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Oncdc01\SFGSLD\DTOSLD\Estadistica\Cargas\web\"/>
    </mc:Choice>
  </mc:AlternateContent>
  <bookViews>
    <workbookView xWindow="0" yWindow="0" windowWidth="20400" windowHeight="7650" tabRatio="641"/>
  </bookViews>
  <sheets>
    <sheet name="Indice" sheetId="35" r:id="rId1"/>
    <sheet name="Desde 1992 hasta 1996" sheetId="27" r:id="rId2"/>
    <sheet name="1997" sheetId="26" r:id="rId3"/>
    <sheet name="1998" sheetId="25" r:id="rId4"/>
    <sheet name="1999" sheetId="24" r:id="rId5"/>
    <sheet name="2000" sheetId="23" r:id="rId6"/>
    <sheet name="2001" sheetId="22" r:id="rId7"/>
    <sheet name="2002" sheetId="21" r:id="rId8"/>
    <sheet name="2003" sheetId="20" r:id="rId9"/>
    <sheet name="2004" sheetId="19" r:id="rId10"/>
    <sheet name="2005" sheetId="18" r:id="rId11"/>
    <sheet name="2006" sheetId="11" r:id="rId12"/>
    <sheet name="2007" sheetId="12" r:id="rId13"/>
    <sheet name="2008" sheetId="13" r:id="rId14"/>
    <sheet name="2009" sheetId="15" r:id="rId15"/>
    <sheet name="2010" sheetId="14" r:id="rId16"/>
    <sheet name="2011" sheetId="16" r:id="rId17"/>
    <sheet name="2012" sheetId="17" r:id="rId18"/>
    <sheet name="2013" sheetId="28" r:id="rId19"/>
    <sheet name="2014" sheetId="34" r:id="rId20"/>
    <sheet name="2015" sheetId="30" r:id="rId21"/>
    <sheet name="2016" sheetId="31" r:id="rId22"/>
    <sheet name="2017" sheetId="32" r:id="rId23"/>
    <sheet name="2018" sheetId="33" r:id="rId24"/>
    <sheet name="2019" sheetId="36" r:id="rId25"/>
    <sheet name="2020" sheetId="38" r:id="rId26"/>
    <sheet name="2021" sheetId="40" r:id="rId27"/>
    <sheet name="2022" sheetId="41" r:id="rId28"/>
    <sheet name="2023" sheetId="42" r:id="rId29"/>
  </sheets>
  <definedNames>
    <definedName name="_xlnm.Print_Area" localSheetId="18">'2013'!$A$1:$N$628</definedName>
    <definedName name="_xlnm.Print_Area" localSheetId="20">'2015'!$A$1:$N$629</definedName>
    <definedName name="_xlnm.Print_Area" localSheetId="21">'2016'!$A$1:$N$629</definedName>
    <definedName name="_xlnm.Print_Area" localSheetId="22">'2017'!$A$1:$N$629</definedName>
    <definedName name="_xlnm.Print_Area" localSheetId="23">'2018'!$A$1:$N$629</definedName>
    <definedName name="_xlnm.Print_Area" localSheetId="24">'2019'!$A$1:$N$629</definedName>
    <definedName name="_xlnm.Print_Area" localSheetId="25">'2020'!$A$1:$N$629</definedName>
    <definedName name="_xlnm.Print_Area" localSheetId="26">'2021'!$A$1:$N$629</definedName>
    <definedName name="_xlnm.Print_Area" localSheetId="27">'2022'!$A$12:$N$215</definedName>
    <definedName name="_xlnm.Print_Area" localSheetId="28">'2023'!$A$1:$N$634</definedName>
    <definedName name="_xlnm.Print_Area" localSheetId="0">Indice!$A$1:$I$33</definedName>
  </definedNames>
  <calcPr calcId="162913"/>
  <customWorkbookViews>
    <customWorkbookView name="FEPSA (fepsa)" guid="{CDD41500-52CC-11D2-9064-0060971E847F}" includePrintSettings="0" maximized="1" xWindow="2" yWindow="2" windowWidth="636" windowHeight="309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" i="42" l="1"/>
  <c r="N5" i="42"/>
  <c r="N6" i="42"/>
  <c r="N7" i="42"/>
  <c r="N8" i="42"/>
  <c r="N9" i="42"/>
  <c r="N10" i="42"/>
  <c r="N11" i="42"/>
  <c r="N12" i="42"/>
  <c r="N13" i="42"/>
  <c r="N14" i="42"/>
  <c r="N15" i="42"/>
  <c r="N16" i="42"/>
  <c r="N17" i="42"/>
  <c r="N18" i="42"/>
  <c r="N19" i="42"/>
  <c r="N20" i="42"/>
  <c r="N21" i="42"/>
  <c r="N22" i="42"/>
  <c r="N23" i="42"/>
  <c r="N24" i="42"/>
  <c r="N25" i="42"/>
  <c r="N26" i="42"/>
  <c r="N27" i="42"/>
  <c r="N28" i="42"/>
  <c r="N29" i="42"/>
  <c r="N30" i="42"/>
  <c r="N31" i="42"/>
  <c r="N32" i="42"/>
  <c r="N33" i="42"/>
  <c r="N34" i="42"/>
  <c r="N35" i="42"/>
  <c r="N36" i="42"/>
  <c r="N37" i="42"/>
  <c r="N38" i="42"/>
  <c r="N39" i="42"/>
  <c r="N40" i="42"/>
  <c r="N41" i="42"/>
  <c r="N42" i="42"/>
  <c r="N43" i="42"/>
  <c r="N44" i="42"/>
  <c r="N45" i="42"/>
  <c r="N46" i="42"/>
  <c r="N47" i="42"/>
  <c r="N48" i="42"/>
  <c r="N49" i="42"/>
  <c r="N50" i="42"/>
  <c r="N51" i="42"/>
  <c r="N52" i="42"/>
  <c r="N53" i="42"/>
  <c r="N54" i="42"/>
  <c r="N55" i="42"/>
  <c r="N56" i="42"/>
  <c r="N57" i="42"/>
  <c r="N58" i="42"/>
  <c r="N59" i="42"/>
  <c r="N60" i="42"/>
  <c r="N61" i="42"/>
  <c r="N62" i="42"/>
  <c r="N63" i="42"/>
  <c r="N64" i="42"/>
  <c r="N65" i="42"/>
  <c r="N66" i="42"/>
  <c r="N67" i="42"/>
  <c r="N68" i="42"/>
  <c r="N69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3" i="42"/>
  <c r="N84" i="42"/>
  <c r="N85" i="42"/>
  <c r="N86" i="42"/>
  <c r="N87" i="42"/>
  <c r="N88" i="42"/>
  <c r="N89" i="42"/>
  <c r="N90" i="42"/>
  <c r="N91" i="42"/>
  <c r="N92" i="42"/>
  <c r="N93" i="42"/>
  <c r="N94" i="42"/>
  <c r="N95" i="42"/>
  <c r="N96" i="42"/>
  <c r="N97" i="42"/>
  <c r="N98" i="42"/>
  <c r="N99" i="42"/>
  <c r="N100" i="42"/>
  <c r="N101" i="42"/>
  <c r="N108" i="42"/>
  <c r="N109" i="42"/>
  <c r="N110" i="42"/>
  <c r="N111" i="42"/>
  <c r="N112" i="42"/>
  <c r="N113" i="42"/>
  <c r="N114" i="42"/>
  <c r="N115" i="42"/>
  <c r="N116" i="42"/>
  <c r="N117" i="42"/>
  <c r="N118" i="42"/>
  <c r="N119" i="42"/>
  <c r="N120" i="42"/>
  <c r="N121" i="42"/>
  <c r="N122" i="42"/>
  <c r="N123" i="42"/>
  <c r="N124" i="42"/>
  <c r="N125" i="42"/>
  <c r="N126" i="42"/>
  <c r="N127" i="42"/>
  <c r="N128" i="42"/>
  <c r="N129" i="42"/>
  <c r="N130" i="42"/>
  <c r="N131" i="42"/>
  <c r="N132" i="42"/>
  <c r="N133" i="42"/>
  <c r="N134" i="42"/>
  <c r="N135" i="42"/>
  <c r="N136" i="42"/>
  <c r="N137" i="42"/>
  <c r="N138" i="42"/>
  <c r="N139" i="42"/>
  <c r="N140" i="42"/>
  <c r="N141" i="42"/>
  <c r="N142" i="42"/>
  <c r="N143" i="42"/>
  <c r="N144" i="42"/>
  <c r="N145" i="42"/>
  <c r="N146" i="42"/>
  <c r="N147" i="42"/>
  <c r="N148" i="42"/>
  <c r="N149" i="42"/>
  <c r="N150" i="42"/>
  <c r="N151" i="42"/>
  <c r="N152" i="42"/>
  <c r="N153" i="42"/>
  <c r="N154" i="42"/>
  <c r="N155" i="42"/>
  <c r="N156" i="42"/>
  <c r="N157" i="42"/>
  <c r="N158" i="42"/>
  <c r="N159" i="42"/>
  <c r="N160" i="42"/>
  <c r="N161" i="42"/>
  <c r="N162" i="42"/>
  <c r="N163" i="42"/>
  <c r="N164" i="42"/>
  <c r="N165" i="42"/>
  <c r="N166" i="42"/>
  <c r="N167" i="42"/>
  <c r="N168" i="42"/>
  <c r="N169" i="42"/>
  <c r="N170" i="42"/>
  <c r="N171" i="42"/>
  <c r="N172" i="42"/>
  <c r="N173" i="42"/>
  <c r="N174" i="42"/>
  <c r="N175" i="42"/>
  <c r="N176" i="42"/>
  <c r="N177" i="42"/>
  <c r="N178" i="42"/>
  <c r="N179" i="42"/>
  <c r="N180" i="42"/>
  <c r="N181" i="42"/>
  <c r="N182" i="42"/>
  <c r="N183" i="42"/>
  <c r="N184" i="42"/>
  <c r="N185" i="42"/>
  <c r="N186" i="42"/>
  <c r="N187" i="42"/>
  <c r="N188" i="42"/>
  <c r="N189" i="42"/>
  <c r="N190" i="42"/>
  <c r="N191" i="42"/>
  <c r="N192" i="42"/>
  <c r="N193" i="42"/>
  <c r="N194" i="42"/>
  <c r="N195" i="42"/>
  <c r="N196" i="42"/>
  <c r="N197" i="42"/>
  <c r="N198" i="42"/>
  <c r="N199" i="42"/>
  <c r="N200" i="42"/>
  <c r="N201" i="42"/>
  <c r="N202" i="42"/>
  <c r="N203" i="42"/>
  <c r="N204" i="42"/>
  <c r="B205" i="42"/>
  <c r="C205" i="42"/>
  <c r="D205" i="42"/>
  <c r="E205" i="42"/>
  <c r="N205" i="42" s="1"/>
  <c r="F205" i="42"/>
  <c r="G205" i="42"/>
  <c r="H205" i="42"/>
  <c r="I205" i="42"/>
  <c r="J205" i="42"/>
  <c r="K205" i="42"/>
  <c r="L205" i="42"/>
  <c r="M205" i="42"/>
  <c r="N210" i="42"/>
  <c r="N211" i="42"/>
  <c r="N212" i="42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29" i="42"/>
  <c r="N230" i="42"/>
  <c r="N231" i="42"/>
  <c r="N232" i="42"/>
  <c r="N233" i="42"/>
  <c r="N234" i="42"/>
  <c r="N235" i="42"/>
  <c r="N236" i="42"/>
  <c r="N237" i="42"/>
  <c r="N238" i="42"/>
  <c r="N239" i="42"/>
  <c r="N240" i="42"/>
  <c r="N241" i="42"/>
  <c r="N242" i="42"/>
  <c r="N243" i="42"/>
  <c r="N244" i="42"/>
  <c r="N245" i="42"/>
  <c r="N246" i="42"/>
  <c r="N247" i="42"/>
  <c r="N248" i="42"/>
  <c r="N249" i="42"/>
  <c r="N250" i="42"/>
  <c r="N251" i="42"/>
  <c r="N252" i="42"/>
  <c r="N253" i="42"/>
  <c r="N254" i="42"/>
  <c r="N255" i="42"/>
  <c r="N256" i="42"/>
  <c r="N257" i="42"/>
  <c r="N258" i="42"/>
  <c r="N259" i="42"/>
  <c r="N260" i="42"/>
  <c r="N261" i="42"/>
  <c r="N262" i="42"/>
  <c r="N263" i="42"/>
  <c r="N264" i="42"/>
  <c r="N265" i="42"/>
  <c r="N266" i="42"/>
  <c r="N267" i="42"/>
  <c r="N268" i="42"/>
  <c r="N269" i="42"/>
  <c r="N270" i="42"/>
  <c r="N271" i="42"/>
  <c r="N272" i="42"/>
  <c r="N273" i="42"/>
  <c r="N274" i="42"/>
  <c r="N275" i="42"/>
  <c r="N276" i="42"/>
  <c r="N277" i="42"/>
  <c r="N278" i="42"/>
  <c r="N279" i="42"/>
  <c r="N280" i="42"/>
  <c r="N281" i="42"/>
  <c r="N282" i="42"/>
  <c r="N283" i="42"/>
  <c r="N284" i="42"/>
  <c r="N285" i="42"/>
  <c r="N286" i="42"/>
  <c r="N287" i="42"/>
  <c r="N288" i="42"/>
  <c r="N289" i="42"/>
  <c r="N290" i="42"/>
  <c r="N291" i="42"/>
  <c r="N292" i="42"/>
  <c r="N293" i="42"/>
  <c r="N294" i="42"/>
  <c r="N295" i="42"/>
  <c r="N296" i="42"/>
  <c r="N297" i="42"/>
  <c r="N298" i="42"/>
  <c r="N299" i="42"/>
  <c r="N300" i="42"/>
  <c r="N301" i="42"/>
  <c r="N307" i="42" s="1"/>
  <c r="N302" i="42"/>
  <c r="N303" i="42"/>
  <c r="N304" i="42"/>
  <c r="N305" i="42"/>
  <c r="N306" i="42"/>
  <c r="B307" i="42"/>
  <c r="C307" i="42"/>
  <c r="D307" i="42"/>
  <c r="E307" i="42"/>
  <c r="F307" i="42"/>
  <c r="G307" i="42"/>
  <c r="H307" i="42"/>
  <c r="I307" i="42"/>
  <c r="J307" i="42"/>
  <c r="K307" i="42"/>
  <c r="L307" i="42"/>
  <c r="M307" i="42"/>
  <c r="N312" i="42"/>
  <c r="N313" i="42"/>
  <c r="N314" i="42"/>
  <c r="N315" i="42"/>
  <c r="N316" i="42"/>
  <c r="N317" i="42"/>
  <c r="N318" i="42"/>
  <c r="N319" i="42"/>
  <c r="N320" i="42"/>
  <c r="N321" i="42"/>
  <c r="N322" i="42"/>
  <c r="N323" i="42"/>
  <c r="N324" i="42"/>
  <c r="N325" i="42"/>
  <c r="N326" i="42"/>
  <c r="N327" i="42"/>
  <c r="N328" i="42"/>
  <c r="N329" i="42"/>
  <c r="N330" i="42"/>
  <c r="N331" i="42"/>
  <c r="N332" i="42"/>
  <c r="N333" i="42"/>
  <c r="N334" i="42"/>
  <c r="N335" i="42"/>
  <c r="N336" i="42"/>
  <c r="N337" i="42"/>
  <c r="N338" i="42"/>
  <c r="N339" i="42"/>
  <c r="N340" i="42"/>
  <c r="N341" i="42"/>
  <c r="N342" i="42"/>
  <c r="N343" i="42"/>
  <c r="N344" i="42"/>
  <c r="N345" i="42"/>
  <c r="N346" i="42"/>
  <c r="N347" i="42"/>
  <c r="N348" i="42"/>
  <c r="N349" i="42"/>
  <c r="N350" i="42"/>
  <c r="N351" i="42"/>
  <c r="N352" i="42"/>
  <c r="N353" i="42"/>
  <c r="N354" i="42"/>
  <c r="N355" i="42"/>
  <c r="N356" i="42"/>
  <c r="N357" i="42"/>
  <c r="N358" i="42"/>
  <c r="N359" i="42"/>
  <c r="N360" i="42"/>
  <c r="N361" i="42"/>
  <c r="N362" i="42"/>
  <c r="N363" i="42"/>
  <c r="N364" i="42"/>
  <c r="N365" i="42"/>
  <c r="N366" i="42"/>
  <c r="N367" i="42"/>
  <c r="N368" i="42"/>
  <c r="N369" i="42"/>
  <c r="N370" i="42"/>
  <c r="N371" i="42"/>
  <c r="N372" i="42"/>
  <c r="N373" i="42"/>
  <c r="N374" i="42"/>
  <c r="N375" i="42"/>
  <c r="N376" i="42"/>
  <c r="N377" i="42"/>
  <c r="N378" i="42"/>
  <c r="N379" i="42"/>
  <c r="N380" i="42"/>
  <c r="N381" i="42"/>
  <c r="N382" i="42"/>
  <c r="N383" i="42"/>
  <c r="N384" i="42"/>
  <c r="N385" i="42"/>
  <c r="N386" i="42"/>
  <c r="N387" i="42"/>
  <c r="N388" i="42"/>
  <c r="N389" i="42"/>
  <c r="N390" i="42"/>
  <c r="N391" i="42"/>
  <c r="N392" i="42"/>
  <c r="N393" i="42"/>
  <c r="N394" i="42"/>
  <c r="N395" i="42"/>
  <c r="N396" i="42"/>
  <c r="N397" i="42"/>
  <c r="N398" i="42"/>
  <c r="N399" i="42"/>
  <c r="N400" i="42"/>
  <c r="N401" i="42"/>
  <c r="N402" i="42"/>
  <c r="N403" i="42"/>
  <c r="N404" i="42"/>
  <c r="N405" i="42"/>
  <c r="N406" i="42"/>
  <c r="N407" i="42"/>
  <c r="N408" i="42"/>
  <c r="B409" i="42"/>
  <c r="C409" i="42"/>
  <c r="D409" i="42"/>
  <c r="E409" i="42"/>
  <c r="F409" i="42"/>
  <c r="N409" i="42" s="1"/>
  <c r="G409" i="42"/>
  <c r="H409" i="42"/>
  <c r="I409" i="42"/>
  <c r="J409" i="42"/>
  <c r="K409" i="42"/>
  <c r="L409" i="42"/>
  <c r="M409" i="42"/>
  <c r="N414" i="42"/>
  <c r="N415" i="42"/>
  <c r="N416" i="42"/>
  <c r="N417" i="42"/>
  <c r="N418" i="42"/>
  <c r="N419" i="42"/>
  <c r="N420" i="42"/>
  <c r="N421" i="42"/>
  <c r="N422" i="42"/>
  <c r="N423" i="42"/>
  <c r="N424" i="42"/>
  <c r="N425" i="42"/>
  <c r="N426" i="42"/>
  <c r="N427" i="42"/>
  <c r="N428" i="42"/>
  <c r="N429" i="42"/>
  <c r="N430" i="42"/>
  <c r="N431" i="42"/>
  <c r="N432" i="42"/>
  <c r="N433" i="42"/>
  <c r="N434" i="42"/>
  <c r="N435" i="42"/>
  <c r="N436" i="42"/>
  <c r="N437" i="42"/>
  <c r="N438" i="42"/>
  <c r="N439" i="42"/>
  <c r="N440" i="42"/>
  <c r="N441" i="42"/>
  <c r="N442" i="42"/>
  <c r="N443" i="42"/>
  <c r="N444" i="42"/>
  <c r="N445" i="42"/>
  <c r="N446" i="42"/>
  <c r="N447" i="42"/>
  <c r="N448" i="42"/>
  <c r="N449" i="42"/>
  <c r="N450" i="42"/>
  <c r="N451" i="42"/>
  <c r="N452" i="42"/>
  <c r="N453" i="42"/>
  <c r="N454" i="42"/>
  <c r="N455" i="42"/>
  <c r="N456" i="42"/>
  <c r="N457" i="42"/>
  <c r="N458" i="42"/>
  <c r="N459" i="42"/>
  <c r="N460" i="42"/>
  <c r="N461" i="42"/>
  <c r="N462" i="42"/>
  <c r="N463" i="42"/>
  <c r="N464" i="42"/>
  <c r="N465" i="42"/>
  <c r="N466" i="42"/>
  <c r="N467" i="42"/>
  <c r="N468" i="42"/>
  <c r="N469" i="42"/>
  <c r="N470" i="42"/>
  <c r="N471" i="42"/>
  <c r="N472" i="42"/>
  <c r="N473" i="42"/>
  <c r="N474" i="42"/>
  <c r="N475" i="42"/>
  <c r="N476" i="42"/>
  <c r="N477" i="42"/>
  <c r="N478" i="42"/>
  <c r="N479" i="42"/>
  <c r="N480" i="42"/>
  <c r="N481" i="42"/>
  <c r="N482" i="42"/>
  <c r="N483" i="42"/>
  <c r="N484" i="42"/>
  <c r="N485" i="42"/>
  <c r="N486" i="42"/>
  <c r="N487" i="42"/>
  <c r="N488" i="42"/>
  <c r="N489" i="42"/>
  <c r="N490" i="42"/>
  <c r="N491" i="42"/>
  <c r="N492" i="42"/>
  <c r="N493" i="42"/>
  <c r="N494" i="42"/>
  <c r="N495" i="42"/>
  <c r="N496" i="42"/>
  <c r="N497" i="42"/>
  <c r="N498" i="42"/>
  <c r="N499" i="42"/>
  <c r="N500" i="42"/>
  <c r="N501" i="42"/>
  <c r="N502" i="42"/>
  <c r="N503" i="42"/>
  <c r="N504" i="42"/>
  <c r="N505" i="42"/>
  <c r="N506" i="42"/>
  <c r="N507" i="42"/>
  <c r="N508" i="42"/>
  <c r="N509" i="42"/>
  <c r="N510" i="42"/>
  <c r="B511" i="42"/>
  <c r="C511" i="42"/>
  <c r="D511" i="42"/>
  <c r="N511" i="42" s="1"/>
  <c r="E511" i="42"/>
  <c r="F511" i="42"/>
  <c r="G511" i="42"/>
  <c r="H511" i="42"/>
  <c r="I511" i="42"/>
  <c r="J511" i="42"/>
  <c r="K511" i="42"/>
  <c r="L511" i="42"/>
  <c r="M511" i="42"/>
  <c r="N516" i="42"/>
  <c r="N517" i="42"/>
  <c r="N518" i="42"/>
  <c r="N519" i="42"/>
  <c r="N520" i="42"/>
  <c r="N521" i="42"/>
  <c r="N522" i="42"/>
  <c r="N523" i="42"/>
  <c r="N524" i="42"/>
  <c r="N525" i="42"/>
  <c r="N526" i="42"/>
  <c r="N527" i="42"/>
  <c r="N528" i="42"/>
  <c r="N529" i="42"/>
  <c r="N530" i="42"/>
  <c r="N531" i="42"/>
  <c r="N532" i="42"/>
  <c r="N533" i="42"/>
  <c r="N534" i="42"/>
  <c r="N535" i="42"/>
  <c r="N536" i="42"/>
  <c r="N537" i="42"/>
  <c r="N538" i="42"/>
  <c r="N539" i="42"/>
  <c r="N540" i="42"/>
  <c r="N541" i="42"/>
  <c r="N542" i="42"/>
  <c r="N543" i="42"/>
  <c r="N544" i="42"/>
  <c r="N545" i="42"/>
  <c r="N546" i="42"/>
  <c r="N547" i="42"/>
  <c r="N548" i="42"/>
  <c r="N549" i="42"/>
  <c r="N550" i="42"/>
  <c r="N551" i="42"/>
  <c r="N552" i="42"/>
  <c r="N553" i="42"/>
  <c r="N554" i="42"/>
  <c r="N555" i="42"/>
  <c r="N556" i="42"/>
  <c r="N557" i="42"/>
  <c r="N558" i="42"/>
  <c r="N559" i="42"/>
  <c r="N560" i="42"/>
  <c r="N561" i="42"/>
  <c r="N562" i="42"/>
  <c r="N563" i="42"/>
  <c r="N564" i="42"/>
  <c r="N565" i="42"/>
  <c r="N566" i="42"/>
  <c r="N567" i="42"/>
  <c r="N568" i="42"/>
  <c r="N569" i="42"/>
  <c r="N570" i="42"/>
  <c r="N571" i="42"/>
  <c r="N572" i="42"/>
  <c r="N573" i="42"/>
  <c r="N574" i="42"/>
  <c r="N575" i="42"/>
  <c r="N576" i="42"/>
  <c r="N577" i="42"/>
  <c r="N578" i="42"/>
  <c r="N579" i="42"/>
  <c r="N580" i="42"/>
  <c r="N581" i="42"/>
  <c r="N582" i="42"/>
  <c r="N583" i="42"/>
  <c r="N584" i="42"/>
  <c r="N585" i="42"/>
  <c r="N586" i="42"/>
  <c r="N587" i="42"/>
  <c r="N588" i="42"/>
  <c r="N589" i="42"/>
  <c r="N590" i="42"/>
  <c r="N591" i="42"/>
  <c r="N592" i="42"/>
  <c r="N593" i="42"/>
  <c r="N594" i="42"/>
  <c r="N595" i="42"/>
  <c r="N596" i="42"/>
  <c r="N597" i="42"/>
  <c r="N598" i="42"/>
  <c r="N599" i="42"/>
  <c r="N600" i="42"/>
  <c r="N601" i="42"/>
  <c r="N602" i="42"/>
  <c r="N603" i="42"/>
  <c r="N604" i="42"/>
  <c r="N605" i="42"/>
  <c r="N606" i="42"/>
  <c r="N607" i="42"/>
  <c r="N608" i="42"/>
  <c r="N609" i="42"/>
  <c r="N610" i="42"/>
  <c r="N611" i="42"/>
  <c r="N612" i="42"/>
  <c r="B613" i="42"/>
  <c r="N613" i="42" s="1"/>
  <c r="C613" i="42"/>
  <c r="D613" i="42"/>
  <c r="E613" i="42"/>
  <c r="F613" i="42"/>
  <c r="G613" i="42"/>
  <c r="H613" i="42"/>
  <c r="I613" i="42"/>
  <c r="J613" i="42"/>
  <c r="K613" i="42"/>
  <c r="L613" i="42"/>
  <c r="M613" i="42"/>
  <c r="M221" i="17" l="1"/>
  <c r="L221" i="17"/>
  <c r="K221" i="17"/>
  <c r="J221" i="17"/>
  <c r="I221" i="17"/>
  <c r="H221" i="17"/>
  <c r="G221" i="17"/>
  <c r="F221" i="17"/>
  <c r="E221" i="17"/>
  <c r="D221" i="17"/>
  <c r="C221" i="17"/>
  <c r="B221" i="17"/>
  <c r="N219" i="17"/>
  <c r="N217" i="17"/>
  <c r="N215" i="17"/>
  <c r="N213" i="17"/>
  <c r="N211" i="17"/>
  <c r="N209" i="17"/>
  <c r="N207" i="17"/>
  <c r="N205" i="17"/>
  <c r="N203" i="17"/>
  <c r="N201" i="17"/>
  <c r="M192" i="17"/>
  <c r="L192" i="17"/>
  <c r="K192" i="17"/>
  <c r="J192" i="17"/>
  <c r="I192" i="17"/>
  <c r="H192" i="17"/>
  <c r="G192" i="17"/>
  <c r="F192" i="17"/>
  <c r="E192" i="17"/>
  <c r="D192" i="17"/>
  <c r="C192" i="17"/>
  <c r="B192" i="17"/>
  <c r="N190" i="17"/>
  <c r="N188" i="17"/>
  <c r="N186" i="17"/>
  <c r="N184" i="17"/>
  <c r="N182" i="17"/>
  <c r="N180" i="17"/>
  <c r="N178" i="17"/>
  <c r="N176" i="17"/>
  <c r="N174" i="17"/>
  <c r="N172" i="17"/>
  <c r="N170" i="17"/>
  <c r="M161" i="17"/>
  <c r="L161" i="17"/>
  <c r="K161" i="17"/>
  <c r="J161" i="17"/>
  <c r="I161" i="17"/>
  <c r="H161" i="17"/>
  <c r="G161" i="17"/>
  <c r="F161" i="17"/>
  <c r="E161" i="17"/>
  <c r="D161" i="17"/>
  <c r="C161" i="17"/>
  <c r="B161" i="17"/>
  <c r="N159" i="17"/>
  <c r="N157" i="17"/>
  <c r="N155" i="17"/>
  <c r="N153" i="17"/>
  <c r="N151" i="17"/>
  <c r="N149" i="17"/>
  <c r="N147" i="17"/>
  <c r="N145" i="17"/>
  <c r="N143" i="17"/>
  <c r="N141" i="17"/>
  <c r="N139" i="17"/>
  <c r="N137" i="17"/>
  <c r="N135" i="17"/>
  <c r="M126" i="17"/>
  <c r="L126" i="17"/>
  <c r="K126" i="17"/>
  <c r="J126" i="17"/>
  <c r="I126" i="17"/>
  <c r="H126" i="17"/>
  <c r="G126" i="17"/>
  <c r="F126" i="17"/>
  <c r="E126" i="17"/>
  <c r="D126" i="17"/>
  <c r="C126" i="17"/>
  <c r="B126" i="17"/>
  <c r="N124" i="17"/>
  <c r="N122" i="17"/>
  <c r="N120" i="17"/>
  <c r="N118" i="17"/>
  <c r="N116" i="17"/>
  <c r="N114" i="17"/>
  <c r="N112" i="17"/>
  <c r="N110" i="17"/>
  <c r="N108" i="17"/>
  <c r="N106" i="17"/>
  <c r="N104" i="17"/>
  <c r="N126" i="17" s="1"/>
  <c r="M95" i="17"/>
  <c r="L95" i="17"/>
  <c r="K95" i="17"/>
  <c r="J95" i="17"/>
  <c r="I95" i="17"/>
  <c r="H95" i="17"/>
  <c r="G95" i="17"/>
  <c r="F95" i="17"/>
  <c r="E95" i="17"/>
  <c r="D95" i="17"/>
  <c r="C95" i="17"/>
  <c r="B95" i="17"/>
  <c r="N93" i="17"/>
  <c r="N91" i="17"/>
  <c r="N89" i="17"/>
  <c r="N87" i="17"/>
  <c r="N85" i="17"/>
  <c r="N83" i="17"/>
  <c r="N81" i="17"/>
  <c r="N79" i="17"/>
  <c r="N77" i="17"/>
  <c r="N75" i="17"/>
  <c r="N73" i="17"/>
  <c r="N71" i="17"/>
  <c r="N69" i="17"/>
  <c r="N67" i="17"/>
  <c r="N65" i="17"/>
  <c r="N63" i="17"/>
  <c r="N61" i="17"/>
  <c r="N59" i="17"/>
  <c r="M50" i="17"/>
  <c r="L50" i="17"/>
  <c r="K50" i="17"/>
  <c r="J50" i="17"/>
  <c r="I50" i="17"/>
  <c r="H50" i="17"/>
  <c r="G50" i="17"/>
  <c r="F50" i="17"/>
  <c r="E50" i="17"/>
  <c r="D50" i="17"/>
  <c r="C50" i="17"/>
  <c r="B50" i="17"/>
  <c r="N48" i="17"/>
  <c r="N46" i="17"/>
  <c r="N44" i="17"/>
  <c r="N42" i="17"/>
  <c r="N40" i="17"/>
  <c r="N38" i="17"/>
  <c r="N36" i="17"/>
  <c r="N34" i="17"/>
  <c r="N32" i="17"/>
  <c r="N30" i="17"/>
  <c r="N28" i="17"/>
  <c r="N26" i="17"/>
  <c r="N24" i="17"/>
  <c r="N22" i="17"/>
  <c r="N20" i="17"/>
  <c r="N18" i="17"/>
  <c r="N16" i="17"/>
  <c r="M36" i="26"/>
  <c r="L36" i="26"/>
  <c r="K36" i="26"/>
  <c r="J36" i="26"/>
  <c r="I36" i="26"/>
  <c r="H36" i="26"/>
  <c r="G36" i="26"/>
  <c r="F36" i="26"/>
  <c r="E36" i="26"/>
  <c r="D36" i="26"/>
  <c r="C36" i="26"/>
  <c r="B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N85" i="26"/>
  <c r="N83" i="26"/>
  <c r="N81" i="26"/>
  <c r="N79" i="26"/>
  <c r="N77" i="26"/>
  <c r="N75" i="26"/>
  <c r="N73" i="26"/>
  <c r="N71" i="26"/>
  <c r="N69" i="26"/>
  <c r="N67" i="26"/>
  <c r="N65" i="26"/>
  <c r="N63" i="26"/>
  <c r="N61" i="26"/>
  <c r="N59" i="26"/>
  <c r="N57" i="26"/>
  <c r="N55" i="26"/>
  <c r="N53" i="26"/>
  <c r="N51" i="26"/>
  <c r="N49" i="26"/>
  <c r="N47" i="26"/>
  <c r="N45" i="26"/>
  <c r="N43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N114" i="26"/>
  <c r="N112" i="26"/>
  <c r="N110" i="26"/>
  <c r="N108" i="26"/>
  <c r="N106" i="26"/>
  <c r="N104" i="26"/>
  <c r="N102" i="26"/>
  <c r="N100" i="26"/>
  <c r="N98" i="26"/>
  <c r="N9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N134" i="26"/>
  <c r="N132" i="26"/>
  <c r="N130" i="26"/>
  <c r="N128" i="26"/>
  <c r="N126" i="26"/>
  <c r="N124" i="26"/>
  <c r="N205" i="26"/>
  <c r="N203" i="26"/>
  <c r="N201" i="26"/>
  <c r="N199" i="26"/>
  <c r="N197" i="26"/>
  <c r="N195" i="26"/>
  <c r="N193" i="26"/>
  <c r="N191" i="26"/>
  <c r="N189" i="26"/>
  <c r="N187" i="26"/>
  <c r="N185" i="26"/>
  <c r="N183" i="26"/>
  <c r="N181" i="26"/>
  <c r="N179" i="26"/>
  <c r="N177" i="26"/>
  <c r="N175" i="26"/>
  <c r="N173" i="26"/>
  <c r="N171" i="26"/>
  <c r="N169" i="26"/>
  <c r="N167" i="26"/>
  <c r="N165" i="26"/>
  <c r="N163" i="26"/>
  <c r="N161" i="26"/>
  <c r="N159" i="26"/>
  <c r="N157" i="26"/>
  <c r="N155" i="26"/>
  <c r="N153" i="26"/>
  <c r="N151" i="26"/>
  <c r="N149" i="26"/>
  <c r="N147" i="26"/>
  <c r="N145" i="26"/>
  <c r="N207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N236" i="26"/>
  <c r="N234" i="26"/>
  <c r="N232" i="26"/>
  <c r="N230" i="26"/>
  <c r="N228" i="26"/>
  <c r="N226" i="26"/>
  <c r="N224" i="26"/>
  <c r="N222" i="26"/>
  <c r="N220" i="26"/>
  <c r="N21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F114" i="27"/>
  <c r="E114" i="27"/>
  <c r="D114" i="27"/>
  <c r="C114" i="27"/>
  <c r="B114" i="27"/>
  <c r="G114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F92" i="27"/>
  <c r="E92" i="27"/>
  <c r="D92" i="27"/>
  <c r="C92" i="27"/>
  <c r="B92" i="27"/>
  <c r="G92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G70" i="27"/>
  <c r="F70" i="27"/>
  <c r="E70" i="27"/>
  <c r="D70" i="27"/>
  <c r="C70" i="27"/>
  <c r="B70" i="27"/>
  <c r="G28" i="27"/>
  <c r="F28" i="27"/>
  <c r="E28" i="27"/>
  <c r="D28" i="27"/>
  <c r="C28" i="27"/>
  <c r="B28" i="27"/>
  <c r="G50" i="27"/>
  <c r="F50" i="27"/>
  <c r="E50" i="27"/>
  <c r="D50" i="27"/>
  <c r="C50" i="27"/>
  <c r="B50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B211" i="18"/>
  <c r="C211" i="18"/>
  <c r="D211" i="18"/>
  <c r="E211" i="18"/>
  <c r="F211" i="18"/>
  <c r="G211" i="18"/>
  <c r="H211" i="18"/>
  <c r="I211" i="18"/>
  <c r="J211" i="18"/>
  <c r="K211" i="18"/>
  <c r="L211" i="18"/>
  <c r="M211" i="18"/>
  <c r="B182" i="18"/>
  <c r="C182" i="18"/>
  <c r="D182" i="18"/>
  <c r="E182" i="18"/>
  <c r="F182" i="18"/>
  <c r="G182" i="18"/>
  <c r="H182" i="18"/>
  <c r="I182" i="18"/>
  <c r="J182" i="18"/>
  <c r="K182" i="18"/>
  <c r="L182" i="18"/>
  <c r="M182" i="18"/>
  <c r="B151" i="18"/>
  <c r="C151" i="18"/>
  <c r="D151" i="18"/>
  <c r="E151" i="18"/>
  <c r="F151" i="18"/>
  <c r="G151" i="18"/>
  <c r="H151" i="18"/>
  <c r="I151" i="18"/>
  <c r="J151" i="18"/>
  <c r="K151" i="18"/>
  <c r="L151" i="18"/>
  <c r="M151" i="18"/>
  <c r="B118" i="18"/>
  <c r="C118" i="18"/>
  <c r="D118" i="18"/>
  <c r="E118" i="18"/>
  <c r="F118" i="18"/>
  <c r="G118" i="18"/>
  <c r="H118" i="18"/>
  <c r="I118" i="18"/>
  <c r="J118" i="18"/>
  <c r="K118" i="18"/>
  <c r="L118" i="18"/>
  <c r="M118" i="18"/>
  <c r="B83" i="18"/>
  <c r="C83" i="18"/>
  <c r="D83" i="18"/>
  <c r="E83" i="18"/>
  <c r="F83" i="18"/>
  <c r="G83" i="18"/>
  <c r="H83" i="18"/>
  <c r="I83" i="18"/>
  <c r="J83" i="18"/>
  <c r="K83" i="18"/>
  <c r="L83" i="18"/>
  <c r="M83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211" i="11"/>
  <c r="C211" i="11"/>
  <c r="N211" i="11" s="1"/>
  <c r="D211" i="11"/>
  <c r="E211" i="11"/>
  <c r="F211" i="11"/>
  <c r="G211" i="11"/>
  <c r="H211" i="11"/>
  <c r="I211" i="11"/>
  <c r="J211" i="11"/>
  <c r="K211" i="11"/>
  <c r="L211" i="11"/>
  <c r="M211" i="11"/>
  <c r="N209" i="11"/>
  <c r="N207" i="11"/>
  <c r="N205" i="11"/>
  <c r="N203" i="11"/>
  <c r="N201" i="11"/>
  <c r="N199" i="11"/>
  <c r="N197" i="11"/>
  <c r="N195" i="11"/>
  <c r="N193" i="11"/>
  <c r="N191" i="11"/>
  <c r="N160" i="11"/>
  <c r="N162" i="11"/>
  <c r="N164" i="11"/>
  <c r="N166" i="11"/>
  <c r="N168" i="11"/>
  <c r="N170" i="11"/>
  <c r="N172" i="11"/>
  <c r="N174" i="11"/>
  <c r="I176" i="11"/>
  <c r="J176" i="11"/>
  <c r="J182" i="11"/>
  <c r="K176" i="11"/>
  <c r="K182" i="11" s="1"/>
  <c r="L176" i="11"/>
  <c r="L182" i="11" s="1"/>
  <c r="M176" i="11"/>
  <c r="M182" i="11" s="1"/>
  <c r="N178" i="11"/>
  <c r="N180" i="11"/>
  <c r="H182" i="11"/>
  <c r="G182" i="11"/>
  <c r="F182" i="11"/>
  <c r="E182" i="11"/>
  <c r="D182" i="11"/>
  <c r="C182" i="11"/>
  <c r="B182" i="11"/>
  <c r="B151" i="11"/>
  <c r="C151" i="11"/>
  <c r="N151" i="11" s="1"/>
  <c r="D151" i="11"/>
  <c r="E151" i="11"/>
  <c r="F151" i="11"/>
  <c r="G151" i="11"/>
  <c r="H151" i="11"/>
  <c r="I151" i="11"/>
  <c r="J151" i="11"/>
  <c r="K151" i="11"/>
  <c r="L151" i="11"/>
  <c r="M151" i="11"/>
  <c r="N149" i="11"/>
  <c r="N147" i="11"/>
  <c r="N145" i="11"/>
  <c r="N143" i="11"/>
  <c r="N141" i="11"/>
  <c r="N139" i="11"/>
  <c r="N137" i="11"/>
  <c r="N135" i="11"/>
  <c r="N133" i="11"/>
  <c r="N131" i="11"/>
  <c r="N129" i="11"/>
  <c r="N127" i="11"/>
  <c r="N92" i="11"/>
  <c r="N94" i="11"/>
  <c r="N96" i="11"/>
  <c r="N98" i="11"/>
  <c r="N100" i="11"/>
  <c r="N102" i="11"/>
  <c r="N104" i="11"/>
  <c r="N106" i="11"/>
  <c r="N108" i="11"/>
  <c r="N110" i="11"/>
  <c r="N112" i="11"/>
  <c r="N114" i="11"/>
  <c r="N116" i="11"/>
  <c r="M118" i="11"/>
  <c r="L118" i="11"/>
  <c r="K118" i="11"/>
  <c r="J118" i="11"/>
  <c r="I118" i="11"/>
  <c r="H118" i="11"/>
  <c r="G118" i="11"/>
  <c r="F118" i="11"/>
  <c r="E118" i="11"/>
  <c r="D118" i="11"/>
  <c r="C118" i="11"/>
  <c r="B118" i="11"/>
  <c r="B59" i="11"/>
  <c r="B83" i="11"/>
  <c r="N83" i="11" s="1"/>
  <c r="C59" i="11"/>
  <c r="C83" i="11"/>
  <c r="D59" i="11"/>
  <c r="D83" i="11"/>
  <c r="E59" i="11"/>
  <c r="E83" i="11"/>
  <c r="F59" i="11"/>
  <c r="F83" i="11"/>
  <c r="G59" i="11"/>
  <c r="G83" i="11"/>
  <c r="H59" i="11"/>
  <c r="H83" i="11"/>
  <c r="I59" i="11"/>
  <c r="I83" i="11"/>
  <c r="J59" i="11"/>
  <c r="J83" i="11"/>
  <c r="K59" i="11"/>
  <c r="K83" i="11"/>
  <c r="L59" i="11"/>
  <c r="L83" i="11"/>
  <c r="M59" i="11"/>
  <c r="M83" i="11"/>
  <c r="N81" i="11"/>
  <c r="N79" i="11"/>
  <c r="N77" i="11"/>
  <c r="N75" i="11"/>
  <c r="N73" i="11"/>
  <c r="N71" i="11"/>
  <c r="N69" i="11"/>
  <c r="N67" i="11"/>
  <c r="N65" i="11"/>
  <c r="N63" i="11"/>
  <c r="N61" i="11"/>
  <c r="N57" i="11"/>
  <c r="N55" i="11"/>
  <c r="N53" i="11"/>
  <c r="N51" i="11"/>
  <c r="N49" i="11"/>
  <c r="N47" i="11"/>
  <c r="N45" i="11"/>
  <c r="N43" i="11"/>
  <c r="N41" i="11"/>
  <c r="N39" i="11"/>
  <c r="N3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6" i="11"/>
  <c r="N24" i="11"/>
  <c r="N22" i="11"/>
  <c r="N20" i="11"/>
  <c r="N18" i="11"/>
  <c r="N16" i="11"/>
  <c r="N118" i="11" l="1"/>
  <c r="N176" i="11"/>
  <c r="N83" i="18"/>
  <c r="N211" i="18"/>
  <c r="N192" i="17"/>
  <c r="N28" i="11"/>
  <c r="N59" i="11"/>
  <c r="I182" i="11"/>
  <c r="N28" i="18"/>
  <c r="N118" i="18"/>
  <c r="N151" i="18"/>
  <c r="N182" i="18"/>
  <c r="N50" i="17"/>
  <c r="N95" i="17"/>
  <c r="N161" i="17"/>
  <c r="N221" i="17"/>
  <c r="N182" i="11"/>
  <c r="H28" i="27"/>
  <c r="H50" i="27"/>
  <c r="H114" i="27"/>
  <c r="H70" i="27"/>
  <c r="H92" i="27"/>
  <c r="N209" i="26"/>
  <c r="N238" i="26"/>
  <c r="N36" i="26"/>
  <c r="N116" i="26"/>
  <c r="N136" i="26"/>
  <c r="N87" i="26"/>
</calcChain>
</file>

<file path=xl/sharedStrings.xml><?xml version="1.0" encoding="utf-8"?>
<sst xmlns="http://schemas.openxmlformats.org/spreadsheetml/2006/main" count="10534" uniqueCount="406">
  <si>
    <t>1 - FERROEXPRESO PAMPEANO S.A.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</si>
  <si>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</si>
  <si>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</si>
  <si>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</si>
  <si>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</si>
  <si>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</si>
  <si>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</si>
  <si>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</si>
  <si>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</si>
  <si>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</si>
  <si>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</si>
  <si>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</si>
  <si>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</si>
  <si>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</si>
  <si>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Aceite</t>
  </si>
  <si>
    <t>Cemento</t>
  </si>
  <si>
    <t>Fertilizantes</t>
  </si>
  <si>
    <t>Otros</t>
  </si>
  <si>
    <t>2 - NUEVO CENTRAL ARGENTINO S.A.</t>
  </si>
  <si>
    <t>Azúcar</t>
  </si>
  <si>
    <t>Bobinas acero</t>
  </si>
  <si>
    <t>Contenedores cargados</t>
  </si>
  <si>
    <t>Contenedores vacíos</t>
  </si>
  <si>
    <t>Minerales</t>
  </si>
  <si>
    <t>Fruta</t>
  </si>
  <si>
    <t>Granos</t>
  </si>
  <si>
    <t>Pellets y harinas</t>
  </si>
  <si>
    <t>Piedra y arena</t>
  </si>
  <si>
    <t>Varios</t>
  </si>
  <si>
    <t>3 - FERROSUR ROCA S.A.</t>
  </si>
  <si>
    <t>Cal y Cemento</t>
  </si>
  <si>
    <t>Combustible</t>
  </si>
  <si>
    <t>Contenedores</t>
  </si>
  <si>
    <t>Coque</t>
  </si>
  <si>
    <t>Piedra</t>
  </si>
  <si>
    <t>Yeso</t>
  </si>
  <si>
    <t>Bebidas y aceites</t>
  </si>
  <si>
    <t>Carbón y comb. sólidos</t>
  </si>
  <si>
    <t>Cereales y pellets</t>
  </si>
  <si>
    <t>Petróleo y combustibles</t>
  </si>
  <si>
    <t>Rocas de Aplicación</t>
  </si>
  <si>
    <t>Cemento y Cales</t>
  </si>
  <si>
    <t>Abonos y Fertilizantes</t>
  </si>
  <si>
    <t>Pasta Celulósica</t>
  </si>
  <si>
    <t>Soja (P. Libres)</t>
  </si>
  <si>
    <t>Granos y Subproductos</t>
  </si>
  <si>
    <t>Materiales de Construcción</t>
  </si>
  <si>
    <t>Petróleo y Combustibles Líquidos</t>
  </si>
  <si>
    <t>Piedra y Piedra Caliza</t>
  </si>
  <si>
    <t>Sal</t>
  </si>
  <si>
    <t>Otros Productos</t>
  </si>
  <si>
    <t xml:space="preserve"> ENERO</t>
  </si>
  <si>
    <t xml:space="preserve"> FEBRERO</t>
  </si>
  <si>
    <t xml:space="preserve"> MARZO</t>
  </si>
  <si>
    <t xml:space="preserve"> ABRIL</t>
  </si>
  <si>
    <t xml:space="preserve"> MAYO</t>
  </si>
  <si>
    <t xml:space="preserve"> JUNIO</t>
  </si>
  <si>
    <t xml:space="preserve"> JULIO</t>
  </si>
  <si>
    <t xml:space="preserve"> AGOSTO</t>
  </si>
  <si>
    <t xml:space="preserve"> OCTUBRE</t>
  </si>
  <si>
    <t xml:space="preserve"> NOVIEMBRE</t>
  </si>
  <si>
    <t xml:space="preserve"> DICIEMBRE</t>
  </si>
  <si>
    <t>Escoria y Clinker</t>
  </si>
  <si>
    <t>Poroto</t>
  </si>
  <si>
    <t>Serpentinita</t>
  </si>
  <si>
    <t>Cereales y arroz</t>
  </si>
  <si>
    <t>Petróleo y Derivados</t>
  </si>
  <si>
    <t>Material de construcción</t>
  </si>
  <si>
    <t>Fundente</t>
  </si>
  <si>
    <t>Metalúrgicos</t>
  </si>
  <si>
    <t xml:space="preserve"> </t>
  </si>
  <si>
    <t>Productos metalúrgicos</t>
  </si>
  <si>
    <t>Porotos</t>
  </si>
  <si>
    <t>Maderas</t>
  </si>
  <si>
    <t>Bebidas</t>
  </si>
  <si>
    <t>Autopartes</t>
  </si>
  <si>
    <t>6 - BELGRANO CARGAS S.A.</t>
  </si>
  <si>
    <t>Envases vacíos</t>
  </si>
  <si>
    <t>Conservas</t>
  </si>
  <si>
    <t>Vidrio</t>
  </si>
  <si>
    <t>Cebada</t>
  </si>
  <si>
    <t>Maíz</t>
  </si>
  <si>
    <t>Trigo</t>
  </si>
  <si>
    <t>Girasol</t>
  </si>
  <si>
    <t>Soja</t>
  </si>
  <si>
    <t>Aceite de girasol</t>
  </si>
  <si>
    <t>Aceite de soja</t>
  </si>
  <si>
    <t>Soja (pellets)</t>
  </si>
  <si>
    <t>Malta</t>
  </si>
  <si>
    <t>Harina de soja</t>
  </si>
  <si>
    <t>Polietileno y PVC</t>
  </si>
  <si>
    <t>Cargas generales</t>
  </si>
  <si>
    <t>Otros (*)</t>
  </si>
  <si>
    <t>Granos y oleaginosos</t>
  </si>
  <si>
    <t>Girasol Pellets)</t>
  </si>
  <si>
    <t>Úrea</t>
  </si>
  <si>
    <t>Fosfatos</t>
  </si>
  <si>
    <t>Aceite mezcla</t>
  </si>
  <si>
    <t>Químicos y Petroquímicos</t>
  </si>
  <si>
    <t>Sorgo</t>
  </si>
  <si>
    <t>Oleaginosas</t>
  </si>
  <si>
    <t>Aceites</t>
  </si>
  <si>
    <t>Subproductos</t>
  </si>
  <si>
    <t>Arrabio</t>
  </si>
  <si>
    <t>Chapa y Chatarra</t>
  </si>
  <si>
    <t>Coke</t>
  </si>
  <si>
    <t>Otros FF.CC.</t>
  </si>
  <si>
    <t>Pallets</t>
  </si>
  <si>
    <t>Químicos</t>
  </si>
  <si>
    <t>Bobinas de acero</t>
  </si>
  <si>
    <t>Soja (C. del Uruguay)</t>
  </si>
  <si>
    <t>Girasol (pellets)</t>
  </si>
  <si>
    <t>Fertilizantes (úrea y otros)</t>
  </si>
  <si>
    <t>5 - AMERICA LATINA LOGISTICA MESOPOTAMICA S.A.</t>
  </si>
  <si>
    <t>Soja (Paso de los Libres)</t>
  </si>
  <si>
    <t>Contenedores autopartes</t>
  </si>
  <si>
    <t>Piedra Partida y arena</t>
  </si>
  <si>
    <t>Bobinas de Acero</t>
  </si>
  <si>
    <t>Avena</t>
  </si>
  <si>
    <t>Conten. vacíos</t>
  </si>
  <si>
    <t>Contenedores (*)</t>
  </si>
  <si>
    <t>Polietileno</t>
  </si>
  <si>
    <t>Chapa y chatarra</t>
  </si>
  <si>
    <t>Escoria y clinker</t>
  </si>
  <si>
    <t>Cereales</t>
  </si>
  <si>
    <t>Piedra Partida</t>
  </si>
  <si>
    <t>Escoria</t>
  </si>
  <si>
    <t>Gas Oil</t>
  </si>
  <si>
    <t>Tubos</t>
  </si>
  <si>
    <t>Chapas de acero</t>
  </si>
  <si>
    <t>Chatarra</t>
  </si>
  <si>
    <t>Escoria y dolomita</t>
  </si>
  <si>
    <t>Fuel Oil</t>
  </si>
  <si>
    <t>Arroz</t>
  </si>
  <si>
    <t>Cerveza</t>
  </si>
  <si>
    <t>Harina</t>
  </si>
  <si>
    <t>Ladrillos / Mat. de Constr.</t>
  </si>
  <si>
    <t>Maderas Aserradas</t>
  </si>
  <si>
    <t>Prod. Químicos</t>
  </si>
  <si>
    <t>Raleo</t>
  </si>
  <si>
    <t>Comestibles y Bebidas</t>
  </si>
  <si>
    <t>Metales Procesados</t>
  </si>
  <si>
    <t>Papel / Cartón y Afines</t>
  </si>
  <si>
    <t>Vehíc./Rep./Máq./Herram.</t>
  </si>
  <si>
    <t>Vino y Bebidas envasadas</t>
  </si>
  <si>
    <t>Servicio</t>
  </si>
  <si>
    <t>Piedra y Arena</t>
  </si>
  <si>
    <t>Conten. cargados</t>
  </si>
  <si>
    <t>Conten. autopartes</t>
  </si>
  <si>
    <t>Chapas y chatarra</t>
  </si>
  <si>
    <t>Dolomita y otros minerales</t>
  </si>
  <si>
    <t>Bauxita</t>
  </si>
  <si>
    <t>Bentonita</t>
  </si>
  <si>
    <t>Canto Rodado</t>
  </si>
  <si>
    <t>Pasta Celul. (F. Lacroze)</t>
  </si>
  <si>
    <t>Pasta Celul. (Ibicuy)</t>
  </si>
  <si>
    <t>Polietileno, Tergopol y Afines</t>
  </si>
  <si>
    <t>Ripio</t>
  </si>
  <si>
    <t>Textiles</t>
  </si>
  <si>
    <t>Cigarrillos</t>
  </si>
  <si>
    <t>Electrón./Eléctric./Electrodom.</t>
  </si>
  <si>
    <t xml:space="preserve"> SEPTIEMBRE</t>
  </si>
  <si>
    <t>FERROSUR     ROCA S.A.</t>
  </si>
  <si>
    <t>FERROEXPRESO PAMPEANO S.A.</t>
  </si>
  <si>
    <t>MES</t>
  </si>
  <si>
    <t>FERROSUR ROCA S.A.</t>
  </si>
  <si>
    <t>FERROCARRIL MESOPOTAMICO GRAL URQUIZA S.A.</t>
  </si>
  <si>
    <t>NUEVO CENTRAL ARGENTINO S.A.</t>
  </si>
  <si>
    <t>BUENOS AIRES AL PACIFICO S.A.</t>
  </si>
  <si>
    <t>BELGRANO CARGAS S.A.</t>
  </si>
  <si>
    <t>TONELADAS KILOMETRO - 2012</t>
  </si>
  <si>
    <t>AMERICA LATINA LOGISTICA CENTRAL S.A. (EX-BUENOS AIRES AL PACIFICO - SAN MARTIN S.A.)</t>
  </si>
  <si>
    <t>AMERICA LATINA LOGISTICA MESOPOTAMICA S.A. (EX-FERROCARRIL MESOPOTAMICO - GRAL. URQUIZA S.A.)</t>
  </si>
  <si>
    <t>TONELADAS KILOMETRO - 2010</t>
  </si>
  <si>
    <t>TONELADAS KILOMETRO - 2011</t>
  </si>
  <si>
    <t>TONELADAS KILOMETRO - 2009</t>
  </si>
  <si>
    <t>TONELADAS KILOMETRO - 2008</t>
  </si>
  <si>
    <t>Petróleo y Comb. Líquidos</t>
  </si>
  <si>
    <t>Contenedores Cargados</t>
  </si>
  <si>
    <t>TONELADAS KILOMETRO - 2006</t>
  </si>
  <si>
    <t>TONELADAS KILOMETRO - 2005</t>
  </si>
  <si>
    <t>TONELADAS KILOMETRO - 2004</t>
  </si>
  <si>
    <t>TONELADAS KILOMETRO - 2003</t>
  </si>
  <si>
    <t>TONELADAS KILOMETRO - 2002</t>
  </si>
  <si>
    <t>TONELADAS KILOMETRO - 2001</t>
  </si>
  <si>
    <t>TONELADAS KILOMETRO - 2000</t>
  </si>
  <si>
    <t>TONELADAS KILOMETRO - 1999</t>
  </si>
  <si>
    <t>TONELADAS KILOMETRO - 1998</t>
  </si>
  <si>
    <t>TONELADAS KILOMETRO - 1997</t>
  </si>
  <si>
    <t>1 - AÑO 1992</t>
  </si>
  <si>
    <t>2 - AÑO 1993</t>
  </si>
  <si>
    <t>3 - AÑO 1994</t>
  </si>
  <si>
    <t>4 - AÑO 1995</t>
  </si>
  <si>
    <t>5 - AÑO 1996</t>
  </si>
  <si>
    <t>TONELADAS KILOMETRO - 1992/1996</t>
  </si>
  <si>
    <t>TONELADAS KILOMETRO - 1992</t>
  </si>
  <si>
    <t>TONELADAS KILOMETRO - 1993</t>
  </si>
  <si>
    <t>TONELADAS KILOMETRO - 1994</t>
  </si>
  <si>
    <t>TONELADAS KILOMETRO - 1995</t>
  </si>
  <si>
    <t>TONELADAS KILOMETRO - 1996</t>
  </si>
  <si>
    <t xml:space="preserve">4 - BUENOS AIRES AL PACIFICO S.A. </t>
  </si>
  <si>
    <t>5 - FERROCARRIL MESOPOTAMICO GRAL URQUIZA S.A.</t>
  </si>
  <si>
    <t xml:space="preserve">4 - AMERICA LATINA LOGISTICA CENTRAL S.A. </t>
  </si>
  <si>
    <t>BELGRANO F.A.</t>
  </si>
  <si>
    <t>BELGRANO S.A.</t>
  </si>
  <si>
    <t>(*) Desde el 16/11/99 se constituyó como concesionario la empresa Belgrano Cargas S.A.</t>
  </si>
  <si>
    <t>6 - BELGRANO S.A.</t>
  </si>
  <si>
    <t>TONELADAS KILOMETRO - 2007</t>
  </si>
  <si>
    <t>TONELADAS KILOMETRO - 2013</t>
  </si>
  <si>
    <t xml:space="preserve">4 - BELGRANO CARGAS Y LOGÍSTICA S.A. - Línea San Martín </t>
  </si>
  <si>
    <t>5 - BELGRANO CARGAS Y LOGÍSTICA S.A. - Línea Urquiza</t>
  </si>
  <si>
    <t>6 - BELGRANO CARGAS Y LOGÍSTICA S.A. - Línea Belgrano</t>
  </si>
  <si>
    <t>TONELADAS KILOMETRO - 2014</t>
  </si>
  <si>
    <t>UAN</t>
  </si>
  <si>
    <t>TONELADAS KILOMETRO - 2015</t>
  </si>
  <si>
    <t>FERROEXPRESO PAMPEANO S.A.C. - TON-KM PRODUCIDAS - AÑO 2015</t>
  </si>
  <si>
    <t>RUBROS Y SUBRUBROS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</si>
  <si>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</si>
  <si>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</si>
  <si>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</si>
  <si>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</si>
  <si>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</si>
  <si>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</si>
  <si>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</si>
  <si>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</si>
  <si>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</si>
  <si>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</si>
  <si>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</si>
  <si>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</si>
  <si>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TOTALES</t>
  </si>
  <si>
    <t>ABONOS Y FERTILIZANTES</t>
  </si>
  <si>
    <t>ÚREA</t>
  </si>
  <si>
    <t>FOSFATO MONOAMÓNICO</t>
  </si>
  <si>
    <t>FOSFATO DIAMÓNICO</t>
  </si>
  <si>
    <t>OTROS</t>
  </si>
  <si>
    <t>ACEITES</t>
  </si>
  <si>
    <t>ACEITE DE GIRASOL</t>
  </si>
  <si>
    <t>ACEITE DE SOJA</t>
  </si>
  <si>
    <t>ACEITE DE MAÍZ</t>
  </si>
  <si>
    <t>ACEITE DE MANÍ</t>
  </si>
  <si>
    <t>ACEITE MEZCLA</t>
  </si>
  <si>
    <t>OTROS ACEITES</t>
  </si>
  <si>
    <t>COMBUSTIBLES</t>
  </si>
  <si>
    <t>CARBÓN</t>
  </si>
  <si>
    <t>COQUE</t>
  </si>
  <si>
    <t>OTROS COMBUSTIBLES SÓLIDOS</t>
  </si>
  <si>
    <t>PETRÓLEO Y COMBUSTIBLES LÍQUIDOS</t>
  </si>
  <si>
    <t>CONTENEDORES</t>
  </si>
  <si>
    <t>CARGADOS</t>
  </si>
  <si>
    <t>VACÍOS</t>
  </si>
  <si>
    <t>GRANOS</t>
  </si>
  <si>
    <t>ARROZ</t>
  </si>
  <si>
    <t>AVENA</t>
  </si>
  <si>
    <t>CEBADA</t>
  </si>
  <si>
    <t>MAÍZ</t>
  </si>
  <si>
    <t>MANÍ</t>
  </si>
  <si>
    <t>TRIGO</t>
  </si>
  <si>
    <t>SORGO</t>
  </si>
  <si>
    <t>GIRASOL</t>
  </si>
  <si>
    <t>SOJA</t>
  </si>
  <si>
    <t>OTROS CEREALES</t>
  </si>
  <si>
    <t>POROTOS</t>
  </si>
  <si>
    <t>MADERAS</t>
  </si>
  <si>
    <t>MANUFACTURAS</t>
  </si>
  <si>
    <t>CAÑOS Y TUBOS</t>
  </si>
  <si>
    <t>BOBINAS DE ACERO</t>
  </si>
  <si>
    <t>AUTOPARTES</t>
  </si>
  <si>
    <t>ESCORIA Y RESIDUOS SIDERÚRGICOS</t>
  </si>
  <si>
    <t>OTROS PRODUCTOS SIDERÚRGICOS</t>
  </si>
  <si>
    <t>FUNDENTE</t>
  </si>
  <si>
    <t>VIDRIO</t>
  </si>
  <si>
    <t>ENVASES VACÍOS</t>
  </si>
  <si>
    <t>PASTA CELULOSA</t>
  </si>
  <si>
    <t>OTRAS MANUFACTURAS</t>
  </si>
  <si>
    <t>MATERIAL DE VÍA</t>
  </si>
  <si>
    <t>PIEDRA BALASTO</t>
  </si>
  <si>
    <t>PIEDRA ESCORIA</t>
  </si>
  <si>
    <t>RIELES</t>
  </si>
  <si>
    <t>DURMIENTES DE MADERA</t>
  </si>
  <si>
    <t>DURMIENTES METÁLICOS</t>
  </si>
  <si>
    <t>DURMIENTES DE HORMIGÓN</t>
  </si>
  <si>
    <t>OTROS MATERIALES DE VÍA</t>
  </si>
  <si>
    <t>MINERALES Y MATERIALES DE CONSTRUCCIÓN</t>
  </si>
  <si>
    <t>ARENA</t>
  </si>
  <si>
    <t>CAL</t>
  </si>
  <si>
    <t>CEMENTO EN BOLSA</t>
  </si>
  <si>
    <t>CEMENTO A GRANEL</t>
  </si>
  <si>
    <t>CLINKER</t>
  </si>
  <si>
    <t>YESO</t>
  </si>
  <si>
    <t>PIEDRA GRANÍTICA</t>
  </si>
  <si>
    <t>PIEDRA CALIZA</t>
  </si>
  <si>
    <t>ROCAS DE APLICACIÓN</t>
  </si>
  <si>
    <t>SERPENTINA</t>
  </si>
  <si>
    <t>BARITINA</t>
  </si>
  <si>
    <t>FRANC SAND</t>
  </si>
  <si>
    <t>AGENTE DE SOSTÉN PARA EXPLOTACIÓN PETROLERA</t>
  </si>
  <si>
    <t>OTROS PRODUCTOS PARA LA CONSTRUCCIÓN</t>
  </si>
  <si>
    <t>OTROS MINERALES</t>
  </si>
  <si>
    <t>OTROS PRODUCTOS ALIMENTICIOS</t>
  </si>
  <si>
    <t>AZÚCAR</t>
  </si>
  <si>
    <t>BEBIDAS</t>
  </si>
  <si>
    <t>CONSERVAS</t>
  </si>
  <si>
    <t>LÁCTEOS</t>
  </si>
  <si>
    <t>VINO</t>
  </si>
  <si>
    <t>OTROS PRODUCTOS AGRÍCOLAS</t>
  </si>
  <si>
    <t>FORRAJES</t>
  </si>
  <si>
    <t>FRUTA</t>
  </si>
  <si>
    <t>DERIVADOS DE LA INDUSTRIA CÍTRICA</t>
  </si>
  <si>
    <t>SUBPRODUCTOS AGRARIOS</t>
  </si>
  <si>
    <t>PELLET DE SOJA</t>
  </si>
  <si>
    <t>PELLET  DE GIRASOL</t>
  </si>
  <si>
    <t>PELLET DE CÁSCARA DE GIRASOL</t>
  </si>
  <si>
    <t>PELLET DE MANÍ</t>
  </si>
  <si>
    <t>OTRAS HARINAS</t>
  </si>
  <si>
    <t>HARINA DE SOJA</t>
  </si>
  <si>
    <t>QUÍMICOS Y PETROQUÍMICOS</t>
  </si>
  <si>
    <t>POLIETILENO Y PVC</t>
  </si>
  <si>
    <t>SODA CÁUSTICA</t>
  </si>
  <si>
    <t>CARGAS GENERALES</t>
  </si>
  <si>
    <t>NUEVO CENTRAL ARGENTINO S.A. - TON-KM PRODUCIDAS - AÑO 2015</t>
  </si>
  <si>
    <t>FERROSUR ROCA S.A. - TON-KM PRODUCIDAS - AÑO 2015</t>
  </si>
  <si>
    <t>TRENES ARGENTINOS CARGAS Y LOGÍSTICA S.A.- LÍNEA SAN MARTÍN  - TON-KM PRODUCIDAS - AÑO 2015</t>
  </si>
  <si>
    <t>TRENES ARGENTINOS CARGAS Y LOGÍSTICA S.A.- LÍNEA URQUIZA  - TON-KM PRODUCIDAS - AÑO 2015</t>
  </si>
  <si>
    <t>TRENES ARGENTINOS CARGAS Y LOGÍSTICA S.A.- LÍNEA BELGRANO  - TON-KM PRODUCIDAS - AÑO 2015</t>
  </si>
  <si>
    <t>TONELADAS KILOMETRO - 2016</t>
  </si>
  <si>
    <t>TRENES ARGENTINOS CARGAS Y LOGÍSTICA S.A.- LÍNEA URQUIZA  - TON-KM PRODUCIDAS - AÑO 2016</t>
  </si>
  <si>
    <t>TRENES ARGENTINOS CARGAS Y LOGÍSTICA S.A.- LÍNEA SAN MARTÍN  - TON-KM PRODUCIDAS - AÑO 2016</t>
  </si>
  <si>
    <t>FERROSUR ROCA S.A. - TON-KM PRODUCIDAS - AÑO 2016</t>
  </si>
  <si>
    <t>NUEVO CENTRAL ARGENTINO S.A. - TON-KM PRODUCIDAS - AÑO 2016</t>
  </si>
  <si>
    <t>FERROEXPRESO PAMPEANO S.A.C. - TON-KM PRODUCIDAS - AÑO 2016</t>
  </si>
  <si>
    <t>TONELADAS KILOMETRO - 2017</t>
  </si>
  <si>
    <t>FERROEXPRESO PAMPEANO S.A.C. - TON-KM PRODUCIDAS - AÑO 2017</t>
  </si>
  <si>
    <t>NUEVO CENTRAL ARGENTINO S.A. - TON-KM PRODUCIDAS - AÑO 2017</t>
  </si>
  <si>
    <t>FERROSUR ROCA S.A. - TON-KM PRODUCIDAS - AÑO 2017</t>
  </si>
  <si>
    <t>TRENES ARGENTINOS CARGAS Y LOGÍSTICA S.A.- LÍNEA SAN MARTÍN  - TON-KM PRODUCIDAS - AÑO 2017</t>
  </si>
  <si>
    <t>TRENES ARGENTINOS CARGAS Y LOGÍSTICA S.A.- LÍNEA URQUIZA  - TON-KM PRODUCIDAS - AÑO 2017</t>
  </si>
  <si>
    <t>TRENES ARGENTINOS CARGAS Y LOGÍSTICA S.A.- LÍNEA BELGRANO  - TON-KM PRODUCIDAS - AÑO 2017</t>
  </si>
  <si>
    <t>TRENES ARGENTINOS CARGAS Y LOGÍSTICA S.A.- LÍNEA BELGRANO  - TON-KM PRODUCIDAS - AÑO 2016</t>
  </si>
  <si>
    <t>TONELADAS KILOMETRO - 2018</t>
  </si>
  <si>
    <t>FERROEXPRESO PAMPEANO S.A.C. - TON-KM PRODUCIDAS - AÑO 2018</t>
  </si>
  <si>
    <t>NUEVO CENTRAL ARGENTINO S.A. - TON-KM PRODUCIDAS - AÑO 2018</t>
  </si>
  <si>
    <t>FERROSUR ROCA S.A. - TON-KM PRODUCIDAS - AÑO 2018</t>
  </si>
  <si>
    <t>TRENES ARGENTINOS CARGAS Y LOGÍSTICA S.A.- LÍNEA SAN MARTÍN  - TON-KM PRODUCIDAS - AÑO 2018</t>
  </si>
  <si>
    <t>TRENES ARGENTINOS CARGAS Y LOGÍSTICA S.A.- LÍNEA URQUIZA  - TON-KM PRODUCIDAS - AÑO 2018</t>
  </si>
  <si>
    <t>TRENES ARGENTINOS CARGAS Y LOGÍSTICA S.A.- LÍNEA BELGRANO  - TON-KM PRODUCIDAS - AÑO 2018</t>
  </si>
  <si>
    <t>FERROEXPRESO PAMPEANO S.A.C. - TON-KM PRODUCIDAS - AÑO 2014</t>
  </si>
  <si>
    <t>NUEVO CENTRAL ARGENTINO S.A. - TON-KM PRODUCIDAS - AÑO 2014</t>
  </si>
  <si>
    <t>FERROSUR ROCA S.A. - TON-KM PRODUCIDAS - AÑO 2014</t>
  </si>
  <si>
    <t>TRENES ARGENTINOS CARGAS Y LOGÍSTICA S.A.- LÍNEA SAN MARTÍN  - TON-KM PRODUCIDAS - AÑO 2014</t>
  </si>
  <si>
    <t>TRENES ARGENTINOS CARGAS Y LOGÍSTICA S.A.- LÍNEA URQUIZA  - TON-KM PRODUCIDAS - AÑO 2014</t>
  </si>
  <si>
    <t>TRENES ARGENTINOS CARGAS Y LOGÍSTICA S.A.- LÍNEA BELGRANO  - TON-KM PRODUCIDAS - AÑO 2014</t>
  </si>
  <si>
    <t>FERROEXPRESO PAMPEANO S.A.C. - TON-KM PRODUCIDAS - AÑO 2013</t>
  </si>
  <si>
    <t>NUEVO CENTRAL ARGENTINO S.A. - TON-KM PRODUCIDAS - AÑO 2013</t>
  </si>
  <si>
    <t>FERROSUR ROCA S.A. - TON-KM PRODUCIDAS - AÑO 2013</t>
  </si>
  <si>
    <t>TRENES ARGENTINOS CARGAS Y LOGÍSTICA S.A.- LÍNEA SAN MARTÍN  - TON-KM PRODUCIDAS - AÑO 2013</t>
  </si>
  <si>
    <t>TRENES ARGENTINOS CARGAS Y LOGÍSTICA S.A.- LÍNEA URQUIZA  - TON-KM PRODUCIDAS - AÑO 2013</t>
  </si>
  <si>
    <t>TRENES ARGENTINOS CARGAS Y LOGÍSTICA S.A.- LÍNEA BELGRANO  - TON-KM PRODUCIDAS - AÑO 2013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</si>
  <si>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</si>
  <si>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Estadísticas del Transporte Ferroviario de Cargas</t>
  </si>
  <si>
    <t>Datos Disponibles</t>
  </si>
  <si>
    <t>Comisión Nacional de Regulación del Transporte</t>
  </si>
  <si>
    <t>Gerencia de Fiscalización de Gestión Ferroviaria</t>
  </si>
  <si>
    <t>Se calcula para cada operación de transporte multiplicando las toneladas transportadas por el número de kilómetros recorridos</t>
  </si>
  <si>
    <t>Los cuadros son de elaboración propia a partir de los datos aportados por los operadores.</t>
  </si>
  <si>
    <t>Toneladas Kilómetro:</t>
  </si>
  <si>
    <t>Datos de Toneladas Kilómetro</t>
  </si>
  <si>
    <t>1992-1996</t>
  </si>
  <si>
    <t>Subgerencia de Fiscalización de Gestión de Servicios de Larga Distancia</t>
  </si>
  <si>
    <t>TONELADAS KILOMETRO - 2019</t>
  </si>
  <si>
    <t>FERROEXPRESO PAMPEANO S.A.C. - TON-KM PRODUCIDAS - AÑO 2019</t>
  </si>
  <si>
    <t>NUEVO CENTRAL ARGENTINO S.A. - TON-KM PRODUCIDAS - AÑO 2019</t>
  </si>
  <si>
    <t>FERROSUR ROCA S.A. - TON-KM PRODUCIDAS - AÑO 2019</t>
  </si>
  <si>
    <t>TRENES ARGENTINOS CARGAS Y LOGÍSTICA S.A.- LÍNEA SAN MARTÍN  - TON-KM PRODUCIDAS - AÑO 2019</t>
  </si>
  <si>
    <t>TRENES ARGENTINOS CARGAS Y LOGÍSTICA S.A.- LÍNEA URQUIZA  - TON-KM PRODUCIDAS - AÑO 2019</t>
  </si>
  <si>
    <t>TRENES ARGENTINOS CARGAS Y LOGÍSTICA S.A.- LÍNEA BELGRANO  - TON-KM PRODUCIDAS - AÑO 2019</t>
  </si>
  <si>
    <t>TONELADAS KILOMETRO - 2020</t>
  </si>
  <si>
    <t>FERROEXPRESO PAMPEANO S.A.C. - TON-KM PRODUCIDAS - AÑO 2020</t>
  </si>
  <si>
    <t>OTROS PRODUCTOS</t>
  </si>
  <si>
    <t>NUEVO CENTRAL ARGENTINO S.A. - TON-KM PRODUCIDAS - AÑO 2020</t>
  </si>
  <si>
    <t>FERROSUR ROCA S.A. - TON-KM PRODUCIDAS - AÑO 2020</t>
  </si>
  <si>
    <t>TRENES ARGENTINOS CARGAS Y LOGÍSTICA S.A.- LÍNEA SAN MARTÍN  - TON-KM PRODUCIDAS - AÑO 2020</t>
  </si>
  <si>
    <t>TRENES ARGENTINOS CARGAS Y LOGÍSTICA S.A.- LÍNEA URQUIZA  - TON-KM PRODUCIDAS - AÑO 2020</t>
  </si>
  <si>
    <t>TRENES ARGENTINOS CARGAS Y LOGÍSTICA S.A.- LÍNEA BELGRANO  - TON-KM PRODUCIDAS - AÑO 2020</t>
  </si>
  <si>
    <t>TONELADAS KILOMETRO - 2021</t>
  </si>
  <si>
    <t>FERROEXPRESO PAMPEANO S.A.C. - TON-KM PRODUCIDAS - AÑO 2021</t>
  </si>
  <si>
    <t>NUEVO CENTRAL ARGENTINO S.A. - TON-KM PRODUCIDAS - AÑO 2021</t>
  </si>
  <si>
    <t>FERROSUR ROCA S.A. - TON-KM PRODUCIDAS - AÑO 2021</t>
  </si>
  <si>
    <t>TRENES ARGENTINOS CARGAS Y LOGÍSTICA S.A.- LÍNEA SAN MARTÍN  - TON-KM PRODUCIDAS - AÑO 2021</t>
  </si>
  <si>
    <t>TRENES ARGENTINOS CARGAS Y LOGÍSTICA S.A.- LÍNEA URQUIZA  - TON-KM PRODUCIDAS - AÑO 2021</t>
  </si>
  <si>
    <t>TRENES ARGENTINOS CARGAS Y LOGÍSTICA S.A.- LÍNEA BELGRANO  - TON-KM PRODUCIDAS - AÑO 2021</t>
  </si>
  <si>
    <t>Ultima actualización*: 31/01/2022</t>
  </si>
  <si>
    <t>TRENES ARGENTINOS CARGAS Y LOGÍSTICA S.A.- LÍNEA BELGRANO  - CARGAS TRANSPORTADAS (EN TONELADAS) - AÑO 2022</t>
  </si>
  <si>
    <t>TONELADAS KILOMETRO - 2022</t>
  </si>
  <si>
    <t>FERROEXPRESO PAMPEANO S.A.C. - TON-KM PRODUCIDAS - AÑO 2022</t>
  </si>
  <si>
    <t>NUEVO CENTRAL ARGENTINO S.A. - TON-KM PRODUCIDAS - AÑO 2022</t>
  </si>
  <si>
    <t>FERROSUR ROCA S.A. - TON-KM PRODUCIDAS - AÑO 2022</t>
  </si>
  <si>
    <t>TRENES ARGENTINOS CARGAS Y LOGÍSTICA S.A.- LÍNEA SAN MARTÍN  - TON-KM PRODUCIDAS - AÑO 2022</t>
  </si>
  <si>
    <t>TRENES ARGENTINOS CARGAS Y LOGÍSTICA S.A.- LÍNEA BELGRANO  - TON-KM PRODUCIDAS - AÑO 2022</t>
  </si>
  <si>
    <t>MALTA</t>
  </si>
  <si>
    <t>TRENES ARGENTINOS CARGAS Y LOGÍSTICA S.A.- LÍNEA SAN MARTÍN  - TON-KM PRODUCIDAS - AÑO 2023</t>
  </si>
  <si>
    <t>TRENES ARGENTINOS CARGAS Y LOGÍSTICA S.A.- LÍNEA URQUIZA  - TON-KM PRODUCIDAS - AÑO 2023</t>
  </si>
  <si>
    <t>TRENES ARGENTINOS CARGAS Y LOGÍSTICA S.A.- LÍNEA BELGRANO  - TON-KM PRODUCIDAS - AÑO 2023</t>
  </si>
  <si>
    <t>NUEVO CENTRAL ARGENTINO S.A. - TON-KM PRODUCIDAS - AÑO 2023</t>
  </si>
  <si>
    <t>FERROEXPRESO PAMPEANO S.A.C. - TON-KM PRODUCIDAS - AÑO 2023</t>
  </si>
  <si>
    <t>FERROSUR ROCA S.A: Datos sujetos a la aprobación y publicación de los estados contables trimestrales de la concesionaria y su controlante.</t>
  </si>
  <si>
    <t>FERROSUR ROCA S.A. - TON-KM PRODUCIDAS -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</si>
</sst>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8"/>
      <name val="Courier"/>
      <family val="3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u/>
      <sz val="8"/>
      <color indexed="12"/>
      <name val="Arial"/>
      <family val="2"/>
    </font>
    <font>
      <b/>
      <i/>
      <u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b/>
      <i/>
      <u/>
      <sz val="10"/>
      <name val="Arial"/>
      <family val="2"/>
    </font>
    <font>
      <u/>
      <sz val="8"/>
      <color indexed="12"/>
      <name val="Arial"/>
      <family val="2"/>
    </font>
    <font>
      <b/>
      <u/>
      <sz val="12"/>
      <name val="Arial"/>
      <family val="2"/>
    </font>
    <font>
      <i/>
      <sz val="8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1"/>
      <name val="Calibri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">
    <xf numFmtId="3" fontId="0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1" fillId="0" borderId="0"/>
  </cellStyleXfs>
  <cellXfs count="397">
    <xf numFmtId="3" fontId="0" fillId="0" borderId="0" xfId="0">
      <alignment vertical="center"/>
    </xf>
    <xf numFmtId="3" fontId="3" fillId="0" borderId="0" xfId="0" applyFont="1">
      <alignment vertical="center"/>
    </xf>
    <xf numFmtId="3" fontId="4" fillId="0" borderId="0" xfId="0" applyFont="1">
      <alignment vertical="center"/>
    </xf>
    <xf numFmtId="3" fontId="3" fillId="0" borderId="0" xfId="0" applyFont="1" applyFill="1">
      <alignment vertical="center"/>
    </xf>
    <xf numFmtId="3" fontId="3" fillId="0" borderId="0" xfId="0" applyFont="1" applyAlignment="1">
      <alignment vertical="center"/>
    </xf>
    <xf numFmtId="3" fontId="3" fillId="0" borderId="0" xfId="0" applyFont="1" applyAlignment="1">
      <alignment horizontal="center" vertical="center"/>
    </xf>
    <xf numFmtId="3" fontId="3" fillId="0" borderId="0" xfId="0" applyFont="1" applyFill="1" applyAlignment="1">
      <alignment horizontal="center" vertical="center"/>
    </xf>
    <xf numFmtId="3" fontId="4" fillId="2" borderId="1" xfId="0" applyFont="1" applyFill="1" applyBorder="1">
      <alignment vertical="center"/>
    </xf>
    <xf numFmtId="3" fontId="4" fillId="2" borderId="2" xfId="0" applyFont="1" applyFill="1" applyBorder="1" applyAlignment="1">
      <alignment horizontal="center"/>
    </xf>
    <xf numFmtId="3" fontId="4" fillId="2" borderId="3" xfId="0" applyFont="1" applyFill="1" applyBorder="1" applyAlignment="1">
      <alignment horizontal="center"/>
    </xf>
    <xf numFmtId="3" fontId="5" fillId="0" borderId="0" xfId="0" applyFont="1">
      <alignment vertical="center"/>
    </xf>
    <xf numFmtId="3" fontId="8" fillId="0" borderId="0" xfId="0" applyFont="1" applyAlignment="1">
      <alignment horizontal="center"/>
    </xf>
    <xf numFmtId="3" fontId="9" fillId="0" borderId="0" xfId="0" applyFont="1" applyFill="1" applyBorder="1">
      <alignment vertical="center"/>
    </xf>
    <xf numFmtId="3" fontId="8" fillId="0" borderId="0" xfId="0" applyFont="1" applyBorder="1" applyAlignment="1">
      <alignment horizontal="center"/>
    </xf>
    <xf numFmtId="37" fontId="11" fillId="0" borderId="4" xfId="0" applyNumberFormat="1" applyFont="1" applyFill="1" applyBorder="1" applyAlignment="1" applyProtection="1">
      <alignment horizontal="center"/>
    </xf>
    <xf numFmtId="37" fontId="11" fillId="0" borderId="4" xfId="0" applyNumberFormat="1" applyFont="1" applyFill="1" applyBorder="1" applyProtection="1">
      <alignment vertical="center"/>
    </xf>
    <xf numFmtId="37" fontId="11" fillId="0" borderId="5" xfId="0" applyNumberFormat="1" applyFont="1" applyFill="1" applyBorder="1" applyAlignment="1" applyProtection="1">
      <alignment horizontal="center"/>
    </xf>
    <xf numFmtId="37" fontId="11" fillId="0" borderId="5" xfId="0" applyNumberFormat="1" applyFont="1" applyFill="1" applyBorder="1" applyProtection="1">
      <alignment vertical="center"/>
    </xf>
    <xf numFmtId="37" fontId="10" fillId="0" borderId="6" xfId="0" applyNumberFormat="1" applyFont="1" applyFill="1" applyBorder="1" applyAlignment="1" applyProtection="1">
      <alignment horizontal="center"/>
    </xf>
    <xf numFmtId="37" fontId="11" fillId="0" borderId="7" xfId="0" applyNumberFormat="1" applyFont="1" applyFill="1" applyBorder="1" applyAlignment="1" applyProtection="1">
      <alignment horizontal="center"/>
    </xf>
    <xf numFmtId="37" fontId="11" fillId="0" borderId="7" xfId="0" applyNumberFormat="1" applyFont="1" applyFill="1" applyBorder="1" applyProtection="1">
      <alignment vertical="center"/>
    </xf>
    <xf numFmtId="3" fontId="11" fillId="0" borderId="7" xfId="0" applyNumberFormat="1" applyFont="1" applyFill="1" applyBorder="1" applyAlignment="1" applyProtection="1">
      <alignment horizontal="center"/>
      <protection locked="0"/>
    </xf>
    <xf numFmtId="3" fontId="11" fillId="0" borderId="8" xfId="0" applyNumberFormat="1" applyFont="1" applyFill="1" applyBorder="1" applyAlignment="1" applyProtection="1">
      <alignment horizontal="center"/>
      <protection locked="0"/>
    </xf>
    <xf numFmtId="3" fontId="13" fillId="0" borderId="0" xfId="0" applyFont="1" applyFill="1" applyBorder="1" applyAlignment="1">
      <alignment horizontal="center" vertical="center"/>
    </xf>
    <xf numFmtId="0" fontId="12" fillId="0" borderId="0" xfId="1" applyFont="1" applyFill="1" applyBorder="1" applyAlignment="1" applyProtection="1">
      <alignment vertical="center"/>
    </xf>
    <xf numFmtId="3" fontId="14" fillId="0" borderId="0" xfId="0" applyFont="1">
      <alignment vertical="center"/>
    </xf>
    <xf numFmtId="3" fontId="15" fillId="0" borderId="0" xfId="0" applyFont="1">
      <alignment vertical="center"/>
    </xf>
    <xf numFmtId="3" fontId="7" fillId="0" borderId="0" xfId="0" applyFont="1" applyFill="1" applyBorder="1" applyAlignment="1">
      <alignment horizontal="center" vertical="center" wrapText="1"/>
    </xf>
    <xf numFmtId="3" fontId="13" fillId="0" borderId="0" xfId="0" applyFont="1" applyFill="1" applyBorder="1" applyAlignment="1">
      <alignment vertical="center"/>
    </xf>
    <xf numFmtId="3" fontId="7" fillId="0" borderId="0" xfId="0" applyFont="1" applyFill="1" applyBorder="1" applyAlignment="1">
      <alignment vertical="center" wrapText="1"/>
    </xf>
    <xf numFmtId="3" fontId="10" fillId="2" borderId="9" xfId="0" applyFont="1" applyFill="1" applyBorder="1" applyAlignment="1" applyProtection="1"/>
    <xf numFmtId="3" fontId="10" fillId="2" borderId="10" xfId="0" applyFont="1" applyFill="1" applyBorder="1" applyAlignment="1" applyProtection="1"/>
    <xf numFmtId="0" fontId="17" fillId="0" borderId="0" xfId="1" applyFont="1" applyFill="1" applyBorder="1" applyAlignment="1" applyProtection="1">
      <alignment vertical="center"/>
    </xf>
    <xf numFmtId="3" fontId="15" fillId="0" borderId="0" xfId="0" applyFont="1" applyAlignment="1">
      <alignment horizontal="center" vertical="center"/>
    </xf>
    <xf numFmtId="0" fontId="17" fillId="0" borderId="0" xfId="1" applyFont="1" applyFill="1" applyBorder="1" applyAlignment="1" applyProtection="1">
      <alignment horizontal="center" vertical="center"/>
    </xf>
    <xf numFmtId="3" fontId="14" fillId="0" borderId="0" xfId="0" applyFont="1" applyAlignment="1">
      <alignment horizontal="center" vertical="center"/>
    </xf>
    <xf numFmtId="3" fontId="15" fillId="0" borderId="0" xfId="0" applyFont="1" applyBorder="1">
      <alignment vertical="center"/>
    </xf>
    <xf numFmtId="3" fontId="15" fillId="0" borderId="0" xfId="0" applyFont="1" applyAlignment="1">
      <alignment vertical="center"/>
    </xf>
    <xf numFmtId="0" fontId="19" fillId="0" borderId="0" xfId="1" applyFont="1" applyFill="1" applyBorder="1" applyAlignment="1" applyProtection="1">
      <alignment vertical="center"/>
    </xf>
    <xf numFmtId="0" fontId="12" fillId="0" borderId="11" xfId="1" applyFont="1" applyFill="1" applyBorder="1" applyAlignment="1" applyProtection="1">
      <alignment vertical="center"/>
    </xf>
    <xf numFmtId="3" fontId="12" fillId="0" borderId="11" xfId="1" applyNumberFormat="1" applyFont="1" applyBorder="1" applyAlignment="1" applyProtection="1">
      <alignment vertical="center"/>
    </xf>
    <xf numFmtId="3" fontId="4" fillId="0" borderId="14" xfId="3" applyNumberFormat="1" applyFont="1" applyFill="1" applyBorder="1" applyAlignment="1">
      <alignment horizontal="right" vertical="center" wrapText="1"/>
    </xf>
    <xf numFmtId="3" fontId="3" fillId="0" borderId="15" xfId="3" applyNumberFormat="1" applyFont="1" applyBorder="1" applyAlignment="1">
      <alignment horizontal="right" vertical="center" wrapText="1"/>
    </xf>
    <xf numFmtId="3" fontId="3" fillId="0" borderId="16" xfId="3" applyNumberFormat="1" applyFont="1" applyFill="1" applyBorder="1" applyAlignment="1">
      <alignment horizontal="right" vertical="center" wrapText="1"/>
    </xf>
    <xf numFmtId="3" fontId="3" fillId="0" borderId="16" xfId="3" applyNumberFormat="1" applyFont="1" applyBorder="1" applyAlignment="1">
      <alignment horizontal="right" vertical="center" wrapText="1"/>
    </xf>
    <xf numFmtId="3" fontId="4" fillId="0" borderId="14" xfId="3" applyNumberFormat="1" applyFont="1" applyBorder="1" applyAlignment="1">
      <alignment horizontal="right" vertical="center" wrapText="1"/>
    </xf>
    <xf numFmtId="3" fontId="4" fillId="4" borderId="14" xfId="3" applyNumberFormat="1" applyFont="1" applyFill="1" applyBorder="1"/>
    <xf numFmtId="3" fontId="3" fillId="0" borderId="17" xfId="3" applyNumberFormat="1" applyFont="1" applyFill="1" applyBorder="1" applyAlignment="1">
      <alignment horizontal="right" vertical="center" wrapText="1"/>
    </xf>
    <xf numFmtId="3" fontId="3" fillId="0" borderId="18" xfId="3" applyNumberFormat="1" applyFont="1" applyBorder="1" applyAlignment="1">
      <alignment horizontal="right" vertical="center" wrapText="1"/>
    </xf>
    <xf numFmtId="3" fontId="3" fillId="0" borderId="19" xfId="3" applyNumberFormat="1" applyFont="1" applyBorder="1" applyAlignment="1">
      <alignment horizontal="right" vertical="center" wrapText="1"/>
    </xf>
    <xf numFmtId="3" fontId="3" fillId="0" borderId="20" xfId="3" applyNumberFormat="1" applyFont="1" applyFill="1" applyBorder="1" applyAlignment="1">
      <alignment horizontal="right" vertical="center" wrapText="1"/>
    </xf>
    <xf numFmtId="0" fontId="21" fillId="4" borderId="15" xfId="3" applyFont="1" applyFill="1" applyBorder="1" applyAlignment="1">
      <alignment horizontal="right" vertical="center" wrapText="1"/>
    </xf>
    <xf numFmtId="0" fontId="21" fillId="4" borderId="18" xfId="3" applyFont="1" applyFill="1" applyBorder="1" applyAlignment="1">
      <alignment horizontal="right" vertical="center" wrapText="1"/>
    </xf>
    <xf numFmtId="0" fontId="4" fillId="0" borderId="14" xfId="3" applyFont="1" applyFill="1" applyBorder="1" applyAlignment="1">
      <alignment horizontal="center" vertical="center" wrapText="1"/>
    </xf>
    <xf numFmtId="0" fontId="21" fillId="0" borderId="15" xfId="3" applyFont="1" applyBorder="1" applyAlignment="1">
      <alignment horizontal="right" vertical="center" wrapText="1"/>
    </xf>
    <xf numFmtId="0" fontId="4" fillId="0" borderId="14" xfId="3" applyFont="1" applyBorder="1" applyAlignment="1">
      <alignment horizontal="center" vertical="center" wrapText="1"/>
    </xf>
    <xf numFmtId="0" fontId="21" fillId="0" borderId="18" xfId="3" applyFont="1" applyBorder="1" applyAlignment="1">
      <alignment horizontal="right" vertical="center" wrapText="1"/>
    </xf>
    <xf numFmtId="0" fontId="21" fillId="0" borderId="19" xfId="3" applyFont="1" applyBorder="1" applyAlignment="1">
      <alignment horizontal="right" vertical="center" wrapText="1"/>
    </xf>
    <xf numFmtId="0" fontId="21" fillId="4" borderId="21" xfId="3" applyFont="1" applyFill="1" applyBorder="1" applyAlignment="1">
      <alignment horizontal="right" vertical="center" wrapText="1"/>
    </xf>
    <xf numFmtId="0" fontId="4" fillId="5" borderId="14" xfId="3" applyFont="1" applyFill="1" applyBorder="1" applyAlignment="1">
      <alignment horizontal="center" vertical="center" wrapText="1"/>
    </xf>
    <xf numFmtId="0" fontId="4" fillId="5" borderId="22" xfId="3" applyFont="1" applyFill="1" applyBorder="1" applyAlignment="1">
      <alignment horizontal="center" vertical="center" wrapText="1"/>
    </xf>
    <xf numFmtId="0" fontId="4" fillId="5" borderId="12" xfId="3" applyFont="1" applyFill="1" applyBorder="1" applyAlignment="1">
      <alignment horizontal="center" vertical="center" wrapText="1"/>
    </xf>
    <xf numFmtId="0" fontId="4" fillId="5" borderId="23" xfId="3" applyFont="1" applyFill="1" applyBorder="1" applyAlignment="1">
      <alignment horizontal="center" vertical="center"/>
    </xf>
    <xf numFmtId="3" fontId="4" fillId="5" borderId="14" xfId="3" applyNumberFormat="1" applyFont="1" applyFill="1" applyBorder="1" applyAlignment="1">
      <alignment horizontal="right" vertical="center"/>
    </xf>
    <xf numFmtId="3" fontId="6" fillId="0" borderId="0" xfId="1" applyNumberFormat="1" applyAlignment="1" applyProtection="1">
      <alignment vertical="center"/>
    </xf>
    <xf numFmtId="3" fontId="4" fillId="0" borderId="14" xfId="4" applyNumberFormat="1" applyFont="1" applyFill="1" applyBorder="1" applyAlignment="1">
      <alignment horizontal="right" vertical="center" wrapText="1"/>
    </xf>
    <xf numFmtId="3" fontId="3" fillId="0" borderId="15" xfId="4" applyNumberFormat="1" applyFont="1" applyBorder="1" applyAlignment="1">
      <alignment horizontal="right" vertical="center" wrapText="1"/>
    </xf>
    <xf numFmtId="3" fontId="3" fillId="0" borderId="16" xfId="4" applyNumberFormat="1" applyFont="1" applyFill="1" applyBorder="1" applyAlignment="1">
      <alignment horizontal="right" vertical="center" wrapText="1"/>
    </xf>
    <xf numFmtId="3" fontId="3" fillId="0" borderId="16" xfId="4" applyNumberFormat="1" applyFont="1" applyBorder="1" applyAlignment="1">
      <alignment horizontal="right" vertical="center" wrapText="1"/>
    </xf>
    <xf numFmtId="3" fontId="4" fillId="0" borderId="14" xfId="4" applyNumberFormat="1" applyFont="1" applyBorder="1" applyAlignment="1">
      <alignment horizontal="right" vertical="center" wrapText="1"/>
    </xf>
    <xf numFmtId="3" fontId="4" fillId="4" borderId="14" xfId="4" applyNumberFormat="1" applyFont="1" applyFill="1" applyBorder="1"/>
    <xf numFmtId="3" fontId="3" fillId="0" borderId="17" xfId="4" applyNumberFormat="1" applyFont="1" applyFill="1" applyBorder="1" applyAlignment="1">
      <alignment horizontal="right" vertical="center" wrapText="1"/>
    </xf>
    <xf numFmtId="3" fontId="3" fillId="0" borderId="18" xfId="4" applyNumberFormat="1" applyFont="1" applyBorder="1" applyAlignment="1">
      <alignment horizontal="right" vertical="center" wrapText="1"/>
    </xf>
    <xf numFmtId="3" fontId="3" fillId="0" borderId="19" xfId="4" applyNumberFormat="1" applyFont="1" applyBorder="1" applyAlignment="1">
      <alignment horizontal="right" vertical="center" wrapText="1"/>
    </xf>
    <xf numFmtId="3" fontId="3" fillId="0" borderId="20" xfId="4" applyNumberFormat="1" applyFont="1" applyFill="1" applyBorder="1" applyAlignment="1">
      <alignment horizontal="right" vertical="center" wrapText="1"/>
    </xf>
    <xf numFmtId="0" fontId="21" fillId="4" borderId="15" xfId="4" applyFont="1" applyFill="1" applyBorder="1" applyAlignment="1">
      <alignment horizontal="right" vertical="center" wrapText="1"/>
    </xf>
    <xf numFmtId="0" fontId="21" fillId="4" borderId="18" xfId="4" applyFont="1" applyFill="1" applyBorder="1" applyAlignment="1">
      <alignment horizontal="right" vertical="center" wrapText="1"/>
    </xf>
    <xf numFmtId="0" fontId="4" fillId="0" borderId="14" xfId="4" applyFont="1" applyFill="1" applyBorder="1" applyAlignment="1">
      <alignment horizontal="center" vertical="center" wrapText="1"/>
    </xf>
    <xf numFmtId="0" fontId="21" fillId="0" borderId="15" xfId="4" applyFont="1" applyBorder="1" applyAlignment="1">
      <alignment horizontal="right" vertical="center" wrapText="1"/>
    </xf>
    <xf numFmtId="0" fontId="4" fillId="0" borderId="14" xfId="4" applyFont="1" applyBorder="1" applyAlignment="1">
      <alignment horizontal="center" vertical="center" wrapText="1"/>
    </xf>
    <xf numFmtId="0" fontId="21" fillId="0" borderId="18" xfId="4" applyFont="1" applyBorder="1" applyAlignment="1">
      <alignment horizontal="right" vertical="center" wrapText="1"/>
    </xf>
    <xf numFmtId="0" fontId="21" fillId="0" borderId="19" xfId="4" applyFont="1" applyBorder="1" applyAlignment="1">
      <alignment horizontal="right" vertical="center" wrapText="1"/>
    </xf>
    <xf numFmtId="0" fontId="21" fillId="4" borderId="21" xfId="4" applyFont="1" applyFill="1" applyBorder="1" applyAlignment="1">
      <alignment horizontal="right" vertical="center" wrapText="1"/>
    </xf>
    <xf numFmtId="0" fontId="4" fillId="5" borderId="14" xfId="4" applyFont="1" applyFill="1" applyBorder="1" applyAlignment="1">
      <alignment horizontal="center" vertical="center" wrapText="1"/>
    </xf>
    <xf numFmtId="0" fontId="4" fillId="5" borderId="22" xfId="4" applyFont="1" applyFill="1" applyBorder="1" applyAlignment="1">
      <alignment horizontal="center" vertical="center" wrapText="1"/>
    </xf>
    <xf numFmtId="0" fontId="4" fillId="5" borderId="12" xfId="4" applyFont="1" applyFill="1" applyBorder="1" applyAlignment="1">
      <alignment horizontal="center" vertical="center" wrapText="1"/>
    </xf>
    <xf numFmtId="0" fontId="4" fillId="5" borderId="23" xfId="4" applyFont="1" applyFill="1" applyBorder="1" applyAlignment="1">
      <alignment horizontal="center" vertical="center"/>
    </xf>
    <xf numFmtId="3" fontId="4" fillId="5" borderId="14" xfId="4" applyNumberFormat="1" applyFont="1" applyFill="1" applyBorder="1" applyAlignment="1">
      <alignment horizontal="right" vertical="center"/>
    </xf>
    <xf numFmtId="3" fontId="4" fillId="0" borderId="14" xfId="5" applyNumberFormat="1" applyFont="1" applyFill="1" applyBorder="1" applyAlignment="1">
      <alignment horizontal="right" vertical="center" wrapText="1"/>
    </xf>
    <xf numFmtId="3" fontId="3" fillId="0" borderId="15" xfId="5" applyNumberFormat="1" applyFont="1" applyBorder="1" applyAlignment="1">
      <alignment horizontal="right" vertical="center" wrapText="1"/>
    </xf>
    <xf numFmtId="3" fontId="3" fillId="0" borderId="16" xfId="5" applyNumberFormat="1" applyFont="1" applyFill="1" applyBorder="1" applyAlignment="1">
      <alignment horizontal="right" vertical="center" wrapText="1"/>
    </xf>
    <xf numFmtId="3" fontId="3" fillId="0" borderId="16" xfId="5" applyNumberFormat="1" applyFont="1" applyBorder="1" applyAlignment="1">
      <alignment horizontal="right" vertical="center" wrapText="1"/>
    </xf>
    <xf numFmtId="3" fontId="4" fillId="0" borderId="14" xfId="5" applyNumberFormat="1" applyFont="1" applyBorder="1" applyAlignment="1">
      <alignment horizontal="right" vertical="center" wrapText="1"/>
    </xf>
    <xf numFmtId="3" fontId="4" fillId="4" borderId="14" xfId="5" applyNumberFormat="1" applyFont="1" applyFill="1" applyBorder="1"/>
    <xf numFmtId="3" fontId="3" fillId="0" borderId="17" xfId="5" applyNumberFormat="1" applyFont="1" applyFill="1" applyBorder="1" applyAlignment="1">
      <alignment horizontal="right" vertical="center" wrapText="1"/>
    </xf>
    <xf numFmtId="3" fontId="3" fillId="0" borderId="18" xfId="5" applyNumberFormat="1" applyFont="1" applyBorder="1" applyAlignment="1">
      <alignment horizontal="right" vertical="center" wrapText="1"/>
    </xf>
    <xf numFmtId="3" fontId="3" fillId="0" borderId="19" xfId="5" applyNumberFormat="1" applyFont="1" applyBorder="1" applyAlignment="1">
      <alignment horizontal="right" vertical="center" wrapText="1"/>
    </xf>
    <xf numFmtId="3" fontId="3" fillId="0" borderId="20" xfId="5" applyNumberFormat="1" applyFont="1" applyFill="1" applyBorder="1" applyAlignment="1">
      <alignment horizontal="right" vertical="center" wrapText="1"/>
    </xf>
    <xf numFmtId="0" fontId="21" fillId="4" borderId="15" xfId="5" applyFont="1" applyFill="1" applyBorder="1" applyAlignment="1">
      <alignment horizontal="right" vertical="center" wrapText="1"/>
    </xf>
    <xf numFmtId="0" fontId="21" fillId="4" borderId="18" xfId="5" applyFont="1" applyFill="1" applyBorder="1" applyAlignment="1">
      <alignment horizontal="right" vertical="center" wrapText="1"/>
    </xf>
    <xf numFmtId="0" fontId="4" fillId="0" borderId="14" xfId="5" applyFont="1" applyFill="1" applyBorder="1" applyAlignment="1">
      <alignment horizontal="center" vertical="center" wrapText="1"/>
    </xf>
    <xf numFmtId="0" fontId="21" fillId="0" borderId="15" xfId="5" applyFont="1" applyBorder="1" applyAlignment="1">
      <alignment horizontal="right" vertical="center" wrapText="1"/>
    </xf>
    <xf numFmtId="0" fontId="4" fillId="0" borderId="14" xfId="5" applyFont="1" applyBorder="1" applyAlignment="1">
      <alignment horizontal="center" vertical="center" wrapText="1"/>
    </xf>
    <xf numFmtId="0" fontId="21" fillId="0" borderId="18" xfId="5" applyFont="1" applyBorder="1" applyAlignment="1">
      <alignment horizontal="right" vertical="center" wrapText="1"/>
    </xf>
    <xf numFmtId="0" fontId="21" fillId="0" borderId="19" xfId="5" applyFont="1" applyBorder="1" applyAlignment="1">
      <alignment horizontal="right" vertical="center" wrapText="1"/>
    </xf>
    <xf numFmtId="0" fontId="21" fillId="4" borderId="21" xfId="5" applyFont="1" applyFill="1" applyBorder="1" applyAlignment="1">
      <alignment horizontal="right" vertical="center" wrapText="1"/>
    </xf>
    <xf numFmtId="0" fontId="4" fillId="5" borderId="14" xfId="5" applyFont="1" applyFill="1" applyBorder="1" applyAlignment="1">
      <alignment horizontal="center" vertical="center" wrapText="1"/>
    </xf>
    <xf numFmtId="0" fontId="4" fillId="5" borderId="22" xfId="5" applyFont="1" applyFill="1" applyBorder="1" applyAlignment="1">
      <alignment horizontal="center" vertical="center" wrapText="1"/>
    </xf>
    <xf numFmtId="0" fontId="4" fillId="5" borderId="12" xfId="5" applyFont="1" applyFill="1" applyBorder="1" applyAlignment="1">
      <alignment horizontal="center" vertical="center" wrapText="1"/>
    </xf>
    <xf numFmtId="0" fontId="4" fillId="5" borderId="23" xfId="5" applyFont="1" applyFill="1" applyBorder="1" applyAlignment="1">
      <alignment horizontal="center" vertical="center"/>
    </xf>
    <xf numFmtId="3" fontId="4" fillId="5" borderId="14" xfId="5" applyNumberFormat="1" applyFont="1" applyFill="1" applyBorder="1" applyAlignment="1">
      <alignment horizontal="right" vertical="center"/>
    </xf>
    <xf numFmtId="3" fontId="4" fillId="0" borderId="14" xfId="6" applyNumberFormat="1" applyFont="1" applyFill="1" applyBorder="1" applyAlignment="1">
      <alignment horizontal="right" vertical="center" wrapText="1"/>
    </xf>
    <xf numFmtId="3" fontId="3" fillId="0" borderId="16" xfId="6" applyNumberFormat="1" applyFont="1" applyBorder="1" applyAlignment="1">
      <alignment horizontal="right" vertical="center" wrapText="1"/>
    </xf>
    <xf numFmtId="0" fontId="21" fillId="4" borderId="15" xfId="6" applyFont="1" applyFill="1" applyBorder="1" applyAlignment="1">
      <alignment horizontal="right" vertical="center" wrapText="1"/>
    </xf>
    <xf numFmtId="0" fontId="21" fillId="4" borderId="18" xfId="6" applyFont="1" applyFill="1" applyBorder="1" applyAlignment="1">
      <alignment horizontal="right" vertical="center" wrapText="1"/>
    </xf>
    <xf numFmtId="0" fontId="4" fillId="0" borderId="14" xfId="6" applyFont="1" applyFill="1" applyBorder="1" applyAlignment="1">
      <alignment horizontal="center" vertical="center" wrapText="1"/>
    </xf>
    <xf numFmtId="3" fontId="4" fillId="0" borderId="24" xfId="6" applyNumberFormat="1" applyFont="1" applyFill="1" applyBorder="1" applyAlignment="1">
      <alignment horizontal="right" vertical="center" wrapText="1"/>
    </xf>
    <xf numFmtId="0" fontId="21" fillId="0" borderId="15" xfId="6" applyFont="1" applyBorder="1" applyAlignment="1">
      <alignment horizontal="right" vertical="center" wrapText="1"/>
    </xf>
    <xf numFmtId="0" fontId="4" fillId="0" borderId="14" xfId="6" applyFont="1" applyBorder="1" applyAlignment="1">
      <alignment horizontal="center" vertical="center" wrapText="1"/>
    </xf>
    <xf numFmtId="0" fontId="21" fillId="0" borderId="18" xfId="6" applyFont="1" applyBorder="1" applyAlignment="1">
      <alignment horizontal="right" vertical="center" wrapText="1"/>
    </xf>
    <xf numFmtId="0" fontId="21" fillId="0" borderId="19" xfId="6" applyFont="1" applyBorder="1" applyAlignment="1">
      <alignment horizontal="right" vertical="center" wrapText="1"/>
    </xf>
    <xf numFmtId="0" fontId="21" fillId="4" borderId="21" xfId="6" applyFont="1" applyFill="1" applyBorder="1" applyAlignment="1">
      <alignment horizontal="right" vertical="center" wrapText="1"/>
    </xf>
    <xf numFmtId="0" fontId="4" fillId="5" borderId="14" xfId="6" applyFont="1" applyFill="1" applyBorder="1" applyAlignment="1">
      <alignment horizontal="center" vertical="center" wrapText="1"/>
    </xf>
    <xf numFmtId="0" fontId="4" fillId="5" borderId="22" xfId="6" applyFont="1" applyFill="1" applyBorder="1" applyAlignment="1">
      <alignment horizontal="center" vertical="center" wrapText="1"/>
    </xf>
    <xf numFmtId="0" fontId="4" fillId="5" borderId="12" xfId="6" applyFont="1" applyFill="1" applyBorder="1" applyAlignment="1">
      <alignment horizontal="center" vertical="center" wrapText="1"/>
    </xf>
    <xf numFmtId="0" fontId="4" fillId="5" borderId="23" xfId="6" applyFont="1" applyFill="1" applyBorder="1" applyAlignment="1">
      <alignment horizontal="center" vertical="center"/>
    </xf>
    <xf numFmtId="3" fontId="4" fillId="5" borderId="14" xfId="6" applyNumberFormat="1" applyFont="1" applyFill="1" applyBorder="1" applyAlignment="1">
      <alignment horizontal="right" vertical="center"/>
    </xf>
    <xf numFmtId="3" fontId="4" fillId="0" borderId="14" xfId="7" applyNumberFormat="1" applyFont="1" applyFill="1" applyBorder="1" applyAlignment="1">
      <alignment horizontal="right" vertical="center" wrapText="1"/>
    </xf>
    <xf numFmtId="3" fontId="3" fillId="0" borderId="15" xfId="7" applyNumberFormat="1" applyFont="1" applyBorder="1" applyAlignment="1">
      <alignment horizontal="right" vertical="center" wrapText="1"/>
    </xf>
    <xf numFmtId="3" fontId="3" fillId="0" borderId="16" xfId="7" applyNumberFormat="1" applyFont="1" applyFill="1" applyBorder="1" applyAlignment="1">
      <alignment horizontal="right" vertical="center" wrapText="1"/>
    </xf>
    <xf numFmtId="3" fontId="3" fillId="0" borderId="16" xfId="7" applyNumberFormat="1" applyFont="1" applyBorder="1" applyAlignment="1">
      <alignment horizontal="right" vertical="center" wrapText="1"/>
    </xf>
    <xf numFmtId="3" fontId="4" fillId="0" borderId="14" xfId="7" applyNumberFormat="1" applyFont="1" applyBorder="1" applyAlignment="1">
      <alignment horizontal="right" vertical="center" wrapText="1"/>
    </xf>
    <xf numFmtId="3" fontId="4" fillId="4" borderId="14" xfId="7" applyNumberFormat="1" applyFont="1" applyFill="1" applyBorder="1"/>
    <xf numFmtId="3" fontId="3" fillId="0" borderId="17" xfId="7" applyNumberFormat="1" applyFont="1" applyFill="1" applyBorder="1" applyAlignment="1">
      <alignment horizontal="right" vertical="center" wrapText="1"/>
    </xf>
    <xf numFmtId="3" fontId="3" fillId="0" borderId="18" xfId="7" applyNumberFormat="1" applyFont="1" applyBorder="1" applyAlignment="1">
      <alignment horizontal="right" vertical="center" wrapText="1"/>
    </xf>
    <xf numFmtId="3" fontId="3" fillId="0" borderId="19" xfId="7" applyNumberFormat="1" applyFont="1" applyBorder="1" applyAlignment="1">
      <alignment horizontal="right" vertical="center" wrapText="1"/>
    </xf>
    <xf numFmtId="3" fontId="3" fillId="0" borderId="20" xfId="7" applyNumberFormat="1" applyFont="1" applyFill="1" applyBorder="1" applyAlignment="1">
      <alignment horizontal="right" vertical="center" wrapText="1"/>
    </xf>
    <xf numFmtId="0" fontId="21" fillId="4" borderId="15" xfId="7" applyFont="1" applyFill="1" applyBorder="1" applyAlignment="1">
      <alignment horizontal="right" vertical="center" wrapText="1"/>
    </xf>
    <xf numFmtId="0" fontId="21" fillId="4" borderId="18" xfId="7" applyFont="1" applyFill="1" applyBorder="1" applyAlignment="1">
      <alignment horizontal="right" vertical="center" wrapText="1"/>
    </xf>
    <xf numFmtId="0" fontId="4" fillId="0" borderId="14" xfId="7" applyFont="1" applyFill="1" applyBorder="1" applyAlignment="1">
      <alignment horizontal="center" vertical="center" wrapText="1"/>
    </xf>
    <xf numFmtId="0" fontId="21" fillId="0" borderId="15" xfId="7" applyFont="1" applyBorder="1" applyAlignment="1">
      <alignment horizontal="right" vertical="center" wrapText="1"/>
    </xf>
    <xf numFmtId="0" fontId="4" fillId="0" borderId="14" xfId="7" applyFont="1" applyBorder="1" applyAlignment="1">
      <alignment horizontal="center" vertical="center" wrapText="1"/>
    </xf>
    <xf numFmtId="0" fontId="21" fillId="0" borderId="18" xfId="7" applyFont="1" applyBorder="1" applyAlignment="1">
      <alignment horizontal="right" vertical="center" wrapText="1"/>
    </xf>
    <xf numFmtId="0" fontId="21" fillId="0" borderId="19" xfId="7" applyFont="1" applyBorder="1" applyAlignment="1">
      <alignment horizontal="right" vertical="center" wrapText="1"/>
    </xf>
    <xf numFmtId="0" fontId="21" fillId="4" borderId="21" xfId="7" applyFont="1" applyFill="1" applyBorder="1" applyAlignment="1">
      <alignment horizontal="right" vertical="center" wrapText="1"/>
    </xf>
    <xf numFmtId="0" fontId="4" fillId="5" borderId="14" xfId="7" applyFont="1" applyFill="1" applyBorder="1" applyAlignment="1">
      <alignment horizontal="center" vertical="center" wrapText="1"/>
    </xf>
    <xf numFmtId="0" fontId="4" fillId="5" borderId="22" xfId="7" applyFont="1" applyFill="1" applyBorder="1" applyAlignment="1">
      <alignment horizontal="center" vertical="center" wrapText="1"/>
    </xf>
    <xf numFmtId="0" fontId="4" fillId="5" borderId="12" xfId="7" applyFont="1" applyFill="1" applyBorder="1" applyAlignment="1">
      <alignment horizontal="center" vertical="center" wrapText="1"/>
    </xf>
    <xf numFmtId="0" fontId="4" fillId="5" borderId="23" xfId="7" applyFont="1" applyFill="1" applyBorder="1" applyAlignment="1">
      <alignment horizontal="center" vertical="center"/>
    </xf>
    <xf numFmtId="3" fontId="4" fillId="5" borderId="14" xfId="7" applyNumberFormat="1" applyFont="1" applyFill="1" applyBorder="1" applyAlignment="1">
      <alignment horizontal="right" vertical="center"/>
    </xf>
    <xf numFmtId="3" fontId="4" fillId="0" borderId="14" xfId="8" applyNumberFormat="1" applyFont="1" applyFill="1" applyBorder="1" applyAlignment="1">
      <alignment horizontal="right" vertical="center" wrapText="1"/>
    </xf>
    <xf numFmtId="3" fontId="3" fillId="0" borderId="15" xfId="8" applyNumberFormat="1" applyFont="1" applyBorder="1" applyAlignment="1">
      <alignment horizontal="right" vertical="center" wrapText="1"/>
    </xf>
    <xf numFmtId="3" fontId="3" fillId="0" borderId="16" xfId="8" applyNumberFormat="1" applyFont="1" applyFill="1" applyBorder="1" applyAlignment="1">
      <alignment horizontal="right" vertical="center" wrapText="1"/>
    </xf>
    <xf numFmtId="3" fontId="3" fillId="0" borderId="16" xfId="8" applyNumberFormat="1" applyFont="1" applyBorder="1" applyAlignment="1">
      <alignment horizontal="right" vertical="center" wrapText="1"/>
    </xf>
    <xf numFmtId="3" fontId="4" fillId="0" borderId="14" xfId="8" applyNumberFormat="1" applyFont="1" applyBorder="1" applyAlignment="1">
      <alignment horizontal="right" vertical="center" wrapText="1"/>
    </xf>
    <xf numFmtId="3" fontId="4" fillId="4" borderId="14" xfId="8" applyNumberFormat="1" applyFont="1" applyFill="1" applyBorder="1"/>
    <xf numFmtId="3" fontId="3" fillId="0" borderId="17" xfId="8" applyNumberFormat="1" applyFont="1" applyFill="1" applyBorder="1" applyAlignment="1">
      <alignment horizontal="right" vertical="center" wrapText="1"/>
    </xf>
    <xf numFmtId="3" fontId="3" fillId="0" borderId="18" xfId="8" applyNumberFormat="1" applyFont="1" applyBorder="1" applyAlignment="1">
      <alignment horizontal="right" vertical="center" wrapText="1"/>
    </xf>
    <xf numFmtId="3" fontId="3" fillId="0" borderId="19" xfId="8" applyNumberFormat="1" applyFont="1" applyBorder="1" applyAlignment="1">
      <alignment horizontal="right" vertical="center" wrapText="1"/>
    </xf>
    <xf numFmtId="3" fontId="3" fillId="0" borderId="20" xfId="8" applyNumberFormat="1" applyFont="1" applyFill="1" applyBorder="1" applyAlignment="1">
      <alignment horizontal="right" vertical="center" wrapText="1"/>
    </xf>
    <xf numFmtId="0" fontId="21" fillId="4" borderId="15" xfId="8" applyFont="1" applyFill="1" applyBorder="1" applyAlignment="1">
      <alignment horizontal="right" vertical="center" wrapText="1"/>
    </xf>
    <xf numFmtId="0" fontId="21" fillId="4" borderId="18" xfId="8" applyFont="1" applyFill="1" applyBorder="1" applyAlignment="1">
      <alignment horizontal="right" vertical="center" wrapText="1"/>
    </xf>
    <xf numFmtId="0" fontId="4" fillId="0" borderId="14" xfId="8" applyFont="1" applyFill="1" applyBorder="1" applyAlignment="1">
      <alignment horizontal="center" vertical="center" wrapText="1"/>
    </xf>
    <xf numFmtId="0" fontId="21" fillId="0" borderId="15" xfId="8" applyFont="1" applyBorder="1" applyAlignment="1">
      <alignment horizontal="right" vertical="center" wrapText="1"/>
    </xf>
    <xf numFmtId="0" fontId="4" fillId="0" borderId="14" xfId="8" applyFont="1" applyBorder="1" applyAlignment="1">
      <alignment horizontal="center" vertical="center" wrapText="1"/>
    </xf>
    <xf numFmtId="0" fontId="21" fillId="0" borderId="18" xfId="8" applyFont="1" applyBorder="1" applyAlignment="1">
      <alignment horizontal="right" vertical="center" wrapText="1"/>
    </xf>
    <xf numFmtId="0" fontId="21" fillId="0" borderId="19" xfId="8" applyFont="1" applyBorder="1" applyAlignment="1">
      <alignment horizontal="right" vertical="center" wrapText="1"/>
    </xf>
    <xf numFmtId="0" fontId="21" fillId="4" borderId="21" xfId="8" applyFont="1" applyFill="1" applyBorder="1" applyAlignment="1">
      <alignment horizontal="right" vertical="center" wrapText="1"/>
    </xf>
    <xf numFmtId="0" fontId="4" fillId="5" borderId="14" xfId="8" applyFont="1" applyFill="1" applyBorder="1" applyAlignment="1">
      <alignment horizontal="center" vertical="center" wrapText="1"/>
    </xf>
    <xf numFmtId="0" fontId="4" fillId="5" borderId="22" xfId="8" applyFont="1" applyFill="1" applyBorder="1" applyAlignment="1">
      <alignment horizontal="center" vertical="center" wrapText="1"/>
    </xf>
    <xf numFmtId="0" fontId="4" fillId="5" borderId="12" xfId="8" applyFont="1" applyFill="1" applyBorder="1" applyAlignment="1">
      <alignment horizontal="center" vertical="center" wrapText="1"/>
    </xf>
    <xf numFmtId="0" fontId="4" fillId="5" borderId="23" xfId="8" applyFont="1" applyFill="1" applyBorder="1" applyAlignment="1">
      <alignment horizontal="center" vertical="center"/>
    </xf>
    <xf numFmtId="3" fontId="4" fillId="5" borderId="14" xfId="8" applyNumberFormat="1" applyFont="1" applyFill="1" applyBorder="1" applyAlignment="1">
      <alignment horizontal="right" vertical="center"/>
    </xf>
    <xf numFmtId="3" fontId="4" fillId="0" borderId="14" xfId="0" applyNumberFormat="1" applyFont="1" applyFill="1" applyBorder="1" applyAlignment="1">
      <alignment horizontal="right" vertical="center" wrapText="1"/>
    </xf>
    <xf numFmtId="3" fontId="3" fillId="0" borderId="15" xfId="0" applyNumberFormat="1" applyFont="1" applyBorder="1" applyAlignment="1">
      <alignment horizontal="right" vertical="center" wrapText="1"/>
    </xf>
    <xf numFmtId="3" fontId="3" fillId="0" borderId="16" xfId="0" applyNumberFormat="1" applyFont="1" applyFill="1" applyBorder="1" applyAlignment="1">
      <alignment horizontal="right" vertical="center" wrapText="1"/>
    </xf>
    <xf numFmtId="3" fontId="3" fillId="0" borderId="16" xfId="0" applyNumberFormat="1" applyFont="1" applyBorder="1" applyAlignment="1">
      <alignment horizontal="right" vertical="center" wrapText="1"/>
    </xf>
    <xf numFmtId="3" fontId="4" fillId="0" borderId="14" xfId="0" applyNumberFormat="1" applyFont="1" applyBorder="1" applyAlignment="1">
      <alignment horizontal="right" vertical="center" wrapText="1"/>
    </xf>
    <xf numFmtId="3" fontId="4" fillId="4" borderId="14" xfId="0" applyNumberFormat="1" applyFont="1" applyFill="1" applyBorder="1" applyAlignment="1"/>
    <xf numFmtId="3" fontId="3" fillId="0" borderId="17" xfId="0" applyNumberFormat="1" applyFont="1" applyFill="1" applyBorder="1" applyAlignment="1">
      <alignment horizontal="right" vertical="center" wrapText="1"/>
    </xf>
    <xf numFmtId="3" fontId="3" fillId="0" borderId="18" xfId="0" applyNumberFormat="1" applyFont="1" applyBorder="1" applyAlignment="1">
      <alignment horizontal="right" vertical="center" wrapText="1"/>
    </xf>
    <xf numFmtId="3" fontId="3" fillId="0" borderId="19" xfId="0" applyNumberFormat="1" applyFont="1" applyBorder="1" applyAlignment="1">
      <alignment horizontal="right" vertical="center" wrapText="1"/>
    </xf>
    <xf numFmtId="3" fontId="3" fillId="0" borderId="20" xfId="0" applyNumberFormat="1" applyFont="1" applyFill="1" applyBorder="1" applyAlignment="1">
      <alignment horizontal="right" vertical="center" wrapText="1"/>
    </xf>
    <xf numFmtId="3" fontId="4" fillId="5" borderId="14" xfId="0" applyNumberFormat="1" applyFont="1" applyFill="1" applyBorder="1" applyAlignment="1">
      <alignment horizontal="right" vertical="center"/>
    </xf>
    <xf numFmtId="3" fontId="0" fillId="0" borderId="0" xfId="0">
      <alignment vertical="center"/>
    </xf>
    <xf numFmtId="3" fontId="4" fillId="0" borderId="12" xfId="0" applyFont="1" applyFill="1" applyBorder="1" applyAlignment="1">
      <alignment horizontal="center" vertical="center"/>
    </xf>
    <xf numFmtId="3" fontId="3" fillId="0" borderId="12" xfId="0" applyFont="1" applyFill="1" applyBorder="1" applyAlignment="1">
      <alignment horizontal="center" vertical="center"/>
    </xf>
    <xf numFmtId="3" fontId="4" fillId="2" borderId="12" xfId="0" applyFont="1" applyFill="1" applyBorder="1" applyAlignment="1">
      <alignment horizontal="center" vertical="center"/>
    </xf>
    <xf numFmtId="3" fontId="18" fillId="0" borderId="0" xfId="0" applyFont="1" applyFill="1" applyBorder="1" applyAlignment="1">
      <alignment horizontal="center" vertical="center"/>
    </xf>
    <xf numFmtId="3" fontId="0" fillId="0" borderId="0" xfId="0" applyBorder="1">
      <alignment vertical="center"/>
    </xf>
    <xf numFmtId="0" fontId="19" fillId="0" borderId="0" xfId="1" applyFont="1" applyFill="1" applyBorder="1" applyAlignment="1" applyProtection="1">
      <alignment horizontal="left" vertical="center"/>
    </xf>
    <xf numFmtId="3" fontId="4" fillId="5" borderId="14" xfId="0" applyFont="1" applyFill="1" applyBorder="1" applyAlignment="1">
      <alignment horizontal="center" vertical="center" wrapText="1"/>
    </xf>
    <xf numFmtId="3" fontId="4" fillId="5" borderId="22" xfId="0" applyFont="1" applyFill="1" applyBorder="1" applyAlignment="1">
      <alignment horizontal="center" vertical="center" wrapText="1"/>
    </xf>
    <xf numFmtId="3" fontId="4" fillId="5" borderId="12" xfId="0" applyFont="1" applyFill="1" applyBorder="1" applyAlignment="1">
      <alignment horizontal="center" vertical="center" wrapText="1"/>
    </xf>
    <xf numFmtId="3" fontId="4" fillId="0" borderId="14" xfId="0" applyFont="1" applyFill="1" applyBorder="1" applyAlignment="1">
      <alignment horizontal="center" vertical="center" wrapText="1"/>
    </xf>
    <xf numFmtId="3" fontId="21" fillId="4" borderId="15" xfId="0" applyFont="1" applyFill="1" applyBorder="1" applyAlignment="1">
      <alignment horizontal="right" vertical="center" wrapText="1"/>
    </xf>
    <xf numFmtId="3" fontId="21" fillId="4" borderId="18" xfId="0" applyFont="1" applyFill="1" applyBorder="1" applyAlignment="1">
      <alignment horizontal="right" vertical="center" wrapText="1"/>
    </xf>
    <xf numFmtId="3" fontId="21" fillId="4" borderId="21" xfId="0" applyFont="1" applyFill="1" applyBorder="1" applyAlignment="1">
      <alignment horizontal="right" vertical="center" wrapText="1"/>
    </xf>
    <xf numFmtId="3" fontId="4" fillId="0" borderId="14" xfId="0" applyFont="1" applyBorder="1" applyAlignment="1">
      <alignment horizontal="center" vertical="center" wrapText="1"/>
    </xf>
    <xf numFmtId="3" fontId="21" fillId="0" borderId="15" xfId="0" applyFont="1" applyBorder="1" applyAlignment="1">
      <alignment horizontal="right" vertical="center" wrapText="1"/>
    </xf>
    <xf numFmtId="3" fontId="21" fillId="0" borderId="18" xfId="0" applyFont="1" applyBorder="1" applyAlignment="1">
      <alignment horizontal="right" vertical="center" wrapText="1"/>
    </xf>
    <xf numFmtId="3" fontId="21" fillId="0" borderId="19" xfId="0" applyFont="1" applyBorder="1" applyAlignment="1">
      <alignment horizontal="right" vertical="center" wrapText="1"/>
    </xf>
    <xf numFmtId="3" fontId="4" fillId="5" borderId="23" xfId="0" applyFont="1" applyFill="1" applyBorder="1" applyAlignment="1">
      <alignment horizontal="center" vertical="center"/>
    </xf>
    <xf numFmtId="3" fontId="3" fillId="0" borderId="15" xfId="0" applyNumberFormat="1" applyFont="1" applyFill="1" applyBorder="1" applyAlignment="1">
      <alignment horizontal="right" vertical="center" wrapText="1"/>
    </xf>
    <xf numFmtId="3" fontId="19" fillId="0" borderId="0" xfId="1" applyNumberFormat="1" applyFont="1" applyBorder="1" applyAlignment="1" applyProtection="1">
      <alignment vertical="center"/>
    </xf>
    <xf numFmtId="3" fontId="2" fillId="0" borderId="0" xfId="0" applyFont="1" applyAlignment="1">
      <alignment vertical="center"/>
    </xf>
    <xf numFmtId="3" fontId="4" fillId="2" borderId="12" xfId="0" applyFont="1" applyFill="1" applyBorder="1" applyAlignment="1">
      <alignment vertical="center"/>
    </xf>
    <xf numFmtId="3" fontId="4" fillId="3" borderId="14" xfId="0" applyFont="1" applyFill="1" applyBorder="1" applyAlignment="1">
      <alignment vertical="center"/>
    </xf>
    <xf numFmtId="3" fontId="4" fillId="3" borderId="14" xfId="0" applyFont="1" applyFill="1" applyBorder="1" applyAlignment="1">
      <alignment horizontal="center" vertical="center"/>
    </xf>
    <xf numFmtId="3" fontId="0" fillId="0" borderId="0" xfId="0" applyAlignment="1">
      <alignment vertical="center" wrapText="1"/>
    </xf>
    <xf numFmtId="3" fontId="0" fillId="0" borderId="0" xfId="0" applyAlignment="1"/>
    <xf numFmtId="3" fontId="14" fillId="0" borderId="0" xfId="0" applyFont="1" applyAlignment="1"/>
    <xf numFmtId="3" fontId="25" fillId="0" borderId="0" xfId="0" applyFont="1" applyAlignment="1"/>
    <xf numFmtId="3" fontId="26" fillId="0" borderId="0" xfId="0" applyFont="1" applyAlignment="1"/>
    <xf numFmtId="3" fontId="2" fillId="0" borderId="0" xfId="0" applyFont="1" applyAlignment="1"/>
    <xf numFmtId="0" fontId="6" fillId="0" borderId="0" xfId="1" applyAlignment="1" applyProtection="1"/>
    <xf numFmtId="3" fontId="24" fillId="0" borderId="0" xfId="0" applyFont="1" applyAlignment="1">
      <alignment vertical="top" wrapText="1"/>
    </xf>
    <xf numFmtId="0" fontId="6" fillId="0" borderId="0" xfId="1" applyNumberFormat="1" applyAlignment="1" applyProtection="1">
      <alignment horizontal="right"/>
    </xf>
    <xf numFmtId="0" fontId="6" fillId="0" borderId="0" xfId="1" applyNumberFormat="1" applyAlignment="1" applyProtection="1"/>
    <xf numFmtId="0" fontId="19" fillId="0" borderId="0" xfId="1" applyFont="1" applyFill="1" applyBorder="1" applyAlignment="1" applyProtection="1">
      <alignment horizontal="left" vertical="center"/>
    </xf>
    <xf numFmtId="0" fontId="19" fillId="0" borderId="0" xfId="1" applyFont="1" applyFill="1" applyBorder="1" applyAlignment="1" applyProtection="1">
      <alignment horizontal="left" vertical="center"/>
    </xf>
    <xf numFmtId="3" fontId="4" fillId="0" borderId="14" xfId="0" applyFont="1" applyBorder="1" applyAlignment="1">
      <alignment horizontal="right" vertical="center" wrapText="1"/>
    </xf>
    <xf numFmtId="3" fontId="3" fillId="0" borderId="15" xfId="0" applyFont="1" applyBorder="1" applyAlignment="1">
      <alignment horizontal="right" vertical="center" wrapText="1"/>
    </xf>
    <xf numFmtId="3" fontId="3" fillId="0" borderId="16" xfId="0" applyFont="1" applyBorder="1" applyAlignment="1">
      <alignment horizontal="right" vertical="center" wrapText="1"/>
    </xf>
    <xf numFmtId="3" fontId="4" fillId="4" borderId="14" xfId="0" applyFont="1" applyFill="1" applyBorder="1" applyAlignment="1"/>
    <xf numFmtId="3" fontId="3" fillId="0" borderId="17" xfId="0" applyFont="1" applyBorder="1" applyAlignment="1">
      <alignment horizontal="right" vertical="center" wrapText="1"/>
    </xf>
    <xf numFmtId="3" fontId="3" fillId="0" borderId="18" xfId="0" applyFont="1" applyBorder="1" applyAlignment="1">
      <alignment horizontal="right" vertical="center" wrapText="1"/>
    </xf>
    <xf numFmtId="3" fontId="3" fillId="0" borderId="19" xfId="0" applyFont="1" applyBorder="1" applyAlignment="1">
      <alignment horizontal="right" vertical="center" wrapText="1"/>
    </xf>
    <xf numFmtId="3" fontId="3" fillId="0" borderId="20" xfId="0" applyFont="1" applyBorder="1" applyAlignment="1">
      <alignment horizontal="right" vertical="center" wrapText="1"/>
    </xf>
    <xf numFmtId="3" fontId="4" fillId="5" borderId="14" xfId="0" applyFont="1" applyFill="1" applyBorder="1" applyAlignment="1">
      <alignment horizontal="right" vertical="center"/>
    </xf>
    <xf numFmtId="0" fontId="19" fillId="0" borderId="0" xfId="1" applyFont="1" applyFill="1" applyBorder="1" applyAlignment="1" applyProtection="1">
      <alignment horizontal="left" vertical="center"/>
    </xf>
    <xf numFmtId="3" fontId="3" fillId="0" borderId="0" xfId="0" applyFont="1" applyAlignment="1"/>
    <xf numFmtId="0" fontId="12" fillId="0" borderId="0" xfId="1" applyFont="1" applyFill="1" applyBorder="1" applyAlignment="1" applyProtection="1">
      <alignment horizontal="left" vertical="center"/>
    </xf>
    <xf numFmtId="1" fontId="6" fillId="0" borderId="0" xfId="1" applyNumberFormat="1" applyAlignment="1" applyProtection="1"/>
    <xf numFmtId="0" fontId="2" fillId="0" borderId="0" xfId="9" applyFont="1" applyAlignment="1">
      <alignment horizontal="center" vertical="center"/>
    </xf>
    <xf numFmtId="0" fontId="2" fillId="0" borderId="0" xfId="9" applyFont="1" applyFill="1" applyBorder="1" applyAlignment="1">
      <alignment wrapText="1"/>
    </xf>
    <xf numFmtId="0" fontId="2" fillId="0" borderId="0" xfId="9" applyFont="1" applyFill="1" applyBorder="1"/>
    <xf numFmtId="0" fontId="14" fillId="0" borderId="0" xfId="9" applyFont="1" applyFill="1" applyBorder="1"/>
    <xf numFmtId="0" fontId="3" fillId="0" borderId="0" xfId="9" applyFont="1"/>
    <xf numFmtId="0" fontId="6" fillId="0" borderId="31" xfId="1" applyFill="1" applyBorder="1" applyAlignment="1" applyProtection="1">
      <alignment vertical="center"/>
    </xf>
    <xf numFmtId="0" fontId="12" fillId="0" borderId="32" xfId="1" applyFont="1" applyFill="1" applyBorder="1" applyAlignment="1" applyProtection="1">
      <alignment vertical="center"/>
    </xf>
    <xf numFmtId="0" fontId="12" fillId="0" borderId="33" xfId="1" applyFont="1" applyFill="1" applyBorder="1" applyAlignment="1" applyProtection="1">
      <alignment vertical="center"/>
    </xf>
    <xf numFmtId="0" fontId="27" fillId="0" borderId="0" xfId="9" applyBorder="1"/>
    <xf numFmtId="0" fontId="27" fillId="0" borderId="0" xfId="9"/>
    <xf numFmtId="0" fontId="6" fillId="0" borderId="0" xfId="1" applyFont="1" applyFill="1" applyBorder="1" applyAlignment="1" applyProtection="1">
      <alignment vertical="center"/>
    </xf>
    <xf numFmtId="0" fontId="2" fillId="0" borderId="0" xfId="9" applyFont="1" applyFill="1" applyBorder="1" applyAlignment="1">
      <alignment horizontal="center" vertical="center"/>
    </xf>
    <xf numFmtId="0" fontId="14" fillId="0" borderId="0" xfId="9" applyFont="1" applyFill="1" applyBorder="1" applyAlignment="1">
      <alignment horizontal="center" vertical="center"/>
    </xf>
    <xf numFmtId="3" fontId="2" fillId="0" borderId="0" xfId="9" applyNumberFormat="1" applyFont="1" applyFill="1" applyBorder="1" applyAlignment="1">
      <alignment horizontal="center" vertical="center"/>
    </xf>
    <xf numFmtId="0" fontId="12" fillId="0" borderId="31" xfId="1" applyFont="1" applyFill="1" applyBorder="1" applyAlignment="1" applyProtection="1">
      <alignment vertical="center"/>
    </xf>
    <xf numFmtId="0" fontId="27" fillId="0" borderId="0" xfId="9" applyFill="1" applyBorder="1"/>
    <xf numFmtId="0" fontId="2" fillId="0" borderId="0" xfId="9" applyFont="1" applyFill="1" applyBorder="1" applyAlignment="1"/>
    <xf numFmtId="0" fontId="4" fillId="5" borderId="14" xfId="9" applyFont="1" applyFill="1" applyBorder="1" applyAlignment="1">
      <alignment horizontal="center" vertical="center" wrapText="1"/>
    </xf>
    <xf numFmtId="0" fontId="4" fillId="5" borderId="22" xfId="9" applyFont="1" applyFill="1" applyBorder="1" applyAlignment="1">
      <alignment horizontal="center" vertical="center" wrapText="1"/>
    </xf>
    <xf numFmtId="0" fontId="4" fillId="5" borderId="12" xfId="9" applyFont="1" applyFill="1" applyBorder="1" applyAlignment="1">
      <alignment horizontal="center" vertical="center" wrapText="1"/>
    </xf>
    <xf numFmtId="0" fontId="4" fillId="0" borderId="14" xfId="9" applyFont="1" applyBorder="1" applyAlignment="1">
      <alignment horizontal="center" vertical="center" wrapText="1"/>
    </xf>
    <xf numFmtId="3" fontId="4" fillId="0" borderId="14" xfId="9" applyNumberFormat="1" applyFont="1" applyBorder="1" applyAlignment="1">
      <alignment horizontal="right" vertical="center" wrapText="1"/>
    </xf>
    <xf numFmtId="0" fontId="21" fillId="4" borderId="15" xfId="9" applyFont="1" applyFill="1" applyBorder="1" applyAlignment="1">
      <alignment horizontal="right" vertical="center" wrapText="1"/>
    </xf>
    <xf numFmtId="3" fontId="3" fillId="0" borderId="15" xfId="9" applyNumberFormat="1" applyFont="1" applyBorder="1" applyAlignment="1">
      <alignment horizontal="right" vertical="center" wrapText="1"/>
    </xf>
    <xf numFmtId="3" fontId="3" fillId="0" borderId="16" xfId="9" applyNumberFormat="1" applyFont="1" applyBorder="1" applyAlignment="1">
      <alignment horizontal="right" vertical="center" wrapText="1"/>
    </xf>
    <xf numFmtId="0" fontId="21" fillId="4" borderId="18" xfId="9" applyFont="1" applyFill="1" applyBorder="1" applyAlignment="1">
      <alignment horizontal="right" vertical="center" wrapText="1"/>
    </xf>
    <xf numFmtId="0" fontId="21" fillId="4" borderId="21" xfId="9" applyFont="1" applyFill="1" applyBorder="1" applyAlignment="1">
      <alignment horizontal="right" vertical="center" wrapText="1"/>
    </xf>
    <xf numFmtId="0" fontId="21" fillId="0" borderId="15" xfId="9" applyFont="1" applyBorder="1" applyAlignment="1">
      <alignment horizontal="right" vertical="center" wrapText="1"/>
    </xf>
    <xf numFmtId="3" fontId="4" fillId="4" borderId="14" xfId="9" applyNumberFormat="1" applyFont="1" applyFill="1" applyBorder="1"/>
    <xf numFmtId="3" fontId="3" fillId="0" borderId="17" xfId="9" applyNumberFormat="1" applyFont="1" applyBorder="1" applyAlignment="1">
      <alignment horizontal="right" vertical="center" wrapText="1"/>
    </xf>
    <xf numFmtId="0" fontId="21" fillId="0" borderId="18" xfId="9" applyFont="1" applyBorder="1" applyAlignment="1">
      <alignment horizontal="right" vertical="center" wrapText="1"/>
    </xf>
    <xf numFmtId="3" fontId="3" fillId="0" borderId="18" xfId="9" applyNumberFormat="1" applyFont="1" applyBorder="1" applyAlignment="1">
      <alignment horizontal="right" vertical="center" wrapText="1"/>
    </xf>
    <xf numFmtId="3" fontId="3" fillId="0" borderId="19" xfId="9" applyNumberFormat="1" applyFont="1" applyBorder="1" applyAlignment="1">
      <alignment horizontal="right" vertical="center" wrapText="1"/>
    </xf>
    <xf numFmtId="3" fontId="3" fillId="0" borderId="20" xfId="9" applyNumberFormat="1" applyFont="1" applyBorder="1" applyAlignment="1">
      <alignment horizontal="right" vertical="center" wrapText="1"/>
    </xf>
    <xf numFmtId="0" fontId="4" fillId="5" borderId="14" xfId="9" applyFont="1" applyFill="1" applyBorder="1" applyAlignment="1">
      <alignment horizontal="center" vertical="center"/>
    </xf>
    <xf numFmtId="3" fontId="4" fillId="5" borderId="14" xfId="9" applyNumberFormat="1" applyFont="1" applyFill="1" applyBorder="1" applyAlignment="1">
      <alignment horizontal="right" vertical="center"/>
    </xf>
    <xf numFmtId="0" fontId="3" fillId="0" borderId="0" xfId="9" applyFont="1" applyAlignment="1">
      <alignment wrapText="1"/>
    </xf>
    <xf numFmtId="0" fontId="4" fillId="0" borderId="0" xfId="9" applyFont="1"/>
    <xf numFmtId="0" fontId="6" fillId="0" borderId="0" xfId="1" applyAlignment="1" applyProtection="1">
      <alignment wrapText="1"/>
    </xf>
    <xf numFmtId="3" fontId="4" fillId="0" borderId="14" xfId="9" applyNumberFormat="1" applyFont="1" applyBorder="1"/>
    <xf numFmtId="3" fontId="22" fillId="0" borderId="0" xfId="0" applyFont="1" applyAlignment="1">
      <alignment horizontal="center"/>
    </xf>
    <xf numFmtId="3" fontId="23" fillId="0" borderId="0" xfId="0" applyFont="1" applyAlignment="1">
      <alignment horizontal="center"/>
    </xf>
    <xf numFmtId="3" fontId="24" fillId="0" borderId="0" xfId="0" applyFont="1" applyAlignment="1">
      <alignment horizontal="left" vertical="top" wrapText="1"/>
    </xf>
    <xf numFmtId="3" fontId="10" fillId="3" borderId="12" xfId="0" applyFont="1" applyFill="1" applyBorder="1" applyAlignment="1" applyProtection="1">
      <alignment horizontal="center" vertical="center"/>
    </xf>
    <xf numFmtId="3" fontId="10" fillId="3" borderId="19" xfId="0" applyFont="1" applyFill="1" applyBorder="1" applyAlignment="1" applyProtection="1">
      <alignment horizontal="center" vertical="center"/>
    </xf>
    <xf numFmtId="3" fontId="7" fillId="2" borderId="25" xfId="0" applyFont="1" applyFill="1" applyBorder="1" applyAlignment="1">
      <alignment horizontal="center" vertical="center" wrapText="1"/>
    </xf>
    <xf numFmtId="3" fontId="7" fillId="2" borderId="26" xfId="0" applyFont="1" applyFill="1" applyBorder="1" applyAlignment="1">
      <alignment horizontal="center" vertical="center" wrapText="1"/>
    </xf>
    <xf numFmtId="3" fontId="7" fillId="2" borderId="27" xfId="0" applyFont="1" applyFill="1" applyBorder="1" applyAlignment="1">
      <alignment horizontal="center" vertical="center" wrapText="1"/>
    </xf>
    <xf numFmtId="3" fontId="4" fillId="2" borderId="25" xfId="0" applyFont="1" applyFill="1" applyBorder="1" applyAlignment="1">
      <alignment horizontal="center" vertical="center" wrapText="1"/>
    </xf>
    <xf numFmtId="3" fontId="4" fillId="2" borderId="26" xfId="0" applyFont="1" applyFill="1" applyBorder="1" applyAlignment="1">
      <alignment horizontal="center" vertical="center" wrapText="1"/>
    </xf>
    <xf numFmtId="3" fontId="4" fillId="2" borderId="27" xfId="0" applyFont="1" applyFill="1" applyBorder="1" applyAlignment="1">
      <alignment horizontal="center" vertical="center" wrapText="1"/>
    </xf>
    <xf numFmtId="37" fontId="10" fillId="3" borderId="12" xfId="0" applyNumberFormat="1" applyFont="1" applyFill="1" applyBorder="1" applyAlignment="1" applyProtection="1">
      <alignment horizontal="center" vertical="center"/>
    </xf>
    <xf numFmtId="37" fontId="10" fillId="3" borderId="19" xfId="0" applyNumberFormat="1" applyFont="1" applyFill="1" applyBorder="1" applyAlignment="1" applyProtection="1">
      <alignment horizontal="center" vertical="center"/>
    </xf>
    <xf numFmtId="3" fontId="16" fillId="0" borderId="0" xfId="0" applyFont="1" applyBorder="1" applyAlignment="1">
      <alignment horizontal="center" vertical="center"/>
    </xf>
    <xf numFmtId="3" fontId="16" fillId="0" borderId="0" xfId="0" applyFont="1" applyAlignment="1">
      <alignment horizontal="center" vertical="center"/>
    </xf>
    <xf numFmtId="3" fontId="4" fillId="0" borderId="12" xfId="0" applyFont="1" applyFill="1" applyBorder="1" applyAlignment="1">
      <alignment horizontal="center" vertical="center"/>
    </xf>
    <xf numFmtId="3" fontId="4" fillId="0" borderId="19" xfId="0" applyFont="1" applyFill="1" applyBorder="1" applyAlignment="1">
      <alignment horizontal="center" vertical="center"/>
    </xf>
    <xf numFmtId="3" fontId="3" fillId="0" borderId="12" xfId="0" applyFont="1" applyFill="1" applyBorder="1" applyAlignment="1">
      <alignment horizontal="center" vertical="center"/>
    </xf>
    <xf numFmtId="3" fontId="3" fillId="0" borderId="19" xfId="0" applyFont="1" applyFill="1" applyBorder="1" applyAlignment="1">
      <alignment horizontal="center" vertical="center"/>
    </xf>
    <xf numFmtId="3" fontId="4" fillId="2" borderId="12" xfId="0" applyFont="1" applyFill="1" applyBorder="1" applyAlignment="1">
      <alignment horizontal="center" vertical="center"/>
    </xf>
    <xf numFmtId="3" fontId="4" fillId="2" borderId="19" xfId="0" applyFont="1" applyFill="1" applyBorder="1" applyAlignment="1">
      <alignment horizontal="center" vertical="center"/>
    </xf>
    <xf numFmtId="3" fontId="4" fillId="3" borderId="12" xfId="0" applyFont="1" applyFill="1" applyBorder="1" applyAlignment="1">
      <alignment horizontal="center" vertical="center"/>
    </xf>
    <xf numFmtId="3" fontId="4" fillId="3" borderId="19" xfId="0" applyFont="1" applyFill="1" applyBorder="1" applyAlignment="1">
      <alignment horizontal="center" vertical="center"/>
    </xf>
    <xf numFmtId="3" fontId="4" fillId="2" borderId="12" xfId="0" applyFont="1" applyFill="1" applyBorder="1" applyAlignment="1">
      <alignment horizontal="center" vertical="justify"/>
    </xf>
    <xf numFmtId="3" fontId="4" fillId="2" borderId="19" xfId="0" applyFont="1" applyFill="1" applyBorder="1" applyAlignment="1">
      <alignment horizontal="center" vertical="justify"/>
    </xf>
    <xf numFmtId="3" fontId="14" fillId="0" borderId="5" xfId="0" applyFont="1" applyFill="1" applyBorder="1" applyAlignment="1">
      <alignment horizontal="center" vertical="center" wrapText="1"/>
    </xf>
    <xf numFmtId="3" fontId="14" fillId="0" borderId="0" xfId="0" applyFont="1" applyFill="1" applyBorder="1" applyAlignment="1">
      <alignment horizontal="center" vertical="center" wrapText="1"/>
    </xf>
    <xf numFmtId="3" fontId="18" fillId="0" borderId="0" xfId="0" applyFont="1" applyFill="1" applyBorder="1" applyAlignment="1">
      <alignment horizontal="center" vertical="center"/>
    </xf>
    <xf numFmtId="3" fontId="16" fillId="0" borderId="0" xfId="0" applyFont="1" applyFill="1" applyBorder="1" applyAlignment="1">
      <alignment horizontal="center" vertical="center"/>
    </xf>
    <xf numFmtId="3" fontId="4" fillId="2" borderId="28" xfId="0" applyFont="1" applyFill="1" applyBorder="1" applyAlignment="1">
      <alignment horizontal="center" vertical="center"/>
    </xf>
    <xf numFmtId="3" fontId="4" fillId="2" borderId="29" xfId="0" applyFont="1" applyFill="1" applyBorder="1" applyAlignment="1">
      <alignment horizontal="center" vertical="center"/>
    </xf>
    <xf numFmtId="3" fontId="4" fillId="2" borderId="1" xfId="0" applyFont="1" applyFill="1" applyBorder="1" applyAlignment="1">
      <alignment horizontal="center" vertical="center"/>
    </xf>
    <xf numFmtId="3" fontId="4" fillId="2" borderId="3" xfId="0" applyFont="1" applyFill="1" applyBorder="1" applyAlignment="1">
      <alignment horizontal="center" vertical="center"/>
    </xf>
    <xf numFmtId="3" fontId="3" fillId="0" borderId="12" xfId="2" applyNumberFormat="1" applyFont="1" applyFill="1" applyBorder="1" applyAlignment="1">
      <alignment horizontal="center" vertical="center"/>
    </xf>
    <xf numFmtId="3" fontId="3" fillId="0" borderId="15" xfId="2" applyNumberFormat="1" applyFont="1" applyFill="1" applyBorder="1" applyAlignment="1">
      <alignment horizontal="center" vertical="center"/>
    </xf>
    <xf numFmtId="3" fontId="4" fillId="0" borderId="12" xfId="2" applyNumberFormat="1" applyFont="1" applyFill="1" applyBorder="1" applyAlignment="1">
      <alignment horizontal="center" vertical="center"/>
    </xf>
    <xf numFmtId="3" fontId="4" fillId="0" borderId="15" xfId="2" applyNumberFormat="1" applyFont="1" applyFill="1" applyBorder="1" applyAlignment="1">
      <alignment horizontal="center" vertical="center"/>
    </xf>
    <xf numFmtId="3" fontId="7" fillId="2" borderId="19" xfId="0" applyFont="1" applyFill="1" applyBorder="1" applyAlignment="1">
      <alignment horizontal="center" vertical="center"/>
    </xf>
    <xf numFmtId="3" fontId="3" fillId="0" borderId="0" xfId="0" quotePrefix="1" applyFont="1" applyAlignment="1">
      <alignment horizontal="left" vertical="center" wrapText="1"/>
    </xf>
    <xf numFmtId="3" fontId="7" fillId="2" borderId="12" xfId="0" applyFont="1" applyFill="1" applyBorder="1" applyAlignment="1">
      <alignment horizontal="center" vertical="center"/>
    </xf>
    <xf numFmtId="3" fontId="4" fillId="2" borderId="15" xfId="0" applyFont="1" applyFill="1" applyBorder="1" applyAlignment="1">
      <alignment horizontal="center" vertical="center"/>
    </xf>
    <xf numFmtId="3" fontId="4" fillId="2" borderId="15" xfId="0" applyFont="1" applyFill="1" applyBorder="1" applyAlignment="1">
      <alignment horizontal="center" vertical="justify"/>
    </xf>
    <xf numFmtId="3" fontId="4" fillId="3" borderId="12" xfId="2" applyNumberFormat="1" applyFont="1" applyFill="1" applyBorder="1" applyAlignment="1">
      <alignment horizontal="center" vertical="center"/>
    </xf>
    <xf numFmtId="3" fontId="4" fillId="3" borderId="19" xfId="2" applyNumberFormat="1" applyFont="1" applyFill="1" applyBorder="1" applyAlignment="1">
      <alignment horizontal="center" vertical="center"/>
    </xf>
    <xf numFmtId="3" fontId="7" fillId="2" borderId="15" xfId="0" applyFont="1" applyFill="1" applyBorder="1" applyAlignment="1">
      <alignment horizontal="center" vertical="center"/>
    </xf>
    <xf numFmtId="3" fontId="4" fillId="3" borderId="13" xfId="2" applyNumberFormat="1" applyFont="1" applyFill="1" applyBorder="1" applyAlignment="1">
      <alignment horizontal="center" vertical="center"/>
    </xf>
    <xf numFmtId="3" fontId="4" fillId="3" borderId="30" xfId="2" applyNumberFormat="1" applyFont="1" applyFill="1" applyBorder="1" applyAlignment="1">
      <alignment horizontal="center" vertical="center"/>
    </xf>
    <xf numFmtId="3" fontId="4" fillId="2" borderId="13" xfId="0" applyFont="1" applyFill="1" applyBorder="1" applyAlignment="1">
      <alignment horizontal="center" vertical="center"/>
    </xf>
    <xf numFmtId="3" fontId="4" fillId="2" borderId="30" xfId="0" applyFont="1" applyFill="1" applyBorder="1" applyAlignment="1">
      <alignment horizontal="center" vertical="center"/>
    </xf>
    <xf numFmtId="3" fontId="4" fillId="3" borderId="13" xfId="0" applyFont="1" applyFill="1" applyBorder="1" applyAlignment="1">
      <alignment horizontal="center" vertical="center"/>
    </xf>
    <xf numFmtId="3" fontId="4" fillId="3" borderId="30" xfId="0" applyFont="1" applyFill="1" applyBorder="1" applyAlignment="1">
      <alignment horizontal="center" vertical="center"/>
    </xf>
    <xf numFmtId="3" fontId="3" fillId="0" borderId="15" xfId="0" applyFont="1" applyFill="1" applyBorder="1" applyAlignment="1">
      <alignment horizontal="center" vertical="center"/>
    </xf>
    <xf numFmtId="0" fontId="19" fillId="0" borderId="0" xfId="1" applyFont="1" applyFill="1" applyBorder="1" applyAlignment="1" applyProtection="1">
      <alignment horizontal="left" vertical="center"/>
    </xf>
    <xf numFmtId="3" fontId="3" fillId="3" borderId="12" xfId="2" applyNumberFormat="1" applyFont="1" applyFill="1" applyBorder="1" applyAlignment="1">
      <alignment horizontal="center" vertical="center"/>
    </xf>
    <xf numFmtId="3" fontId="3" fillId="3" borderId="19" xfId="2" applyNumberFormat="1" applyFont="1" applyFill="1" applyBorder="1" applyAlignment="1">
      <alignment horizontal="center" vertical="center"/>
    </xf>
    <xf numFmtId="3" fontId="4" fillId="2" borderId="21" xfId="0" applyFont="1" applyFill="1" applyBorder="1" applyAlignment="1">
      <alignment horizontal="center" vertical="center"/>
    </xf>
    <xf numFmtId="3" fontId="3" fillId="0" borderId="21" xfId="2" applyNumberFormat="1" applyFont="1" applyFill="1" applyBorder="1" applyAlignment="1">
      <alignment horizontal="center" vertical="center"/>
    </xf>
    <xf numFmtId="3" fontId="4" fillId="2" borderId="21" xfId="0" applyFont="1" applyFill="1" applyBorder="1" applyAlignment="1">
      <alignment horizontal="center" vertical="justify"/>
    </xf>
    <xf numFmtId="3" fontId="4" fillId="2" borderId="18" xfId="0" applyFont="1" applyFill="1" applyBorder="1" applyAlignment="1">
      <alignment horizontal="center" vertical="justify"/>
    </xf>
    <xf numFmtId="3" fontId="3" fillId="0" borderId="18" xfId="2" applyNumberFormat="1" applyFont="1" applyFill="1" applyBorder="1" applyAlignment="1">
      <alignment horizontal="center" vertical="center"/>
    </xf>
    <xf numFmtId="3" fontId="4" fillId="3" borderId="28" xfId="2" applyNumberFormat="1" applyFont="1" applyFill="1" applyBorder="1" applyAlignment="1">
      <alignment horizontal="center" vertical="center"/>
    </xf>
    <xf numFmtId="3" fontId="4" fillId="3" borderId="29" xfId="2" applyNumberFormat="1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3" fontId="4" fillId="3" borderId="3" xfId="2" applyNumberFormat="1" applyFont="1" applyFill="1" applyBorder="1" applyAlignment="1">
      <alignment horizontal="center" vertical="center"/>
    </xf>
    <xf numFmtId="3" fontId="3" fillId="0" borderId="19" xfId="2" applyNumberFormat="1" applyFont="1" applyFill="1" applyBorder="1" applyAlignment="1">
      <alignment horizontal="center" vertical="center"/>
    </xf>
    <xf numFmtId="3" fontId="20" fillId="4" borderId="0" xfId="0" applyFont="1" applyFill="1" applyAlignment="1">
      <alignment horizontal="center" vertical="center" wrapText="1"/>
    </xf>
    <xf numFmtId="3" fontId="20" fillId="4" borderId="29" xfId="0" applyFont="1" applyFill="1" applyBorder="1" applyAlignment="1">
      <alignment horizontal="center" vertical="center" wrapText="1"/>
    </xf>
    <xf numFmtId="0" fontId="20" fillId="4" borderId="0" xfId="7" applyFont="1" applyFill="1" applyAlignment="1">
      <alignment horizontal="center" vertical="center" wrapText="1"/>
    </xf>
    <xf numFmtId="0" fontId="20" fillId="4" borderId="29" xfId="7" applyFont="1" applyFill="1" applyBorder="1" applyAlignment="1">
      <alignment horizontal="center" vertical="center" wrapText="1"/>
    </xf>
    <xf numFmtId="0" fontId="20" fillId="4" borderId="0" xfId="8" applyFont="1" applyFill="1" applyAlignment="1">
      <alignment horizontal="center" vertical="center" wrapText="1"/>
    </xf>
    <xf numFmtId="0" fontId="20" fillId="4" borderId="29" xfId="8" applyFont="1" applyFill="1" applyBorder="1" applyAlignment="1">
      <alignment horizontal="center" vertical="center" wrapText="1"/>
    </xf>
    <xf numFmtId="0" fontId="20" fillId="4" borderId="0" xfId="3" applyFont="1" applyFill="1" applyAlignment="1">
      <alignment horizontal="center" vertical="center" wrapText="1"/>
    </xf>
    <xf numFmtId="0" fontId="20" fillId="4" borderId="29" xfId="3" applyFont="1" applyFill="1" applyBorder="1" applyAlignment="1">
      <alignment horizontal="center" vertical="center" wrapText="1"/>
    </xf>
    <xf numFmtId="0" fontId="20" fillId="4" borderId="0" xfId="4" applyFont="1" applyFill="1" applyAlignment="1">
      <alignment horizontal="center" vertical="center" wrapText="1"/>
    </xf>
    <xf numFmtId="0" fontId="20" fillId="4" borderId="29" xfId="4" applyFont="1" applyFill="1" applyBorder="1" applyAlignment="1">
      <alignment horizontal="center" vertical="center" wrapText="1"/>
    </xf>
    <xf numFmtId="0" fontId="20" fillId="4" borderId="0" xfId="5" applyFont="1" applyFill="1" applyAlignment="1">
      <alignment horizontal="center" vertical="center" wrapText="1"/>
    </xf>
    <xf numFmtId="0" fontId="20" fillId="4" borderId="29" xfId="5" applyFont="1" applyFill="1" applyBorder="1" applyAlignment="1">
      <alignment horizontal="center" vertical="center" wrapText="1"/>
    </xf>
    <xf numFmtId="0" fontId="20" fillId="4" borderId="0" xfId="6" applyFont="1" applyFill="1" applyAlignment="1">
      <alignment horizontal="center" vertical="center" wrapText="1"/>
    </xf>
    <xf numFmtId="0" fontId="20" fillId="4" borderId="29" xfId="6" applyFont="1" applyFill="1" applyBorder="1" applyAlignment="1">
      <alignment horizontal="center" vertical="center" wrapText="1"/>
    </xf>
    <xf numFmtId="0" fontId="12" fillId="0" borderId="0" xfId="1" applyFont="1" applyFill="1" applyBorder="1" applyAlignment="1" applyProtection="1">
      <alignment horizontal="left" vertical="center"/>
    </xf>
    <xf numFmtId="3" fontId="6" fillId="0" borderId="0" xfId="1" applyNumberFormat="1" applyAlignment="1" applyProtection="1">
      <alignment vertical="center"/>
    </xf>
    <xf numFmtId="0" fontId="20" fillId="4" borderId="0" xfId="9" applyFont="1" applyFill="1" applyAlignment="1">
      <alignment horizontal="center" vertical="center" wrapText="1"/>
    </xf>
    <xf numFmtId="0" fontId="20" fillId="4" borderId="29" xfId="9" applyFont="1" applyFill="1" applyBorder="1" applyAlignment="1">
      <alignment horizontal="center" vertical="center" wrapText="1"/>
    </xf>
    <xf numFmtId="0" fontId="18" fillId="0" borderId="0" xfId="9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/>
    </xf>
    <xf numFmtId="0" fontId="1" fillId="0" borderId="0" xfId="10"/>
    <xf numFmtId="0" fontId="1" fillId="4" borderId="0" xfId="10" applyFill="1"/>
    <xf numFmtId="3" fontId="4" fillId="5" borderId="14" xfId="10" applyNumberFormat="1" applyFont="1" applyFill="1" applyBorder="1" applyAlignment="1">
      <alignment horizontal="right" vertical="center"/>
    </xf>
    <xf numFmtId="0" fontId="4" fillId="5" borderId="23" xfId="10" applyFont="1" applyFill="1" applyBorder="1" applyAlignment="1">
      <alignment horizontal="center" vertical="center"/>
    </xf>
    <xf numFmtId="3" fontId="3" fillId="0" borderId="20" xfId="10" applyNumberFormat="1" applyFont="1" applyBorder="1" applyAlignment="1">
      <alignment horizontal="right" vertical="center" wrapText="1"/>
    </xf>
    <xf numFmtId="3" fontId="3" fillId="0" borderId="19" xfId="10" applyNumberFormat="1" applyFont="1" applyBorder="1" applyAlignment="1">
      <alignment horizontal="right" vertical="center" wrapText="1"/>
    </xf>
    <xf numFmtId="0" fontId="21" fillId="0" borderId="19" xfId="10" applyFont="1" applyBorder="1" applyAlignment="1">
      <alignment horizontal="right" vertical="center" wrapText="1"/>
    </xf>
    <xf numFmtId="3" fontId="4" fillId="0" borderId="14" xfId="10" applyNumberFormat="1" applyFont="1" applyBorder="1" applyAlignment="1">
      <alignment horizontal="right" vertical="center" wrapText="1"/>
    </xf>
    <xf numFmtId="0" fontId="4" fillId="0" borderId="14" xfId="10" applyFont="1" applyBorder="1" applyAlignment="1">
      <alignment horizontal="center" vertical="center" wrapText="1"/>
    </xf>
    <xf numFmtId="3" fontId="3" fillId="0" borderId="17" xfId="10" applyNumberFormat="1" applyFont="1" applyBorder="1" applyAlignment="1">
      <alignment horizontal="right" vertical="center" wrapText="1"/>
    </xf>
    <xf numFmtId="3" fontId="3" fillId="0" borderId="15" xfId="10" applyNumberFormat="1" applyFont="1" applyBorder="1" applyAlignment="1">
      <alignment horizontal="right" vertical="center" wrapText="1"/>
    </xf>
    <xf numFmtId="0" fontId="21" fillId="0" borderId="15" xfId="10" applyFont="1" applyBorder="1" applyAlignment="1">
      <alignment horizontal="right" vertical="center" wrapText="1"/>
    </xf>
    <xf numFmtId="3" fontId="3" fillId="0" borderId="18" xfId="10" applyNumberFormat="1" applyFont="1" applyBorder="1" applyAlignment="1">
      <alignment horizontal="right" vertical="center" wrapText="1"/>
    </xf>
    <xf numFmtId="0" fontId="21" fillId="0" borderId="18" xfId="10" applyFont="1" applyBorder="1" applyAlignment="1">
      <alignment horizontal="right" vertical="center" wrapText="1"/>
    </xf>
    <xf numFmtId="3" fontId="4" fillId="4" borderId="14" xfId="10" applyNumberFormat="1" applyFont="1" applyFill="1" applyBorder="1"/>
    <xf numFmtId="3" fontId="3" fillId="0" borderId="16" xfId="10" applyNumberFormat="1" applyFont="1" applyBorder="1" applyAlignment="1">
      <alignment horizontal="right" vertical="center" wrapText="1"/>
    </xf>
    <xf numFmtId="0" fontId="21" fillId="4" borderId="21" xfId="10" applyFont="1" applyFill="1" applyBorder="1" applyAlignment="1">
      <alignment horizontal="right" vertical="center" wrapText="1"/>
    </xf>
    <xf numFmtId="0" fontId="21" fillId="4" borderId="18" xfId="10" applyFont="1" applyFill="1" applyBorder="1" applyAlignment="1">
      <alignment horizontal="right" vertical="center" wrapText="1"/>
    </xf>
    <xf numFmtId="0" fontId="21" fillId="4" borderId="15" xfId="10" applyFont="1" applyFill="1" applyBorder="1" applyAlignment="1">
      <alignment horizontal="right" vertical="center" wrapText="1"/>
    </xf>
    <xf numFmtId="0" fontId="4" fillId="5" borderId="12" xfId="10" applyFont="1" applyFill="1" applyBorder="1" applyAlignment="1">
      <alignment horizontal="center" vertical="center" wrapText="1"/>
    </xf>
    <xf numFmtId="0" fontId="4" fillId="5" borderId="22" xfId="10" applyFont="1" applyFill="1" applyBorder="1" applyAlignment="1">
      <alignment horizontal="center" vertical="center" wrapText="1"/>
    </xf>
    <xf numFmtId="0" fontId="4" fillId="5" borderId="14" xfId="10" applyFont="1" applyFill="1" applyBorder="1" applyAlignment="1">
      <alignment horizontal="center" vertical="center" wrapText="1"/>
    </xf>
    <xf numFmtId="0" fontId="20" fillId="4" borderId="29" xfId="10" applyFont="1" applyFill="1" applyBorder="1" applyAlignment="1">
      <alignment horizontal="center" vertical="center" wrapText="1"/>
    </xf>
    <xf numFmtId="0" fontId="20" fillId="4" borderId="0" xfId="10" applyFont="1" applyFill="1" applyAlignment="1">
      <alignment horizontal="center" vertical="center" wrapText="1"/>
    </xf>
    <xf numFmtId="3" fontId="1" fillId="4" borderId="0" xfId="10" applyNumberFormat="1" applyFill="1"/>
    <xf numFmtId="3" fontId="4" fillId="6" borderId="14" xfId="10" applyNumberFormat="1" applyFont="1" applyFill="1" applyBorder="1" applyAlignment="1">
      <alignment horizontal="right" vertical="center" wrapText="1"/>
    </xf>
    <xf numFmtId="3" fontId="3" fillId="6" borderId="15" xfId="10" applyNumberFormat="1" applyFont="1" applyFill="1" applyBorder="1" applyAlignment="1">
      <alignment horizontal="right" vertical="center" wrapText="1"/>
    </xf>
    <xf numFmtId="3" fontId="3" fillId="6" borderId="18" xfId="10" applyNumberFormat="1" applyFont="1" applyFill="1" applyBorder="1" applyAlignment="1">
      <alignment horizontal="right" vertical="center" wrapText="1"/>
    </xf>
    <xf numFmtId="3" fontId="3" fillId="0" borderId="34" xfId="10" applyNumberFormat="1" applyFont="1" applyFill="1" applyBorder="1" applyAlignment="1">
      <alignment horizontal="right" vertical="center" wrapText="1"/>
    </xf>
    <xf numFmtId="3" fontId="4" fillId="6" borderId="14" xfId="10" applyNumberFormat="1" applyFont="1" applyFill="1" applyBorder="1"/>
    <xf numFmtId="3" fontId="3" fillId="6" borderId="16" xfId="10" applyNumberFormat="1" applyFont="1" applyFill="1" applyBorder="1" applyAlignment="1">
      <alignment horizontal="right" vertical="center" wrapText="1"/>
    </xf>
    <xf numFmtId="0" fontId="1" fillId="0" borderId="0" xfId="10" applyFill="1"/>
    <xf numFmtId="0" fontId="2" fillId="0" borderId="0" xfId="10" applyFont="1" applyFill="1"/>
    <xf numFmtId="3" fontId="3" fillId="0" borderId="19" xfId="10" applyNumberFormat="1" applyFont="1" applyFill="1" applyBorder="1" applyAlignment="1">
      <alignment horizontal="right" vertical="center" wrapText="1"/>
    </xf>
    <xf numFmtId="3" fontId="4" fillId="0" borderId="14" xfId="10" applyNumberFormat="1" applyFont="1" applyFill="1" applyBorder="1" applyAlignment="1">
      <alignment horizontal="right" vertical="center" wrapText="1"/>
    </xf>
    <xf numFmtId="3" fontId="3" fillId="0" borderId="15" xfId="10" applyNumberFormat="1" applyFont="1" applyFill="1" applyBorder="1" applyAlignment="1">
      <alignment horizontal="right" vertical="center" wrapText="1"/>
    </xf>
    <xf numFmtId="3" fontId="3" fillId="0" borderId="18" xfId="10" applyNumberFormat="1" applyFont="1" applyFill="1" applyBorder="1" applyAlignment="1">
      <alignment horizontal="right" vertical="center" wrapText="1"/>
    </xf>
    <xf numFmtId="3" fontId="4" fillId="0" borderId="14" xfId="10" applyNumberFormat="1" applyFont="1" applyFill="1" applyBorder="1"/>
  </cellXfs>
  <cellStyles count="11">
    <cellStyle name="Hipervínculo" xfId="1" builtinId="8"/>
    <cellStyle name="Moneda" xfId="2" builtinId="4"/>
    <cellStyle name="Normal" xfId="0" builtinId="0"/>
    <cellStyle name="Normal 2" xfId="3"/>
    <cellStyle name="Normal 3" xfId="4"/>
    <cellStyle name="Normal 4" xfId="5"/>
    <cellStyle name="Normal 5" xfId="6"/>
    <cellStyle name="Normal 6" xfId="7"/>
    <cellStyle name="Normal 7" xfId="8"/>
    <cellStyle name="Normal 8" xfId="9"/>
    <cellStyle name="Normal 9" xfId="1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2017'!A2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2018'!A2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2018'!A2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2018'!A2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2018'!A2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85726</xdr:colOff>
      <xdr:row>526</xdr:row>
      <xdr:rowOff>295276</xdr:rowOff>
    </xdr:from>
    <xdr:to>
      <xdr:col>13</xdr:col>
      <xdr:colOff>781050</xdr:colOff>
      <xdr:row>527</xdr:row>
      <xdr:rowOff>295276</xdr:rowOff>
    </xdr:to>
    <xdr:sp macro="" textlink="">
      <xdr:nvSpPr>
        <xdr:cNvPr id="7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82651" y="218751151"/>
          <a:ext cx="695324" cy="419100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180975</xdr:colOff>
      <xdr:row>217</xdr:row>
      <xdr:rowOff>247650</xdr:rowOff>
    </xdr:from>
    <xdr:to>
      <xdr:col>13</xdr:col>
      <xdr:colOff>895350</xdr:colOff>
      <xdr:row>218</xdr:row>
      <xdr:rowOff>238125</xdr:rowOff>
    </xdr:to>
    <xdr:sp macro="" textlink="">
      <xdr:nvSpPr>
        <xdr:cNvPr id="4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77900" y="89201625"/>
          <a:ext cx="714375" cy="409575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  <xdr:twoCellAnchor>
    <xdr:from>
      <xdr:col>13</xdr:col>
      <xdr:colOff>152401</xdr:colOff>
      <xdr:row>526</xdr:row>
      <xdr:rowOff>228601</xdr:rowOff>
    </xdr:from>
    <xdr:to>
      <xdr:col>13</xdr:col>
      <xdr:colOff>847725</xdr:colOff>
      <xdr:row>527</xdr:row>
      <xdr:rowOff>228601</xdr:rowOff>
    </xdr:to>
    <xdr:sp macro="" textlink="">
      <xdr:nvSpPr>
        <xdr:cNvPr id="7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649326" y="218684476"/>
          <a:ext cx="695324" cy="419100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180976</xdr:colOff>
      <xdr:row>113</xdr:row>
      <xdr:rowOff>19050</xdr:rowOff>
    </xdr:from>
    <xdr:to>
      <xdr:col>13</xdr:col>
      <xdr:colOff>885826</xdr:colOff>
      <xdr:row>114</xdr:row>
      <xdr:rowOff>29972</xdr:rowOff>
    </xdr:to>
    <xdr:sp macro="" textlink="">
      <xdr:nvSpPr>
        <xdr:cNvPr id="2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420851" y="45386625"/>
          <a:ext cx="704850" cy="430022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  <xdr:twoCellAnchor>
    <xdr:from>
      <xdr:col>13</xdr:col>
      <xdr:colOff>152401</xdr:colOff>
      <xdr:row>526</xdr:row>
      <xdr:rowOff>228601</xdr:rowOff>
    </xdr:from>
    <xdr:to>
      <xdr:col>13</xdr:col>
      <xdr:colOff>847725</xdr:colOff>
      <xdr:row>527</xdr:row>
      <xdr:rowOff>228601</xdr:rowOff>
    </xdr:to>
    <xdr:sp macro="" textlink="">
      <xdr:nvSpPr>
        <xdr:cNvPr id="4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392276" y="218684476"/>
          <a:ext cx="695324" cy="419100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180976</xdr:colOff>
      <xdr:row>113</xdr:row>
      <xdr:rowOff>19050</xdr:rowOff>
    </xdr:from>
    <xdr:to>
      <xdr:col>13</xdr:col>
      <xdr:colOff>885826</xdr:colOff>
      <xdr:row>114</xdr:row>
      <xdr:rowOff>29972</xdr:rowOff>
    </xdr:to>
    <xdr:sp macro="" textlink="">
      <xdr:nvSpPr>
        <xdr:cNvPr id="2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5E5D97-1365-4D4C-BD27-692E1A6B7063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420851" y="45386625"/>
          <a:ext cx="704850" cy="430022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  <xdr:twoCellAnchor>
    <xdr:from>
      <xdr:col>13</xdr:col>
      <xdr:colOff>152401</xdr:colOff>
      <xdr:row>526</xdr:row>
      <xdr:rowOff>228601</xdr:rowOff>
    </xdr:from>
    <xdr:to>
      <xdr:col>13</xdr:col>
      <xdr:colOff>847725</xdr:colOff>
      <xdr:row>527</xdr:row>
      <xdr:rowOff>228601</xdr:rowOff>
    </xdr:to>
    <xdr:sp macro="" textlink="">
      <xdr:nvSpPr>
        <xdr:cNvPr id="3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6B17F-D190-46F2-9708-BAC2E794A3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392276" y="218684476"/>
          <a:ext cx="695324" cy="419100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152401</xdr:colOff>
      <xdr:row>526</xdr:row>
      <xdr:rowOff>228601</xdr:rowOff>
    </xdr:from>
    <xdr:to>
      <xdr:col>13</xdr:col>
      <xdr:colOff>847725</xdr:colOff>
      <xdr:row>527</xdr:row>
      <xdr:rowOff>228601</xdr:rowOff>
    </xdr:to>
    <xdr:sp macro="" textlink="">
      <xdr:nvSpPr>
        <xdr:cNvPr id="3" name="WordArt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6B17F-D190-46F2-9708-BAC2E794A3F7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392276" y="218684476"/>
          <a:ext cx="695324" cy="419100"/>
        </a:xfrm>
        <a:prstGeom prst="rect">
          <a:avLst/>
        </a:prstGeom>
      </xdr:spPr>
      <xdr:txBody>
        <a:bodyPr wrap="none" fromWordArt="1">
          <a:prstTxWarp prst="textCanUp">
            <a:avLst>
              <a:gd name="adj" fmla="val 85713"/>
            </a:avLst>
          </a:prstTxWarp>
        </a:bodyPr>
        <a:lstStyle/>
        <a:p>
          <a:pPr algn="ctr" rtl="0">
            <a:buNone/>
          </a:pPr>
          <a:r>
            <a:rPr lang="es-ES" sz="2800" kern="10" spc="0" normalizeH="1">
              <a:ln w="12700">
                <a:solidFill>
                  <a:srgbClr xmlns:mc="http://schemas.openxmlformats.org/markup-compatibility/2006" xmlns:a14="http://schemas.microsoft.com/office/drawing/2010/main" val="33CCCC" mc:Ignorable="a14" a14:legacySpreadsheetColorIndex="49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008080" mc:Ignorable="a14" a14:legacySpreadsheetColorIndex="21"/>
              </a:solidFill>
              <a:effectLst>
                <a:outerShdw dist="35921" dir="2700000" sy="50000" rotWithShape="0">
                  <a:srgbClr val="875B0D">
                    <a:alpha val="70000"/>
                  </a:srgbClr>
                </a:outerShdw>
              </a:effectLst>
              <a:latin typeface="Algerian"/>
            </a:rPr>
            <a:t>Volver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3"/>
  <sheetViews>
    <sheetView showGridLines="0" showRowColHeaders="0" tabSelected="1" showRuler="0" view="pageLayout" zoomScaleNormal="100" workbookViewId="0">
      <selection activeCell="I21" sqref="I21"/>
    </sheetView>
  </sheetViews>
  <sheetFormatPr baseColWidth="10" defaultRowHeight="12.75" x14ac:dyDescent="0.2"/>
  <sheetData>
    <row r="1" spans="2:9" x14ac:dyDescent="0.2">
      <c r="B1" s="209"/>
      <c r="C1" s="209"/>
      <c r="D1" s="209"/>
      <c r="E1" s="209"/>
      <c r="F1" s="209"/>
      <c r="G1" s="209"/>
    </row>
    <row r="2" spans="2:9" ht="23.25" x14ac:dyDescent="0.35">
      <c r="B2" s="274" t="s">
        <v>358</v>
      </c>
      <c r="C2" s="274"/>
      <c r="D2" s="274"/>
      <c r="E2" s="274"/>
      <c r="F2" s="274"/>
      <c r="G2" s="274"/>
      <c r="H2" s="274"/>
      <c r="I2" s="274"/>
    </row>
    <row r="3" spans="2:9" ht="18" x14ac:dyDescent="0.25">
      <c r="B3" s="275" t="s">
        <v>365</v>
      </c>
      <c r="C3" s="275"/>
      <c r="D3" s="275"/>
      <c r="E3" s="275"/>
      <c r="F3" s="275"/>
      <c r="G3" s="275"/>
      <c r="H3" s="275"/>
      <c r="I3" s="275"/>
    </row>
    <row r="4" spans="2:9" x14ac:dyDescent="0.2">
      <c r="B4" s="210"/>
      <c r="C4" s="210"/>
      <c r="D4" s="210"/>
      <c r="E4" s="210"/>
      <c r="F4" s="210"/>
      <c r="G4" s="210"/>
      <c r="H4" s="210"/>
      <c r="I4" s="210"/>
    </row>
    <row r="5" spans="2:9" x14ac:dyDescent="0.2">
      <c r="B5" s="211" t="s">
        <v>364</v>
      </c>
      <c r="C5" s="210"/>
      <c r="D5" s="210"/>
      <c r="E5" s="210"/>
      <c r="F5" s="210"/>
      <c r="G5" s="210"/>
      <c r="H5" s="210"/>
      <c r="I5" s="210"/>
    </row>
    <row r="6" spans="2:9" ht="12.75" customHeight="1" x14ac:dyDescent="0.2">
      <c r="B6" s="276" t="s">
        <v>362</v>
      </c>
      <c r="C6" s="276"/>
      <c r="D6" s="276"/>
      <c r="E6" s="276"/>
      <c r="F6" s="276"/>
      <c r="G6" s="276"/>
      <c r="H6" s="276"/>
      <c r="I6" s="276"/>
    </row>
    <row r="7" spans="2:9" ht="12.75" customHeight="1" x14ac:dyDescent="0.2">
      <c r="B7" s="276"/>
      <c r="C7" s="276"/>
      <c r="D7" s="276"/>
      <c r="E7" s="276"/>
      <c r="F7" s="276"/>
      <c r="G7" s="276"/>
      <c r="H7" s="276"/>
      <c r="I7" s="276"/>
    </row>
    <row r="8" spans="2:9" ht="12.75" customHeight="1" x14ac:dyDescent="0.2">
      <c r="B8" s="276"/>
      <c r="C8" s="276"/>
      <c r="D8" s="276"/>
      <c r="E8" s="276"/>
      <c r="F8" s="276"/>
      <c r="G8" s="276"/>
      <c r="H8" s="276"/>
      <c r="I8" s="276"/>
    </row>
    <row r="9" spans="2:9" ht="12.75" customHeight="1" x14ac:dyDescent="0.2">
      <c r="B9" s="216"/>
      <c r="C9" s="216"/>
      <c r="D9" s="216"/>
      <c r="E9" s="216"/>
      <c r="F9" s="216"/>
      <c r="G9" s="216"/>
      <c r="H9" s="216"/>
      <c r="I9" s="216"/>
    </row>
    <row r="10" spans="2:9" x14ac:dyDescent="0.2">
      <c r="B10" s="210"/>
      <c r="C10" s="210"/>
      <c r="D10" s="210"/>
      <c r="E10" s="210"/>
      <c r="F10" s="210"/>
      <c r="G10" s="210"/>
      <c r="H10" s="210"/>
      <c r="I10" s="210"/>
    </row>
    <row r="11" spans="2:9" x14ac:dyDescent="0.2">
      <c r="B11" s="211" t="s">
        <v>359</v>
      </c>
      <c r="C11" s="210"/>
      <c r="D11" s="210"/>
      <c r="E11" s="210"/>
      <c r="F11" s="210"/>
      <c r="G11" s="210"/>
      <c r="H11" s="210"/>
      <c r="I11" s="210"/>
    </row>
    <row r="12" spans="2:9" x14ac:dyDescent="0.2">
      <c r="B12" s="210"/>
      <c r="C12" s="210"/>
      <c r="D12" s="210"/>
      <c r="E12" s="210"/>
      <c r="F12" s="210"/>
      <c r="G12" s="210"/>
      <c r="H12" s="210"/>
      <c r="I12" s="210"/>
    </row>
    <row r="13" spans="2:9" x14ac:dyDescent="0.2">
      <c r="B13" s="217" t="s">
        <v>366</v>
      </c>
      <c r="C13" s="218">
        <v>2001</v>
      </c>
      <c r="D13" s="218">
        <v>2006</v>
      </c>
      <c r="E13" s="218">
        <v>2011</v>
      </c>
      <c r="F13" s="218">
        <v>2016</v>
      </c>
      <c r="G13" s="233">
        <v>2021</v>
      </c>
      <c r="H13" s="210"/>
      <c r="I13" s="210"/>
    </row>
    <row r="14" spans="2:9" x14ac:dyDescent="0.2">
      <c r="B14" s="218">
        <v>1997</v>
      </c>
      <c r="C14" s="218">
        <v>2002</v>
      </c>
      <c r="D14" s="218">
        <v>2007</v>
      </c>
      <c r="E14" s="218">
        <v>2012</v>
      </c>
      <c r="F14" s="218">
        <v>2017</v>
      </c>
      <c r="G14" s="233">
        <v>2022</v>
      </c>
      <c r="H14" s="210"/>
      <c r="I14" s="210"/>
    </row>
    <row r="15" spans="2:9" x14ac:dyDescent="0.2">
      <c r="B15" s="218">
        <v>1998</v>
      </c>
      <c r="C15" s="218">
        <v>2003</v>
      </c>
      <c r="D15" s="218">
        <v>2008</v>
      </c>
      <c r="E15" s="218">
        <v>2013</v>
      </c>
      <c r="F15" s="218">
        <v>2018</v>
      </c>
      <c r="G15" s="233">
        <v>2023</v>
      </c>
      <c r="H15" s="210"/>
      <c r="I15" s="210"/>
    </row>
    <row r="16" spans="2:9" x14ac:dyDescent="0.2">
      <c r="B16" s="218">
        <v>1999</v>
      </c>
      <c r="C16" s="218">
        <v>2004</v>
      </c>
      <c r="D16" s="218">
        <v>2009</v>
      </c>
      <c r="E16" s="218">
        <v>2014</v>
      </c>
      <c r="F16" s="218">
        <v>2019</v>
      </c>
      <c r="G16" s="210"/>
      <c r="H16" s="210"/>
      <c r="I16" s="210"/>
    </row>
    <row r="17" spans="2:9" x14ac:dyDescent="0.2">
      <c r="B17" s="218">
        <v>2000</v>
      </c>
      <c r="C17" s="218">
        <v>2005</v>
      </c>
      <c r="D17" s="218">
        <v>2010</v>
      </c>
      <c r="E17" s="218">
        <v>2015</v>
      </c>
      <c r="F17" s="218">
        <v>2020</v>
      </c>
      <c r="G17" s="210"/>
      <c r="H17" s="210"/>
      <c r="I17" s="210"/>
    </row>
    <row r="18" spans="2:9" x14ac:dyDescent="0.2">
      <c r="G18" s="210"/>
      <c r="H18" s="210"/>
      <c r="I18" s="210"/>
    </row>
    <row r="19" spans="2:9" x14ac:dyDescent="0.2">
      <c r="G19" s="210"/>
      <c r="H19" s="210"/>
      <c r="I19" s="210"/>
    </row>
    <row r="20" spans="2:9" x14ac:dyDescent="0.2">
      <c r="B20" s="210"/>
      <c r="C20" s="210"/>
      <c r="D20" s="210"/>
      <c r="E20" s="210"/>
      <c r="F20" s="210"/>
      <c r="G20" s="210"/>
      <c r="H20" s="210"/>
      <c r="I20" s="210"/>
    </row>
    <row r="21" spans="2:9" x14ac:dyDescent="0.2">
      <c r="B21" s="214" t="s">
        <v>390</v>
      </c>
      <c r="C21" s="210"/>
      <c r="D21" s="210"/>
      <c r="E21" s="210"/>
      <c r="F21" s="210"/>
      <c r="G21" s="210"/>
      <c r="H21" s="210"/>
      <c r="I21" s="210"/>
    </row>
    <row r="22" spans="2:9" x14ac:dyDescent="0.2">
      <c r="B22" s="214" t="s">
        <v>363</v>
      </c>
      <c r="C22" s="210"/>
      <c r="D22" s="210"/>
      <c r="E22" s="210"/>
      <c r="F22" s="210"/>
      <c r="G22" s="210"/>
      <c r="H22" s="210"/>
      <c r="I22" s="210"/>
    </row>
    <row r="23" spans="2:9" x14ac:dyDescent="0.2">
      <c r="B23" s="210"/>
      <c r="C23" s="210"/>
      <c r="D23" s="210"/>
      <c r="E23" s="210"/>
      <c r="F23" s="210"/>
      <c r="G23" s="210"/>
      <c r="H23" s="210"/>
      <c r="I23" s="210"/>
    </row>
    <row r="24" spans="2:9" x14ac:dyDescent="0.2">
      <c r="B24" s="210"/>
      <c r="C24" s="210"/>
      <c r="D24" s="210"/>
      <c r="E24" s="210"/>
      <c r="F24" s="210"/>
      <c r="G24" s="210"/>
      <c r="H24" s="210"/>
      <c r="I24" s="210"/>
    </row>
    <row r="25" spans="2:9" ht="18" x14ac:dyDescent="0.25">
      <c r="B25" s="212" t="s">
        <v>360</v>
      </c>
      <c r="C25" s="212"/>
      <c r="D25" s="212"/>
      <c r="E25" s="212"/>
      <c r="F25" s="210"/>
      <c r="G25" s="210"/>
      <c r="H25" s="210"/>
      <c r="I25" s="210"/>
    </row>
    <row r="26" spans="2:9" ht="15.75" x14ac:dyDescent="0.25">
      <c r="B26" s="213" t="s">
        <v>361</v>
      </c>
      <c r="C26" s="210"/>
      <c r="D26" s="210"/>
      <c r="E26" s="210"/>
      <c r="F26" s="210"/>
      <c r="G26" s="210"/>
      <c r="H26" s="210"/>
      <c r="I26" s="210"/>
    </row>
    <row r="27" spans="2:9" x14ac:dyDescent="0.2">
      <c r="B27" s="211" t="s">
        <v>367</v>
      </c>
      <c r="C27" s="210"/>
      <c r="D27" s="210"/>
      <c r="E27" s="210"/>
      <c r="F27" s="210"/>
      <c r="G27" s="210"/>
      <c r="H27" s="210"/>
      <c r="I27" s="210"/>
    </row>
    <row r="28" spans="2:9" x14ac:dyDescent="0.2">
      <c r="B28" s="210"/>
      <c r="C28" s="210"/>
      <c r="D28" s="210"/>
      <c r="E28" s="210"/>
      <c r="F28" s="210"/>
      <c r="G28" s="210"/>
      <c r="H28" s="210"/>
      <c r="I28" s="210"/>
    </row>
    <row r="29" spans="2:9" x14ac:dyDescent="0.2">
      <c r="B29" s="210"/>
      <c r="C29" s="210"/>
      <c r="D29" s="210"/>
      <c r="E29" s="210"/>
      <c r="F29" s="210"/>
      <c r="G29" s="210"/>
      <c r="H29" s="210"/>
      <c r="I29" s="210"/>
    </row>
    <row r="30" spans="2:9" x14ac:dyDescent="0.2">
      <c r="B30" s="214"/>
      <c r="C30" s="210"/>
      <c r="D30" s="210"/>
      <c r="E30" s="210"/>
      <c r="F30" s="210"/>
      <c r="G30" s="210"/>
      <c r="H30" s="210"/>
      <c r="I30" s="210"/>
    </row>
    <row r="31" spans="2:9" x14ac:dyDescent="0.2">
      <c r="B31" s="214"/>
      <c r="C31" s="210"/>
      <c r="D31" s="210"/>
      <c r="E31" s="210"/>
      <c r="F31" s="210"/>
      <c r="G31" s="210"/>
      <c r="H31" s="210"/>
      <c r="I31" s="210"/>
    </row>
    <row r="32" spans="2:9" x14ac:dyDescent="0.2">
      <c r="B32" s="215"/>
      <c r="C32" s="210"/>
      <c r="D32" s="210"/>
      <c r="E32" s="210"/>
      <c r="F32" s="210"/>
      <c r="G32" s="210"/>
      <c r="H32" s="210"/>
      <c r="I32" s="210"/>
    </row>
    <row r="33" spans="2:2" x14ac:dyDescent="0.2">
      <c r="B33" s="231"/>
    </row>
  </sheetData>
  <mergeCells count="3">
    <mergeCell ref="B2:I2"/>
    <mergeCell ref="B3:I3"/>
    <mergeCell ref="B6:I8"/>
  </mergeCells>
  <hyperlinks>
    <hyperlink ref="B13" location="'Desde 1992 hasta 1996'!A1" display="1992-1996"/>
    <hyperlink ref="B14" location="'1997'!A1" display="'1997'!A1"/>
    <hyperlink ref="B15" location="'1998'!A1" display="'1998'!A1"/>
    <hyperlink ref="B16" location="'1999'!A1" display="'1999'!A1"/>
    <hyperlink ref="B17" location="'2000'!A1" display="'2000'!A1"/>
    <hyperlink ref="C13" location="'2001'!A1" display="'2001'!A1"/>
    <hyperlink ref="C14" location="'2002'!A1" display="'2002'!A1"/>
    <hyperlink ref="C15" location="'2003'!A1" display="'2003'!A1"/>
    <hyperlink ref="C16" location="'2004'!A1" display="'2004'!A1"/>
    <hyperlink ref="C17" location="'2005'!A1" display="'2005'!A1"/>
    <hyperlink ref="D13" location="'2006'!A1" display="'2006'!A1"/>
    <hyperlink ref="D14" location="'2007'!A1" display="'2007'!A1"/>
    <hyperlink ref="D15" location="'2008'!A1" display="'2008'!A1"/>
    <hyperlink ref="D16" location="'2009'!A1" display="'2009'!A1"/>
    <hyperlink ref="D17" location="'2010'!A1" display="'2010'!A1"/>
    <hyperlink ref="E13" location="'2011'!A1" display="'2011'!A1"/>
    <hyperlink ref="E14" location="'2012'!A1" display="'2012'!A1"/>
    <hyperlink ref="E15" location="'2013'!A1" display="'2013'!A1"/>
    <hyperlink ref="E16" location="'2014'!A1" display="'2014'!A1"/>
    <hyperlink ref="E17" location="'2015'!A1" display="'2015'!A1"/>
    <hyperlink ref="F13" location="'2016'!A1" display="'2016'!A1"/>
    <hyperlink ref="F14" location="'2017'!A1" display="'2017'!A1"/>
    <hyperlink ref="F15" location="'2018'!A1" display="'2018'!A1"/>
    <hyperlink ref="F16" location="'2019'!A1" display="'2019'!A1"/>
    <hyperlink ref="F17" location="'2020'!A1" display="'2020'!A1"/>
    <hyperlink ref="G13" location="'2021'!A1" display="'2021'!A1"/>
    <hyperlink ref="G14" location="'2022'!Área_de_impresión" display="'2022'!Área_de_impresión"/>
    <hyperlink ref="G15" location="'2023'!Área_de_impresión" display="'2023'!Área_de_impresión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</oddHeader>
    <oddFooter>&amp;R&amp;8Para una mejor visualización habilite la edición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10"/>
  <sheetViews>
    <sheetView showGridLines="0" showRowColHeaders="0" showRuler="0" view="pageLayout" topLeftCell="E1" zoomScaleNormal="100" workbookViewId="0">
      <selection activeCell="D4" sqref="A4:D9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181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  <c r="N4" s="25"/>
    </row>
    <row r="5" spans="1:14" s="26" customFormat="1" ht="24.95" customHeight="1" x14ac:dyDescent="0.2">
      <c r="A5" s="190" t="s">
        <v>18</v>
      </c>
      <c r="B5" s="190"/>
      <c r="C5" s="190"/>
      <c r="D5" s="190"/>
      <c r="N5" s="25"/>
    </row>
    <row r="6" spans="1:14" s="26" customFormat="1" ht="24.95" customHeight="1" x14ac:dyDescent="0.2">
      <c r="A6" s="190" t="s">
        <v>29</v>
      </c>
      <c r="B6" s="190"/>
      <c r="C6" s="190"/>
      <c r="D6" s="190"/>
      <c r="N6" s="25"/>
    </row>
    <row r="7" spans="1:14" s="26" customFormat="1" ht="24.95" customHeight="1" x14ac:dyDescent="0.2">
      <c r="A7" s="190" t="s">
        <v>202</v>
      </c>
      <c r="B7" s="190"/>
      <c r="C7" s="190"/>
      <c r="D7" s="190"/>
      <c r="N7" s="25"/>
    </row>
    <row r="8" spans="1:14" s="26" customFormat="1" ht="24.95" customHeight="1" x14ac:dyDescent="0.2">
      <c r="A8" s="190" t="s">
        <v>113</v>
      </c>
      <c r="B8" s="190"/>
      <c r="C8" s="190"/>
      <c r="D8" s="190"/>
      <c r="N8" s="25"/>
    </row>
    <row r="9" spans="1:14" s="26" customFormat="1" ht="24.95" customHeight="1" x14ac:dyDescent="0.2">
      <c r="A9" s="190" t="s">
        <v>76</v>
      </c>
      <c r="B9" s="190"/>
      <c r="C9" s="190"/>
      <c r="D9" s="190"/>
      <c r="N9" s="25"/>
    </row>
    <row r="10" spans="1:14" x14ac:dyDescent="0.2">
      <c r="A10" s="38"/>
      <c r="B10" s="38"/>
      <c r="C10" s="38"/>
      <c r="D10" s="38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x14ac:dyDescent="0.2">
      <c r="A16" s="293" t="s">
        <v>25</v>
      </c>
      <c r="B16" s="307">
        <v>20890000</v>
      </c>
      <c r="C16" s="307">
        <v>29090000</v>
      </c>
      <c r="D16" s="307">
        <v>35940000</v>
      </c>
      <c r="E16" s="307">
        <v>27830000</v>
      </c>
      <c r="F16" s="307">
        <v>26940000</v>
      </c>
      <c r="G16" s="307">
        <v>11130000</v>
      </c>
      <c r="H16" s="307">
        <v>20310000</v>
      </c>
      <c r="I16" s="307">
        <v>29110000</v>
      </c>
      <c r="J16" s="307">
        <v>28210000</v>
      </c>
      <c r="K16" s="307">
        <v>38140000</v>
      </c>
      <c r="L16" s="307">
        <v>29610000</v>
      </c>
      <c r="M16" s="307">
        <v>33300000</v>
      </c>
      <c r="N16" s="309">
        <v>330500000</v>
      </c>
    </row>
    <row r="17" spans="1:14" ht="13.5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x14ac:dyDescent="0.2">
      <c r="A18" s="293" t="s">
        <v>100</v>
      </c>
      <c r="B18" s="307">
        <v>2510000</v>
      </c>
      <c r="C18" s="307">
        <v>60000</v>
      </c>
      <c r="D18" s="307">
        <v>25360000</v>
      </c>
      <c r="E18" s="307">
        <v>68500000</v>
      </c>
      <c r="F18" s="307">
        <v>55180000</v>
      </c>
      <c r="G18" s="307">
        <v>34140000</v>
      </c>
      <c r="H18" s="307">
        <v>43070000</v>
      </c>
      <c r="I18" s="307">
        <v>40290000</v>
      </c>
      <c r="J18" s="307">
        <v>49060000</v>
      </c>
      <c r="K18" s="307">
        <v>53620000</v>
      </c>
      <c r="L18" s="307">
        <v>50870000</v>
      </c>
      <c r="M18" s="307">
        <v>33210000</v>
      </c>
      <c r="N18" s="309">
        <v>455870000</v>
      </c>
    </row>
    <row r="19" spans="1:14" ht="13.5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x14ac:dyDescent="0.2">
      <c r="A20" s="293" t="s">
        <v>101</v>
      </c>
      <c r="B20" s="307">
        <v>1110000</v>
      </c>
      <c r="C20" s="307">
        <v>2580000</v>
      </c>
      <c r="D20" s="307">
        <v>13100000</v>
      </c>
      <c r="E20" s="307">
        <v>10750000</v>
      </c>
      <c r="F20" s="307">
        <v>16280000</v>
      </c>
      <c r="G20" s="307">
        <v>15380000</v>
      </c>
      <c r="H20" s="307">
        <v>16990000</v>
      </c>
      <c r="I20" s="307">
        <v>12670000</v>
      </c>
      <c r="J20" s="307">
        <v>15700000</v>
      </c>
      <c r="K20" s="307">
        <v>14900000</v>
      </c>
      <c r="L20" s="307">
        <v>11660000</v>
      </c>
      <c r="M20" s="307">
        <v>5090000</v>
      </c>
      <c r="N20" s="309">
        <v>136210000</v>
      </c>
    </row>
    <row r="21" spans="1:14" ht="13.5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x14ac:dyDescent="0.2">
      <c r="A22" s="293" t="s">
        <v>102</v>
      </c>
      <c r="B22" s="307">
        <v>1370000</v>
      </c>
      <c r="C22" s="307">
        <v>2190000</v>
      </c>
      <c r="D22" s="307">
        <v>11920000</v>
      </c>
      <c r="E22" s="307">
        <v>31220000</v>
      </c>
      <c r="F22" s="307">
        <v>27250000</v>
      </c>
      <c r="G22" s="307">
        <v>25830000</v>
      </c>
      <c r="H22" s="307">
        <v>18530000</v>
      </c>
      <c r="I22" s="307">
        <v>21910000</v>
      </c>
      <c r="J22" s="307">
        <v>24290000</v>
      </c>
      <c r="K22" s="307">
        <v>24440000</v>
      </c>
      <c r="L22" s="307">
        <v>19700000</v>
      </c>
      <c r="M22" s="307">
        <v>8480000</v>
      </c>
      <c r="N22" s="309">
        <v>217130000</v>
      </c>
    </row>
    <row r="23" spans="1:14" ht="13.5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x14ac:dyDescent="0.2">
      <c r="A24" s="293" t="s">
        <v>16</v>
      </c>
      <c r="B24" s="307">
        <v>3250000</v>
      </c>
      <c r="C24" s="307">
        <v>16320000</v>
      </c>
      <c r="D24" s="307">
        <v>11200000</v>
      </c>
      <c r="E24" s="307">
        <v>10450000</v>
      </c>
      <c r="F24" s="307">
        <v>17200000</v>
      </c>
      <c r="G24" s="307">
        <v>28390000</v>
      </c>
      <c r="H24" s="307">
        <v>31140000</v>
      </c>
      <c r="I24" s="307">
        <v>11870000</v>
      </c>
      <c r="J24" s="307">
        <v>25650000</v>
      </c>
      <c r="K24" s="307">
        <v>6040000</v>
      </c>
      <c r="L24" s="307">
        <v>10470000</v>
      </c>
      <c r="M24" s="307">
        <v>19460000</v>
      </c>
      <c r="N24" s="309">
        <v>191440000</v>
      </c>
    </row>
    <row r="25" spans="1:14" ht="13.5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x14ac:dyDescent="0.2">
      <c r="A26" s="293" t="s">
        <v>17</v>
      </c>
      <c r="B26" s="307">
        <v>610000</v>
      </c>
      <c r="C26" s="307">
        <v>600000</v>
      </c>
      <c r="D26" s="307">
        <v>1230000</v>
      </c>
      <c r="E26" s="307">
        <v>320000</v>
      </c>
      <c r="F26" s="307"/>
      <c r="G26" s="307">
        <v>2380000</v>
      </c>
      <c r="H26" s="307">
        <v>2040000</v>
      </c>
      <c r="I26" s="307">
        <v>7870000</v>
      </c>
      <c r="J26" s="307">
        <v>3250000</v>
      </c>
      <c r="K26" s="307">
        <v>900000</v>
      </c>
      <c r="L26" s="307">
        <v>3400000</v>
      </c>
      <c r="M26" s="307">
        <v>3100000</v>
      </c>
      <c r="N26" s="309">
        <v>25700000</v>
      </c>
    </row>
    <row r="27" spans="1:14" ht="13.5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x14ac:dyDescent="0.2">
      <c r="A28" s="295" t="s">
        <v>13</v>
      </c>
      <c r="B28" s="295">
        <v>29740000</v>
      </c>
      <c r="C28" s="295">
        <v>50840000</v>
      </c>
      <c r="D28" s="295">
        <v>98750000</v>
      </c>
      <c r="E28" s="295">
        <v>149070000</v>
      </c>
      <c r="F28" s="295">
        <v>142850000</v>
      </c>
      <c r="G28" s="295">
        <v>117250000</v>
      </c>
      <c r="H28" s="295">
        <v>132080000</v>
      </c>
      <c r="I28" s="295">
        <v>123720000</v>
      </c>
      <c r="J28" s="295">
        <v>146160000</v>
      </c>
      <c r="K28" s="295">
        <v>138040000</v>
      </c>
      <c r="L28" s="295">
        <v>125710000</v>
      </c>
      <c r="M28" s="295">
        <v>102640000</v>
      </c>
      <c r="N28" s="295">
        <v>1356850000</v>
      </c>
    </row>
    <row r="29" spans="1:14" ht="13.5" thickBot="1" x14ac:dyDescent="0.25">
      <c r="A29" s="296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</row>
    <row r="33" spans="1:14" s="26" customFormat="1" ht="24.95" customHeight="1" x14ac:dyDescent="0.2">
      <c r="A33" s="301" t="s">
        <v>167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</row>
    <row r="34" spans="1:14" ht="13.5" thickBot="1" x14ac:dyDescent="0.25"/>
    <row r="35" spans="1:14" x14ac:dyDescent="0.2">
      <c r="A35" s="293"/>
      <c r="B35" s="303" t="s">
        <v>1</v>
      </c>
      <c r="C35" s="293" t="s">
        <v>2</v>
      </c>
      <c r="D35" s="303" t="s">
        <v>3</v>
      </c>
      <c r="E35" s="293" t="s">
        <v>4</v>
      </c>
      <c r="F35" s="303" t="s">
        <v>5</v>
      </c>
      <c r="G35" s="293" t="s">
        <v>6</v>
      </c>
      <c r="H35" s="303" t="s">
        <v>7</v>
      </c>
      <c r="I35" s="293" t="s">
        <v>8</v>
      </c>
      <c r="J35" s="303" t="s">
        <v>9</v>
      </c>
      <c r="K35" s="293" t="s">
        <v>10</v>
      </c>
      <c r="L35" s="303" t="s">
        <v>11</v>
      </c>
      <c r="M35" s="293" t="s">
        <v>12</v>
      </c>
      <c r="N35" s="305" t="s">
        <v>13</v>
      </c>
    </row>
    <row r="36" spans="1:14" ht="13.5" thickBot="1" x14ac:dyDescent="0.25">
      <c r="A36" s="294"/>
      <c r="B36" s="304"/>
      <c r="C36" s="294"/>
      <c r="D36" s="304"/>
      <c r="E36" s="294"/>
      <c r="F36" s="304"/>
      <c r="G36" s="294"/>
      <c r="H36" s="304"/>
      <c r="I36" s="294"/>
      <c r="J36" s="304"/>
      <c r="K36" s="294"/>
      <c r="L36" s="304"/>
      <c r="M36" s="294"/>
      <c r="N36" s="306"/>
    </row>
    <row r="37" spans="1:14" x14ac:dyDescent="0.2">
      <c r="A37" s="293" t="s">
        <v>14</v>
      </c>
      <c r="B37" s="307">
        <v>10029083</v>
      </c>
      <c r="C37" s="307">
        <v>6436454</v>
      </c>
      <c r="D37" s="307">
        <v>8072897</v>
      </c>
      <c r="E37" s="307">
        <v>7361305</v>
      </c>
      <c r="F37" s="307">
        <v>7685794</v>
      </c>
      <c r="G37" s="307">
        <v>10585105</v>
      </c>
      <c r="H37" s="307">
        <v>8767899</v>
      </c>
      <c r="I37" s="307">
        <v>9327749</v>
      </c>
      <c r="J37" s="307">
        <v>8604345</v>
      </c>
      <c r="K37" s="307">
        <v>11834369</v>
      </c>
      <c r="L37" s="307">
        <v>10103002</v>
      </c>
      <c r="M37" s="307">
        <v>10245040</v>
      </c>
      <c r="N37" s="309">
        <v>109053042</v>
      </c>
    </row>
    <row r="38" spans="1:14" ht="13.5" thickBot="1" x14ac:dyDescent="0.25">
      <c r="A38" s="314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10"/>
    </row>
    <row r="39" spans="1:14" x14ac:dyDescent="0.2">
      <c r="A39" s="293" t="s">
        <v>103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9">
        <v>0</v>
      </c>
    </row>
    <row r="40" spans="1:14" ht="13.5" thickBot="1" x14ac:dyDescent="0.25">
      <c r="A40" s="314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10"/>
    </row>
    <row r="41" spans="1:14" x14ac:dyDescent="0.2">
      <c r="A41" s="293" t="s">
        <v>19</v>
      </c>
      <c r="B41" s="307">
        <v>13577078</v>
      </c>
      <c r="C41" s="307">
        <v>18398271</v>
      </c>
      <c r="D41" s="307">
        <v>13210844</v>
      </c>
      <c r="E41" s="307">
        <v>13966428</v>
      </c>
      <c r="F41" s="307">
        <v>9659634</v>
      </c>
      <c r="G41" s="307">
        <v>14717241</v>
      </c>
      <c r="H41" s="307">
        <v>27901297</v>
      </c>
      <c r="I41" s="307">
        <v>25587980</v>
      </c>
      <c r="J41" s="307">
        <v>34736348</v>
      </c>
      <c r="K41" s="307">
        <v>28643972</v>
      </c>
      <c r="L41" s="307">
        <v>29212733</v>
      </c>
      <c r="M41" s="307">
        <v>8202109</v>
      </c>
      <c r="N41" s="309">
        <v>237813935</v>
      </c>
    </row>
    <row r="42" spans="1:14" ht="13.5" thickBot="1" x14ac:dyDescent="0.25">
      <c r="A42" s="31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10"/>
    </row>
    <row r="43" spans="1:14" x14ac:dyDescent="0.2">
      <c r="A43" s="293" t="s">
        <v>20</v>
      </c>
      <c r="B43" s="307">
        <v>8953043</v>
      </c>
      <c r="C43" s="307">
        <v>8627362</v>
      </c>
      <c r="D43" s="307">
        <v>9074363</v>
      </c>
      <c r="E43" s="307">
        <v>8369561</v>
      </c>
      <c r="F43" s="307">
        <v>8355571</v>
      </c>
      <c r="G43" s="307">
        <v>9064080</v>
      </c>
      <c r="H43" s="307">
        <v>9098982</v>
      </c>
      <c r="I43" s="307">
        <v>4087771</v>
      </c>
      <c r="J43" s="307">
        <v>7447538</v>
      </c>
      <c r="K43" s="307">
        <v>9708714</v>
      </c>
      <c r="L43" s="307">
        <v>8641888</v>
      </c>
      <c r="M43" s="307">
        <v>9041571</v>
      </c>
      <c r="N43" s="309">
        <v>100470444</v>
      </c>
    </row>
    <row r="44" spans="1:14" ht="13.5" thickBot="1" x14ac:dyDescent="0.25">
      <c r="A44" s="31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10"/>
    </row>
    <row r="45" spans="1:14" x14ac:dyDescent="0.2">
      <c r="A45" s="293" t="s">
        <v>15</v>
      </c>
      <c r="B45" s="307">
        <v>1862649</v>
      </c>
      <c r="C45" s="307">
        <v>1888153</v>
      </c>
      <c r="D45" s="307">
        <v>1649689</v>
      </c>
      <c r="E45" s="307">
        <v>1879236</v>
      </c>
      <c r="F45" s="307">
        <v>1160218</v>
      </c>
      <c r="G45" s="307">
        <v>1212600</v>
      </c>
      <c r="H45" s="307">
        <v>1446487</v>
      </c>
      <c r="I45" s="307">
        <v>1071384</v>
      </c>
      <c r="J45" s="307">
        <v>1426267</v>
      </c>
      <c r="K45" s="307">
        <v>1574066</v>
      </c>
      <c r="L45" s="307">
        <v>1314144</v>
      </c>
      <c r="M45" s="307">
        <v>1587546</v>
      </c>
      <c r="N45" s="309">
        <v>18072439</v>
      </c>
    </row>
    <row r="46" spans="1:14" ht="13.5" thickBot="1" x14ac:dyDescent="0.25">
      <c r="A46" s="31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10"/>
    </row>
    <row r="47" spans="1:14" x14ac:dyDescent="0.2">
      <c r="A47" s="293" t="s">
        <v>104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9">
        <v>0</v>
      </c>
    </row>
    <row r="48" spans="1:14" ht="13.5" thickBot="1" x14ac:dyDescent="0.25">
      <c r="A48" s="314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10"/>
    </row>
    <row r="49" spans="1:14" x14ac:dyDescent="0.2">
      <c r="A49" s="293" t="s">
        <v>105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9">
        <v>0</v>
      </c>
    </row>
    <row r="50" spans="1:14" ht="13.5" thickBot="1" x14ac:dyDescent="0.25">
      <c r="A50" s="314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10"/>
    </row>
    <row r="51" spans="1:14" x14ac:dyDescent="0.2">
      <c r="A51" s="297" t="s">
        <v>115</v>
      </c>
      <c r="B51" s="307">
        <v>693667</v>
      </c>
      <c r="C51" s="307">
        <v>1160878</v>
      </c>
      <c r="D51" s="307">
        <v>1309041</v>
      </c>
      <c r="E51" s="307">
        <v>1756912</v>
      </c>
      <c r="F51" s="307">
        <v>1913518</v>
      </c>
      <c r="G51" s="307">
        <v>1370884</v>
      </c>
      <c r="H51" s="307">
        <v>1515768</v>
      </c>
      <c r="I51" s="307">
        <v>1960550</v>
      </c>
      <c r="J51" s="307">
        <v>1011852</v>
      </c>
      <c r="K51" s="307">
        <v>1669769</v>
      </c>
      <c r="L51" s="307">
        <v>2073256</v>
      </c>
      <c r="M51" s="307">
        <v>2034669</v>
      </c>
      <c r="N51" s="309">
        <v>18470764</v>
      </c>
    </row>
    <row r="52" spans="1:14" ht="13.5" thickBot="1" x14ac:dyDescent="0.25">
      <c r="A52" s="315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10"/>
    </row>
    <row r="53" spans="1:14" x14ac:dyDescent="0.2">
      <c r="A53" s="297" t="s">
        <v>21</v>
      </c>
      <c r="B53" s="307">
        <v>9631885</v>
      </c>
      <c r="C53" s="307">
        <v>11132237</v>
      </c>
      <c r="D53" s="307">
        <v>12992290</v>
      </c>
      <c r="E53" s="307">
        <v>13568964</v>
      </c>
      <c r="F53" s="307">
        <v>21672796</v>
      </c>
      <c r="G53" s="307">
        <v>27325425</v>
      </c>
      <c r="H53" s="307">
        <v>29790767</v>
      </c>
      <c r="I53" s="307">
        <v>19222013</v>
      </c>
      <c r="J53" s="307">
        <v>26609200</v>
      </c>
      <c r="K53" s="307">
        <v>18198675</v>
      </c>
      <c r="L53" s="307">
        <v>24521839</v>
      </c>
      <c r="M53" s="307">
        <v>23653344</v>
      </c>
      <c r="N53" s="309">
        <v>238319435</v>
      </c>
    </row>
    <row r="54" spans="1:14" ht="13.5" thickBot="1" x14ac:dyDescent="0.25">
      <c r="A54" s="315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10"/>
    </row>
    <row r="55" spans="1:14" x14ac:dyDescent="0.2">
      <c r="A55" s="293" t="s">
        <v>22</v>
      </c>
      <c r="B55" s="307">
        <v>2325620</v>
      </c>
      <c r="C55" s="307">
        <v>1870428</v>
      </c>
      <c r="D55" s="307">
        <v>2170259</v>
      </c>
      <c r="E55" s="307">
        <v>2150932</v>
      </c>
      <c r="F55" s="307">
        <v>3698829</v>
      </c>
      <c r="G55" s="307">
        <v>4361716</v>
      </c>
      <c r="H55" s="307">
        <v>4616816</v>
      </c>
      <c r="I55" s="307">
        <v>11988995</v>
      </c>
      <c r="J55" s="307">
        <v>4138777</v>
      </c>
      <c r="K55" s="307">
        <v>2759900</v>
      </c>
      <c r="L55" s="307">
        <v>4087225</v>
      </c>
      <c r="M55" s="307">
        <v>3705292</v>
      </c>
      <c r="N55" s="309">
        <v>47874789</v>
      </c>
    </row>
    <row r="56" spans="1:14" ht="13.5" thickBot="1" x14ac:dyDescent="0.25">
      <c r="A56" s="31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x14ac:dyDescent="0.2">
      <c r="A57" s="293" t="s">
        <v>23</v>
      </c>
      <c r="B57" s="307">
        <v>55417965</v>
      </c>
      <c r="C57" s="307">
        <v>53041605</v>
      </c>
      <c r="D57" s="307">
        <v>46219357</v>
      </c>
      <c r="E57" s="307">
        <v>44431482</v>
      </c>
      <c r="F57" s="307">
        <v>41251970</v>
      </c>
      <c r="G57" s="307">
        <v>38877780</v>
      </c>
      <c r="H57" s="307">
        <v>46282451</v>
      </c>
      <c r="I57" s="307">
        <v>43718334</v>
      </c>
      <c r="J57" s="307">
        <v>48484641</v>
      </c>
      <c r="K57" s="307">
        <v>61023741</v>
      </c>
      <c r="L57" s="307">
        <v>55580245</v>
      </c>
      <c r="M57" s="307">
        <v>57323119</v>
      </c>
      <c r="N57" s="309">
        <v>591652690</v>
      </c>
    </row>
    <row r="58" spans="1:14" ht="13.5" thickBot="1" x14ac:dyDescent="0.25">
      <c r="A58" s="31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x14ac:dyDescent="0.2">
      <c r="A59" s="293" t="s">
        <v>62</v>
      </c>
      <c r="B59" s="307">
        <v>12595912</v>
      </c>
      <c r="C59" s="307">
        <v>11268158</v>
      </c>
      <c r="D59" s="307">
        <v>6596335</v>
      </c>
      <c r="E59" s="307">
        <v>7528097</v>
      </c>
      <c r="F59" s="307">
        <v>7495072</v>
      </c>
      <c r="G59" s="307">
        <v>10527807</v>
      </c>
      <c r="H59" s="307">
        <v>13263727</v>
      </c>
      <c r="I59" s="307">
        <v>14686956</v>
      </c>
      <c r="J59" s="307">
        <v>11590722</v>
      </c>
      <c r="K59" s="307">
        <v>14798571</v>
      </c>
      <c r="L59" s="307">
        <v>16365230</v>
      </c>
      <c r="M59" s="307">
        <v>19883539</v>
      </c>
      <c r="N59" s="309">
        <v>146600126</v>
      </c>
    </row>
    <row r="60" spans="1:14" ht="13.5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x14ac:dyDescent="0.2">
      <c r="A61" s="293" t="s">
        <v>16</v>
      </c>
      <c r="B61" s="307">
        <v>465886</v>
      </c>
      <c r="C61" s="307"/>
      <c r="D61" s="307"/>
      <c r="E61" s="307">
        <v>1381700</v>
      </c>
      <c r="F61" s="307">
        <v>2726176</v>
      </c>
      <c r="G61" s="307">
        <v>1433027</v>
      </c>
      <c r="H61" s="307"/>
      <c r="I61" s="307">
        <v>1826784</v>
      </c>
      <c r="J61" s="307">
        <v>1893360</v>
      </c>
      <c r="K61" s="307">
        <v>909701</v>
      </c>
      <c r="L61" s="307">
        <v>2178677</v>
      </c>
      <c r="M61" s="307">
        <v>2804158</v>
      </c>
      <c r="N61" s="309">
        <v>15619469</v>
      </c>
    </row>
    <row r="62" spans="1:14" ht="13.5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x14ac:dyDescent="0.2">
      <c r="A63" s="293" t="s">
        <v>24</v>
      </c>
      <c r="B63" s="307"/>
      <c r="C63" s="307"/>
      <c r="D63" s="307">
        <v>2842015</v>
      </c>
      <c r="E63" s="307">
        <v>12243825</v>
      </c>
      <c r="F63" s="307">
        <v>22020967</v>
      </c>
      <c r="G63" s="307">
        <v>27643301</v>
      </c>
      <c r="H63" s="307">
        <v>26442020</v>
      </c>
      <c r="I63" s="307">
        <v>15868773</v>
      </c>
      <c r="J63" s="307">
        <v>3121085</v>
      </c>
      <c r="K63" s="307">
        <v>1427140</v>
      </c>
      <c r="L63" s="307"/>
      <c r="M63" s="307"/>
      <c r="N63" s="309">
        <v>111609126</v>
      </c>
    </row>
    <row r="64" spans="1:14" ht="13.5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x14ac:dyDescent="0.2">
      <c r="A65" s="293" t="s">
        <v>31</v>
      </c>
      <c r="B65" s="307"/>
      <c r="C65" s="307"/>
      <c r="D65" s="307"/>
      <c r="E65" s="307"/>
      <c r="F65" s="307">
        <v>5755873</v>
      </c>
      <c r="G65" s="307">
        <v>4798969</v>
      </c>
      <c r="H65" s="307">
        <v>955808</v>
      </c>
      <c r="I65" s="307"/>
      <c r="J65" s="307"/>
      <c r="K65" s="307">
        <v>1905965</v>
      </c>
      <c r="L65" s="307">
        <v>3791152</v>
      </c>
      <c r="M65" s="307">
        <v>1920059</v>
      </c>
      <c r="N65" s="309">
        <v>19127826</v>
      </c>
    </row>
    <row r="66" spans="1:14" ht="13.5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3" t="s">
        <v>25</v>
      </c>
      <c r="B67" s="307">
        <v>72135146</v>
      </c>
      <c r="C67" s="307">
        <v>24739607</v>
      </c>
      <c r="D67" s="307">
        <v>38041918</v>
      </c>
      <c r="E67" s="307">
        <v>77673048</v>
      </c>
      <c r="F67" s="307">
        <v>132988495</v>
      </c>
      <c r="G67" s="307">
        <v>148436702</v>
      </c>
      <c r="H67" s="307">
        <v>125810741</v>
      </c>
      <c r="I67" s="307">
        <v>87668248</v>
      </c>
      <c r="J67" s="307">
        <v>94234445</v>
      </c>
      <c r="K67" s="307">
        <v>107127435</v>
      </c>
      <c r="L67" s="307">
        <v>102530272</v>
      </c>
      <c r="M67" s="307">
        <v>91871677</v>
      </c>
      <c r="N67" s="309">
        <v>1103257734</v>
      </c>
    </row>
    <row r="68" spans="1:14" ht="13.5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3" t="s">
        <v>106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thickBot="1" x14ac:dyDescent="0.25">
      <c r="A70" s="31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3" t="s">
        <v>107</v>
      </c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9">
        <v>0</v>
      </c>
    </row>
    <row r="72" spans="1:14" ht="13.5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3" t="s">
        <v>26</v>
      </c>
      <c r="B73" s="307">
        <v>62251093</v>
      </c>
      <c r="C73" s="307">
        <v>39748309</v>
      </c>
      <c r="D73" s="307">
        <v>46772552</v>
      </c>
      <c r="E73" s="307">
        <v>53061469</v>
      </c>
      <c r="F73" s="307">
        <v>68827450</v>
      </c>
      <c r="G73" s="307">
        <v>66187101</v>
      </c>
      <c r="H73" s="307">
        <v>59904367</v>
      </c>
      <c r="I73" s="307">
        <v>45839815</v>
      </c>
      <c r="J73" s="307">
        <v>55616444</v>
      </c>
      <c r="K73" s="307">
        <v>55759234</v>
      </c>
      <c r="L73" s="307">
        <v>43681346</v>
      </c>
      <c r="M73" s="307">
        <v>47394290</v>
      </c>
      <c r="N73" s="309">
        <v>645043470</v>
      </c>
    </row>
    <row r="74" spans="1:14" ht="13.5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27</v>
      </c>
      <c r="B75" s="307">
        <v>15678970</v>
      </c>
      <c r="C75" s="307">
        <v>15666451</v>
      </c>
      <c r="D75" s="307">
        <v>19783946</v>
      </c>
      <c r="E75" s="307">
        <v>17060155</v>
      </c>
      <c r="F75" s="307">
        <v>21338394</v>
      </c>
      <c r="G75" s="307">
        <v>15038066</v>
      </c>
      <c r="H75" s="307">
        <v>19221998</v>
      </c>
      <c r="I75" s="307">
        <v>20043724</v>
      </c>
      <c r="J75" s="307">
        <v>22569026</v>
      </c>
      <c r="K75" s="307">
        <v>18054870</v>
      </c>
      <c r="L75" s="307">
        <v>14789262</v>
      </c>
      <c r="M75" s="307">
        <v>11798601</v>
      </c>
      <c r="N75" s="309">
        <v>211043463</v>
      </c>
    </row>
    <row r="76" spans="1:14" ht="13.5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63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9">
        <v>0</v>
      </c>
    </row>
    <row r="78" spans="1:14" ht="13.5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64</v>
      </c>
      <c r="B79" s="307">
        <v>4934467</v>
      </c>
      <c r="C79" s="307">
        <v>5677023</v>
      </c>
      <c r="D79" s="307">
        <v>6286842</v>
      </c>
      <c r="E79" s="307">
        <v>5182376</v>
      </c>
      <c r="F79" s="307">
        <v>4874365</v>
      </c>
      <c r="G79" s="307">
        <v>4779838</v>
      </c>
      <c r="H79" s="307">
        <v>5770254</v>
      </c>
      <c r="I79" s="307">
        <v>7583430</v>
      </c>
      <c r="J79" s="307">
        <v>5021289</v>
      </c>
      <c r="K79" s="307">
        <v>6681172</v>
      </c>
      <c r="L79" s="307">
        <v>3853629</v>
      </c>
      <c r="M79" s="307">
        <v>7955594</v>
      </c>
      <c r="N79" s="309">
        <v>68600279</v>
      </c>
    </row>
    <row r="80" spans="1:14" ht="13.5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3" t="s">
        <v>28</v>
      </c>
      <c r="B81" s="307">
        <v>2687696</v>
      </c>
      <c r="C81" s="307">
        <v>2781847</v>
      </c>
      <c r="D81" s="307">
        <v>1179341</v>
      </c>
      <c r="E81" s="307">
        <v>1398894</v>
      </c>
      <c r="F81" s="307">
        <v>745490</v>
      </c>
      <c r="G81" s="307">
        <v>470862</v>
      </c>
      <c r="H81" s="307">
        <v>1037959</v>
      </c>
      <c r="I81" s="307">
        <v>1940792</v>
      </c>
      <c r="J81" s="307">
        <v>1159067</v>
      </c>
      <c r="K81" s="307">
        <v>1034242</v>
      </c>
      <c r="L81" s="307">
        <v>1137771</v>
      </c>
      <c r="M81" s="307">
        <v>1665330</v>
      </c>
      <c r="N81" s="309">
        <v>17239291</v>
      </c>
    </row>
    <row r="82" spans="1:14" ht="13.5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5" t="s">
        <v>13</v>
      </c>
      <c r="B83" s="295">
        <v>273240160</v>
      </c>
      <c r="C83" s="295">
        <v>202436783</v>
      </c>
      <c r="D83" s="295">
        <v>216201689</v>
      </c>
      <c r="E83" s="295">
        <v>269014384</v>
      </c>
      <c r="F83" s="295">
        <v>362170612</v>
      </c>
      <c r="G83" s="295">
        <v>386830504</v>
      </c>
      <c r="H83" s="295">
        <v>381827341</v>
      </c>
      <c r="I83" s="295">
        <v>312423298</v>
      </c>
      <c r="J83" s="295">
        <v>327664406</v>
      </c>
      <c r="K83" s="295">
        <v>343111536</v>
      </c>
      <c r="L83" s="295">
        <v>323861671</v>
      </c>
      <c r="M83" s="295">
        <v>301085938</v>
      </c>
      <c r="N83" s="295">
        <v>3699868322</v>
      </c>
    </row>
    <row r="84" spans="1:14" ht="13.5" thickBo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</row>
    <row r="88" spans="1:14" s="26" customFormat="1" ht="24.95" customHeight="1" x14ac:dyDescent="0.2">
      <c r="A88" s="301" t="s">
        <v>165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</row>
    <row r="89" spans="1:14" ht="13.5" thickBot="1" x14ac:dyDescent="0.25"/>
    <row r="90" spans="1:14" x14ac:dyDescent="0.2">
      <c r="A90" s="293"/>
      <c r="B90" s="303" t="s">
        <v>1</v>
      </c>
      <c r="C90" s="293" t="s">
        <v>2</v>
      </c>
      <c r="D90" s="303" t="s">
        <v>3</v>
      </c>
      <c r="E90" s="293" t="s">
        <v>4</v>
      </c>
      <c r="F90" s="303" t="s">
        <v>5</v>
      </c>
      <c r="G90" s="293" t="s">
        <v>6</v>
      </c>
      <c r="H90" s="303" t="s">
        <v>7</v>
      </c>
      <c r="I90" s="293" t="s">
        <v>8</v>
      </c>
      <c r="J90" s="303" t="s">
        <v>9</v>
      </c>
      <c r="K90" s="293" t="s">
        <v>10</v>
      </c>
      <c r="L90" s="303" t="s">
        <v>11</v>
      </c>
      <c r="M90" s="293" t="s">
        <v>12</v>
      </c>
      <c r="N90" s="305" t="s">
        <v>13</v>
      </c>
    </row>
    <row r="91" spans="1:14" ht="13.5" thickBot="1" x14ac:dyDescent="0.25">
      <c r="A91" s="294"/>
      <c r="B91" s="304"/>
      <c r="C91" s="294"/>
      <c r="D91" s="304"/>
      <c r="E91" s="294"/>
      <c r="F91" s="304"/>
      <c r="G91" s="294"/>
      <c r="H91" s="304"/>
      <c r="I91" s="294"/>
      <c r="J91" s="304"/>
      <c r="K91" s="294"/>
      <c r="L91" s="304"/>
      <c r="M91" s="294"/>
      <c r="N91" s="306"/>
    </row>
    <row r="92" spans="1:14" x14ac:dyDescent="0.2">
      <c r="A92" s="293" t="s">
        <v>30</v>
      </c>
      <c r="B92" s="307">
        <v>24316270</v>
      </c>
      <c r="C92" s="307">
        <v>24136930</v>
      </c>
      <c r="D92" s="307">
        <v>26506120</v>
      </c>
      <c r="E92" s="307">
        <v>23980090</v>
      </c>
      <c r="F92" s="307">
        <v>25100860</v>
      </c>
      <c r="G92" s="307">
        <v>24759010</v>
      </c>
      <c r="H92" s="307">
        <v>28744400</v>
      </c>
      <c r="I92" s="307">
        <v>23619160</v>
      </c>
      <c r="J92" s="307">
        <v>28295940</v>
      </c>
      <c r="K92" s="307">
        <v>27135010</v>
      </c>
      <c r="L92" s="307">
        <v>29472500</v>
      </c>
      <c r="M92" s="307">
        <v>27531010</v>
      </c>
      <c r="N92" s="309">
        <v>313597300</v>
      </c>
    </row>
    <row r="93" spans="1:14" ht="13.5" thickBot="1" x14ac:dyDescent="0.25">
      <c r="A93" s="314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10"/>
    </row>
    <row r="94" spans="1:14" x14ac:dyDescent="0.2">
      <c r="A94" s="293" t="s">
        <v>66</v>
      </c>
      <c r="B94" s="307">
        <v>36650</v>
      </c>
      <c r="C94" s="307">
        <v>600</v>
      </c>
      <c r="D94" s="307">
        <v>412380</v>
      </c>
      <c r="E94" s="307">
        <v>224430</v>
      </c>
      <c r="F94" s="307">
        <v>270840</v>
      </c>
      <c r="G94" s="307">
        <v>101180</v>
      </c>
      <c r="H94" s="307">
        <v>122030</v>
      </c>
      <c r="I94" s="307">
        <v>243270</v>
      </c>
      <c r="J94" s="307">
        <v>188830</v>
      </c>
      <c r="K94" s="307">
        <v>177200</v>
      </c>
      <c r="L94" s="307">
        <v>166820</v>
      </c>
      <c r="M94" s="307">
        <v>85820</v>
      </c>
      <c r="N94" s="309">
        <v>2030050</v>
      </c>
    </row>
    <row r="95" spans="1:14" ht="13.5" thickBot="1" x14ac:dyDescent="0.25">
      <c r="A95" s="314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10"/>
    </row>
    <row r="96" spans="1:14" x14ac:dyDescent="0.2">
      <c r="A96" s="293" t="s">
        <v>32</v>
      </c>
      <c r="B96" s="307">
        <v>4671180</v>
      </c>
      <c r="C96" s="307">
        <v>16723700</v>
      </c>
      <c r="D96" s="307">
        <v>8274000</v>
      </c>
      <c r="E96" s="307">
        <v>5784260</v>
      </c>
      <c r="F96" s="307">
        <v>7082970</v>
      </c>
      <c r="G96" s="307">
        <v>6057460</v>
      </c>
      <c r="H96" s="307">
        <v>4737700</v>
      </c>
      <c r="I96" s="307">
        <v>6411270</v>
      </c>
      <c r="J96" s="307">
        <v>7701730</v>
      </c>
      <c r="K96" s="307">
        <v>5639500</v>
      </c>
      <c r="L96" s="307">
        <v>5777950</v>
      </c>
      <c r="M96" s="307">
        <v>9033530</v>
      </c>
      <c r="N96" s="309">
        <v>87895250</v>
      </c>
    </row>
    <row r="97" spans="1:14" ht="13.5" thickBot="1" x14ac:dyDescent="0.25">
      <c r="A97" s="314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10"/>
    </row>
    <row r="98" spans="1:14" x14ac:dyDescent="0.2">
      <c r="A98" s="293" t="s">
        <v>33</v>
      </c>
      <c r="B98" s="307">
        <v>770000</v>
      </c>
      <c r="C98" s="307">
        <v>732090</v>
      </c>
      <c r="D98" s="307">
        <v>784780</v>
      </c>
      <c r="E98" s="307">
        <v>651340</v>
      </c>
      <c r="F98" s="307">
        <v>689480</v>
      </c>
      <c r="G98" s="307">
        <v>633940</v>
      </c>
      <c r="H98" s="307">
        <v>1300710</v>
      </c>
      <c r="I98" s="307">
        <v>1267800</v>
      </c>
      <c r="J98" s="307">
        <v>795850</v>
      </c>
      <c r="K98" s="307">
        <v>1574230</v>
      </c>
      <c r="L98" s="307">
        <v>1635000</v>
      </c>
      <c r="M98" s="307">
        <v>1594090</v>
      </c>
      <c r="N98" s="309">
        <v>12429310</v>
      </c>
    </row>
    <row r="99" spans="1:14" ht="13.5" thickBot="1" x14ac:dyDescent="0.25">
      <c r="A99" s="314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10"/>
    </row>
    <row r="100" spans="1:14" x14ac:dyDescent="0.2">
      <c r="A100" s="293" t="s">
        <v>62</v>
      </c>
      <c r="B100" s="307">
        <v>2096270</v>
      </c>
      <c r="C100" s="307">
        <v>1643970</v>
      </c>
      <c r="D100" s="307">
        <v>4063650</v>
      </c>
      <c r="E100" s="307">
        <v>3371410</v>
      </c>
      <c r="F100" s="307">
        <v>2913390</v>
      </c>
      <c r="G100" s="307">
        <v>2607930</v>
      </c>
      <c r="H100" s="307">
        <v>1228490</v>
      </c>
      <c r="I100" s="307">
        <v>1173890</v>
      </c>
      <c r="J100" s="307">
        <v>1665400</v>
      </c>
      <c r="K100" s="307">
        <v>11074740</v>
      </c>
      <c r="L100" s="307">
        <v>2227060</v>
      </c>
      <c r="M100" s="307">
        <v>1804120</v>
      </c>
      <c r="N100" s="309">
        <v>35870320</v>
      </c>
    </row>
    <row r="101" spans="1:14" ht="13.5" thickBot="1" x14ac:dyDescent="0.25">
      <c r="A101" s="314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10"/>
    </row>
    <row r="102" spans="1:14" x14ac:dyDescent="0.2">
      <c r="A102" s="293" t="s">
        <v>25</v>
      </c>
      <c r="B102" s="307">
        <v>5250760</v>
      </c>
      <c r="C102" s="307">
        <v>4887570</v>
      </c>
      <c r="D102" s="307">
        <v>7579270</v>
      </c>
      <c r="E102" s="307">
        <v>5653360</v>
      </c>
      <c r="F102" s="307">
        <v>7578770</v>
      </c>
      <c r="G102" s="307">
        <v>6016480</v>
      </c>
      <c r="H102" s="307">
        <v>4148080</v>
      </c>
      <c r="I102" s="307">
        <v>7969210</v>
      </c>
      <c r="J102" s="307">
        <v>13705320</v>
      </c>
      <c r="K102" s="307">
        <v>2506610</v>
      </c>
      <c r="L102" s="307">
        <v>7398590</v>
      </c>
      <c r="M102" s="307">
        <v>5103040</v>
      </c>
      <c r="N102" s="309">
        <v>77797060</v>
      </c>
    </row>
    <row r="103" spans="1:14" ht="13.5" thickBot="1" x14ac:dyDescent="0.25">
      <c r="A103" s="314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10"/>
    </row>
    <row r="104" spans="1:14" x14ac:dyDescent="0.2">
      <c r="A104" s="293" t="s">
        <v>34</v>
      </c>
      <c r="B104" s="307">
        <v>37645920</v>
      </c>
      <c r="C104" s="307">
        <v>36316650</v>
      </c>
      <c r="D104" s="307">
        <v>46624710</v>
      </c>
      <c r="E104" s="307">
        <v>41064400</v>
      </c>
      <c r="F104" s="307">
        <v>45739680</v>
      </c>
      <c r="G104" s="307">
        <v>47876330</v>
      </c>
      <c r="H104" s="307">
        <v>54058920</v>
      </c>
      <c r="I104" s="307">
        <v>49686600</v>
      </c>
      <c r="J104" s="307">
        <v>52328420</v>
      </c>
      <c r="K104" s="307">
        <v>60686590</v>
      </c>
      <c r="L104" s="307">
        <v>55546760</v>
      </c>
      <c r="M104" s="307">
        <v>57741620</v>
      </c>
      <c r="N104" s="309">
        <v>585316600</v>
      </c>
    </row>
    <row r="105" spans="1:14" ht="13.5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x14ac:dyDescent="0.2">
      <c r="A106" s="293" t="s">
        <v>108</v>
      </c>
      <c r="B106" s="307">
        <v>37613540</v>
      </c>
      <c r="C106" s="307">
        <v>30383090</v>
      </c>
      <c r="D106" s="307">
        <v>30283000</v>
      </c>
      <c r="E106" s="307">
        <v>31454030</v>
      </c>
      <c r="F106" s="307">
        <v>36809060</v>
      </c>
      <c r="G106" s="307">
        <v>31640030</v>
      </c>
      <c r="H106" s="307">
        <v>31799570</v>
      </c>
      <c r="I106" s="307">
        <v>29854170</v>
      </c>
      <c r="J106" s="307">
        <v>29933300</v>
      </c>
      <c r="K106" s="307">
        <v>29660770</v>
      </c>
      <c r="L106" s="307">
        <v>25213880</v>
      </c>
      <c r="M106" s="307">
        <v>26081450</v>
      </c>
      <c r="N106" s="309">
        <v>370725890</v>
      </c>
    </row>
    <row r="107" spans="1:14" ht="13.5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x14ac:dyDescent="0.2">
      <c r="A108" s="293" t="s">
        <v>35</v>
      </c>
      <c r="B108" s="307">
        <v>10373950</v>
      </c>
      <c r="C108" s="307">
        <v>9328520</v>
      </c>
      <c r="D108" s="307">
        <v>4770310</v>
      </c>
      <c r="E108" s="307">
        <v>18541750</v>
      </c>
      <c r="F108" s="307">
        <v>12071350</v>
      </c>
      <c r="G108" s="307">
        <v>10073700</v>
      </c>
      <c r="H108" s="307">
        <v>12194240</v>
      </c>
      <c r="I108" s="307">
        <v>12223950</v>
      </c>
      <c r="J108" s="307">
        <v>6071940</v>
      </c>
      <c r="K108" s="307">
        <v>4304280</v>
      </c>
      <c r="L108" s="307">
        <v>11244040</v>
      </c>
      <c r="M108" s="307">
        <v>11004550</v>
      </c>
      <c r="N108" s="309">
        <v>122202580</v>
      </c>
    </row>
    <row r="109" spans="1:14" ht="13.5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x14ac:dyDescent="0.2">
      <c r="A110" s="293" t="s">
        <v>109</v>
      </c>
      <c r="B110" s="307">
        <v>2608000</v>
      </c>
      <c r="C110" s="307">
        <v>2168200</v>
      </c>
      <c r="D110" s="307">
        <v>2121740</v>
      </c>
      <c r="E110" s="307">
        <v>2265570</v>
      </c>
      <c r="F110" s="307">
        <v>1968680</v>
      </c>
      <c r="G110" s="307">
        <v>1730990</v>
      </c>
      <c r="H110" s="307">
        <v>2139490</v>
      </c>
      <c r="I110" s="307">
        <v>769640</v>
      </c>
      <c r="J110" s="307">
        <v>2068920</v>
      </c>
      <c r="K110" s="307">
        <v>2413280</v>
      </c>
      <c r="L110" s="307">
        <v>2166990</v>
      </c>
      <c r="M110" s="307"/>
      <c r="N110" s="309">
        <v>22421500</v>
      </c>
    </row>
    <row r="111" spans="1:14" ht="13.5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x14ac:dyDescent="0.2">
      <c r="A112" s="293" t="s">
        <v>49</v>
      </c>
      <c r="B112" s="307">
        <v>2754000</v>
      </c>
      <c r="C112" s="307">
        <v>3405560</v>
      </c>
      <c r="D112" s="307">
        <v>2962970</v>
      </c>
      <c r="E112" s="307">
        <v>1981050</v>
      </c>
      <c r="F112" s="307">
        <v>1583400</v>
      </c>
      <c r="G112" s="307">
        <v>933050</v>
      </c>
      <c r="H112" s="307">
        <v>340320</v>
      </c>
      <c r="I112" s="307">
        <v>163380</v>
      </c>
      <c r="J112" s="307">
        <v>75940</v>
      </c>
      <c r="K112" s="307"/>
      <c r="L112" s="307"/>
      <c r="M112" s="307"/>
      <c r="N112" s="309">
        <v>14199670</v>
      </c>
    </row>
    <row r="113" spans="1:14" ht="13.5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x14ac:dyDescent="0.2">
      <c r="A114" s="293" t="s">
        <v>74</v>
      </c>
      <c r="B114" s="307">
        <v>5578000</v>
      </c>
      <c r="C114" s="307">
        <v>7888710</v>
      </c>
      <c r="D114" s="307">
        <v>3223630</v>
      </c>
      <c r="E114" s="307">
        <v>2751880</v>
      </c>
      <c r="F114" s="307">
        <v>2299000</v>
      </c>
      <c r="G114" s="307">
        <v>2421650</v>
      </c>
      <c r="H114" s="307">
        <v>3132420</v>
      </c>
      <c r="I114" s="307">
        <v>2811630</v>
      </c>
      <c r="J114" s="307">
        <v>3000330</v>
      </c>
      <c r="K114" s="307">
        <v>3321120</v>
      </c>
      <c r="L114" s="307">
        <v>3528690</v>
      </c>
      <c r="M114" s="307">
        <v>4925070</v>
      </c>
      <c r="N114" s="309">
        <v>44882130</v>
      </c>
    </row>
    <row r="115" spans="1:14" ht="13.5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x14ac:dyDescent="0.2">
      <c r="A116" s="293" t="s">
        <v>17</v>
      </c>
      <c r="B116" s="307">
        <v>5658000</v>
      </c>
      <c r="C116" s="307">
        <v>16302820</v>
      </c>
      <c r="D116" s="307">
        <v>13105670</v>
      </c>
      <c r="E116" s="307">
        <v>11379120</v>
      </c>
      <c r="F116" s="307">
        <v>9845610</v>
      </c>
      <c r="G116" s="307">
        <v>7563020</v>
      </c>
      <c r="H116" s="307">
        <v>9045600</v>
      </c>
      <c r="I116" s="307">
        <v>7826280</v>
      </c>
      <c r="J116" s="307">
        <v>8109770</v>
      </c>
      <c r="K116" s="307">
        <v>7467250</v>
      </c>
      <c r="L116" s="307">
        <v>9209140</v>
      </c>
      <c r="M116" s="307">
        <v>8137630</v>
      </c>
      <c r="N116" s="309">
        <v>113649910</v>
      </c>
    </row>
    <row r="117" spans="1:14" ht="13.5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x14ac:dyDescent="0.2">
      <c r="A118" s="295" t="s">
        <v>13</v>
      </c>
      <c r="B118" s="295">
        <v>139372540</v>
      </c>
      <c r="C118" s="295">
        <v>153918410</v>
      </c>
      <c r="D118" s="295">
        <v>150712230</v>
      </c>
      <c r="E118" s="295">
        <v>149102690</v>
      </c>
      <c r="F118" s="295">
        <v>153953090</v>
      </c>
      <c r="G118" s="295">
        <v>142414770</v>
      </c>
      <c r="H118" s="295">
        <v>152991970</v>
      </c>
      <c r="I118" s="295">
        <v>144020250</v>
      </c>
      <c r="J118" s="295">
        <v>153941690</v>
      </c>
      <c r="K118" s="295">
        <v>155960580</v>
      </c>
      <c r="L118" s="295">
        <v>153587420</v>
      </c>
      <c r="M118" s="295">
        <v>153041930</v>
      </c>
      <c r="N118" s="295">
        <v>1803017570</v>
      </c>
    </row>
    <row r="119" spans="1:14" ht="13.5" thickBo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</row>
    <row r="123" spans="1:14" s="26" customFormat="1" ht="24.95" customHeight="1" x14ac:dyDescent="0.2">
      <c r="A123" s="301" t="s">
        <v>171</v>
      </c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</row>
    <row r="124" spans="1:14" ht="13.5" thickBot="1" x14ac:dyDescent="0.25"/>
    <row r="125" spans="1:14" x14ac:dyDescent="0.2">
      <c r="A125" s="293"/>
      <c r="B125" s="303" t="s">
        <v>1</v>
      </c>
      <c r="C125" s="293" t="s">
        <v>2</v>
      </c>
      <c r="D125" s="303" t="s">
        <v>3</v>
      </c>
      <c r="E125" s="293" t="s">
        <v>4</v>
      </c>
      <c r="F125" s="303" t="s">
        <v>5</v>
      </c>
      <c r="G125" s="293" t="s">
        <v>6</v>
      </c>
      <c r="H125" s="303" t="s">
        <v>7</v>
      </c>
      <c r="I125" s="293" t="s">
        <v>8</v>
      </c>
      <c r="J125" s="303" t="s">
        <v>9</v>
      </c>
      <c r="K125" s="293" t="s">
        <v>10</v>
      </c>
      <c r="L125" s="303" t="s">
        <v>11</v>
      </c>
      <c r="M125" s="293" t="s">
        <v>12</v>
      </c>
      <c r="N125" s="305" t="s">
        <v>13</v>
      </c>
    </row>
    <row r="126" spans="1:14" ht="13.5" thickBot="1" x14ac:dyDescent="0.25">
      <c r="A126" s="294"/>
      <c r="B126" s="304"/>
      <c r="C126" s="294"/>
      <c r="D126" s="304"/>
      <c r="E126" s="294"/>
      <c r="F126" s="304"/>
      <c r="G126" s="294"/>
      <c r="H126" s="304"/>
      <c r="I126" s="294"/>
      <c r="J126" s="304"/>
      <c r="K126" s="294"/>
      <c r="L126" s="304"/>
      <c r="M126" s="294"/>
      <c r="N126" s="306"/>
    </row>
    <row r="127" spans="1:14" x14ac:dyDescent="0.2">
      <c r="A127" s="293" t="s">
        <v>36</v>
      </c>
      <c r="B127" s="307">
        <v>25421625</v>
      </c>
      <c r="C127" s="307">
        <v>25932611</v>
      </c>
      <c r="D127" s="307">
        <v>40015736</v>
      </c>
      <c r="E127" s="307">
        <v>28574187</v>
      </c>
      <c r="F127" s="307">
        <v>22267489</v>
      </c>
      <c r="G127" s="307">
        <v>26909678</v>
      </c>
      <c r="H127" s="307">
        <v>28598806</v>
      </c>
      <c r="I127" s="307">
        <v>34668459</v>
      </c>
      <c r="J127" s="307">
        <v>36923903</v>
      </c>
      <c r="K127" s="307">
        <v>34286942</v>
      </c>
      <c r="L127" s="307">
        <v>42140897</v>
      </c>
      <c r="M127" s="307">
        <v>30935290</v>
      </c>
      <c r="N127" s="309">
        <v>376675623</v>
      </c>
    </row>
    <row r="128" spans="1:14" ht="13.5" thickBot="1" x14ac:dyDescent="0.25">
      <c r="A128" s="314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10"/>
    </row>
    <row r="129" spans="1:14" x14ac:dyDescent="0.2">
      <c r="A129" s="297" t="s">
        <v>37</v>
      </c>
      <c r="B129" s="307">
        <v>34866460</v>
      </c>
      <c r="C129" s="307">
        <v>34040663</v>
      </c>
      <c r="D129" s="307">
        <v>34041824</v>
      </c>
      <c r="E129" s="307">
        <v>33803424</v>
      </c>
      <c r="F129" s="307">
        <v>32047781</v>
      </c>
      <c r="G129" s="307">
        <v>30812379</v>
      </c>
      <c r="H129" s="307">
        <v>38508489</v>
      </c>
      <c r="I129" s="307">
        <v>25060475</v>
      </c>
      <c r="J129" s="307">
        <v>35772574</v>
      </c>
      <c r="K129" s="307">
        <v>33372713</v>
      </c>
      <c r="L129" s="307">
        <v>24681103</v>
      </c>
      <c r="M129" s="307">
        <v>33684180</v>
      </c>
      <c r="N129" s="309">
        <v>390692065</v>
      </c>
    </row>
    <row r="130" spans="1:14" ht="13.5" thickBot="1" x14ac:dyDescent="0.25">
      <c r="A130" s="315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10"/>
    </row>
    <row r="131" spans="1:14" ht="9" customHeight="1" x14ac:dyDescent="0.2">
      <c r="A131" s="313" t="s">
        <v>38</v>
      </c>
      <c r="B131" s="307">
        <v>22527699</v>
      </c>
      <c r="C131" s="307">
        <v>28338847</v>
      </c>
      <c r="D131" s="307">
        <v>17936851</v>
      </c>
      <c r="E131" s="307">
        <v>30487321</v>
      </c>
      <c r="F131" s="307">
        <v>28529050</v>
      </c>
      <c r="G131" s="307">
        <v>29016686</v>
      </c>
      <c r="H131" s="307">
        <v>31498986</v>
      </c>
      <c r="I131" s="307">
        <v>33415348</v>
      </c>
      <c r="J131" s="307">
        <v>40265166</v>
      </c>
      <c r="K131" s="307">
        <v>39220710</v>
      </c>
      <c r="L131" s="307">
        <v>28363223</v>
      </c>
      <c r="M131" s="307">
        <v>34320067</v>
      </c>
      <c r="N131" s="309">
        <v>363919954</v>
      </c>
    </row>
    <row r="132" spans="1:14" ht="9" customHeight="1" thickBot="1" x14ac:dyDescent="0.25">
      <c r="A132" s="314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10"/>
    </row>
    <row r="133" spans="1:14" ht="11.25" customHeight="1" x14ac:dyDescent="0.2">
      <c r="A133" s="297" t="s">
        <v>39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9">
        <v>0</v>
      </c>
    </row>
    <row r="134" spans="1:14" ht="11.25" customHeight="1" thickBot="1" x14ac:dyDescent="0.25">
      <c r="A134" s="315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10"/>
    </row>
    <row r="135" spans="1:14" x14ac:dyDescent="0.2">
      <c r="A135" s="293" t="s">
        <v>40</v>
      </c>
      <c r="B135" s="307">
        <v>32431122</v>
      </c>
      <c r="C135" s="307">
        <v>37813985</v>
      </c>
      <c r="D135" s="307">
        <v>40103212</v>
      </c>
      <c r="E135" s="307">
        <v>40643512</v>
      </c>
      <c r="F135" s="307">
        <v>23198904</v>
      </c>
      <c r="G135" s="307">
        <v>21313755</v>
      </c>
      <c r="H135" s="307">
        <v>35711456</v>
      </c>
      <c r="I135" s="307">
        <v>25115409</v>
      </c>
      <c r="J135" s="307">
        <v>26756483</v>
      </c>
      <c r="K135" s="307">
        <v>27253835</v>
      </c>
      <c r="L135" s="307">
        <v>29084519</v>
      </c>
      <c r="M135" s="307">
        <v>26056510</v>
      </c>
      <c r="N135" s="309">
        <v>365482702</v>
      </c>
    </row>
    <row r="136" spans="1:14" ht="13.5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2" customHeight="1" x14ac:dyDescent="0.2">
      <c r="A137" s="293" t="s">
        <v>32</v>
      </c>
      <c r="B137" s="307">
        <v>10579331</v>
      </c>
      <c r="C137" s="307">
        <v>11152529</v>
      </c>
      <c r="D137" s="307">
        <v>11678415</v>
      </c>
      <c r="E137" s="307">
        <v>12200002</v>
      </c>
      <c r="F137" s="307">
        <v>10402533</v>
      </c>
      <c r="G137" s="307">
        <v>9474904</v>
      </c>
      <c r="H137" s="307">
        <v>10538650</v>
      </c>
      <c r="I137" s="307">
        <v>12828714</v>
      </c>
      <c r="J137" s="307">
        <v>12644654</v>
      </c>
      <c r="K137" s="307">
        <v>9830355</v>
      </c>
      <c r="L137" s="307">
        <v>9831314</v>
      </c>
      <c r="M137" s="307">
        <v>10482951</v>
      </c>
      <c r="N137" s="309">
        <v>131644352</v>
      </c>
    </row>
    <row r="138" spans="1:14" ht="12" customHeight="1" thickBot="1" x14ac:dyDescent="0.25">
      <c r="A138" s="314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x14ac:dyDescent="0.2">
      <c r="A139" s="297" t="s">
        <v>67</v>
      </c>
      <c r="B139" s="307">
        <v>20385261</v>
      </c>
      <c r="C139" s="307">
        <v>20536270</v>
      </c>
      <c r="D139" s="307">
        <v>25513640</v>
      </c>
      <c r="E139" s="307">
        <v>22636293</v>
      </c>
      <c r="F139" s="307">
        <v>20556763</v>
      </c>
      <c r="G139" s="307">
        <v>23212567</v>
      </c>
      <c r="H139" s="307">
        <v>25944612</v>
      </c>
      <c r="I139" s="307">
        <v>21567356</v>
      </c>
      <c r="J139" s="307">
        <v>22103259</v>
      </c>
      <c r="K139" s="307">
        <v>22758274</v>
      </c>
      <c r="L139" s="307">
        <v>25182818</v>
      </c>
      <c r="M139" s="307">
        <v>27327681</v>
      </c>
      <c r="N139" s="309">
        <v>277724794</v>
      </c>
    </row>
    <row r="140" spans="1:14" ht="13.5" thickBot="1" x14ac:dyDescent="0.25">
      <c r="A140" s="315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x14ac:dyDescent="0.2">
      <c r="A141" s="293" t="s">
        <v>68</v>
      </c>
      <c r="B141" s="307">
        <v>65758216</v>
      </c>
      <c r="C141" s="307">
        <v>66324968</v>
      </c>
      <c r="D141" s="307">
        <v>70556665</v>
      </c>
      <c r="E141" s="307">
        <v>75133846</v>
      </c>
      <c r="F141" s="307">
        <v>53963464</v>
      </c>
      <c r="G141" s="307">
        <v>76601394</v>
      </c>
      <c r="H141" s="307">
        <v>80814765</v>
      </c>
      <c r="I141" s="307">
        <v>82859938</v>
      </c>
      <c r="J141" s="307">
        <v>75470541</v>
      </c>
      <c r="K141" s="307">
        <v>78498300</v>
      </c>
      <c r="L141" s="307">
        <v>76047521</v>
      </c>
      <c r="M141" s="307">
        <v>59887579</v>
      </c>
      <c r="N141" s="309">
        <v>861917197</v>
      </c>
    </row>
    <row r="142" spans="1:14" ht="13.5" thickBot="1" x14ac:dyDescent="0.25">
      <c r="A142" s="31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x14ac:dyDescent="0.2">
      <c r="A143" s="293" t="s">
        <v>69</v>
      </c>
      <c r="B143" s="307">
        <v>3588047</v>
      </c>
      <c r="C143" s="307">
        <v>2370577</v>
      </c>
      <c r="D143" s="307">
        <v>2631119</v>
      </c>
      <c r="E143" s="307">
        <v>2095420</v>
      </c>
      <c r="F143" s="307">
        <v>1538168</v>
      </c>
      <c r="G143" s="307">
        <v>212995</v>
      </c>
      <c r="H143" s="307">
        <v>778671</v>
      </c>
      <c r="I143" s="307">
        <v>1170154</v>
      </c>
      <c r="J143" s="307">
        <v>1590988</v>
      </c>
      <c r="K143" s="307">
        <v>1165366</v>
      </c>
      <c r="L143" s="307">
        <v>2884442</v>
      </c>
      <c r="M143" s="307">
        <v>4448026</v>
      </c>
      <c r="N143" s="309">
        <v>24473973</v>
      </c>
    </row>
    <row r="144" spans="1:14" ht="13.5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x14ac:dyDescent="0.2">
      <c r="A145" s="293" t="s">
        <v>17</v>
      </c>
      <c r="B145" s="307">
        <v>22469395</v>
      </c>
      <c r="C145" s="307">
        <v>23598913</v>
      </c>
      <c r="D145" s="307">
        <v>25706577</v>
      </c>
      <c r="E145" s="307">
        <v>19864222</v>
      </c>
      <c r="F145" s="307">
        <v>17441166</v>
      </c>
      <c r="G145" s="307">
        <v>16676479</v>
      </c>
      <c r="H145" s="307">
        <v>17703460</v>
      </c>
      <c r="I145" s="307">
        <v>16656845</v>
      </c>
      <c r="J145" s="307">
        <v>16210339</v>
      </c>
      <c r="K145" s="307">
        <v>14346152</v>
      </c>
      <c r="L145" s="307">
        <v>16447907</v>
      </c>
      <c r="M145" s="307">
        <v>18367932</v>
      </c>
      <c r="N145" s="309">
        <v>225489387</v>
      </c>
    </row>
    <row r="146" spans="1:14" ht="13.5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x14ac:dyDescent="0.2">
      <c r="A147" s="295" t="s">
        <v>13</v>
      </c>
      <c r="B147" s="295">
        <v>238027156</v>
      </c>
      <c r="C147" s="295">
        <v>250109363</v>
      </c>
      <c r="D147" s="295">
        <v>268184039</v>
      </c>
      <c r="E147" s="295">
        <v>265438227</v>
      </c>
      <c r="F147" s="295">
        <v>209945318</v>
      </c>
      <c r="G147" s="295">
        <v>234230837</v>
      </c>
      <c r="H147" s="295">
        <v>270097895</v>
      </c>
      <c r="I147" s="295">
        <v>253342698</v>
      </c>
      <c r="J147" s="295">
        <v>267737907</v>
      </c>
      <c r="K147" s="295">
        <v>260732647</v>
      </c>
      <c r="L147" s="295">
        <v>254663744</v>
      </c>
      <c r="M147" s="295">
        <v>245510216</v>
      </c>
      <c r="N147" s="295">
        <v>3018020047</v>
      </c>
    </row>
    <row r="148" spans="1:14" ht="13.5" thickBot="1" x14ac:dyDescent="0.25">
      <c r="A148" s="296"/>
      <c r="B148" s="296"/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6"/>
      <c r="N148" s="296"/>
    </row>
    <row r="152" spans="1:14" s="26" customFormat="1" ht="24.95" customHeight="1" x14ac:dyDescent="0.2">
      <c r="A152" s="301" t="s">
        <v>172</v>
      </c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</row>
    <row r="153" spans="1:14" ht="13.5" thickBot="1" x14ac:dyDescent="0.25"/>
    <row r="154" spans="1:14" x14ac:dyDescent="0.2">
      <c r="A154" s="293"/>
      <c r="B154" s="303" t="s">
        <v>1</v>
      </c>
      <c r="C154" s="293" t="s">
        <v>2</v>
      </c>
      <c r="D154" s="303" t="s">
        <v>3</v>
      </c>
      <c r="E154" s="293" t="s">
        <v>4</v>
      </c>
      <c r="F154" s="303" t="s">
        <v>5</v>
      </c>
      <c r="G154" s="293" t="s">
        <v>6</v>
      </c>
      <c r="H154" s="303" t="s">
        <v>7</v>
      </c>
      <c r="I154" s="293" t="s">
        <v>8</v>
      </c>
      <c r="J154" s="303" t="s">
        <v>9</v>
      </c>
      <c r="K154" s="293" t="s">
        <v>10</v>
      </c>
      <c r="L154" s="303" t="s">
        <v>11</v>
      </c>
      <c r="M154" s="293" t="s">
        <v>12</v>
      </c>
      <c r="N154" s="305" t="s">
        <v>13</v>
      </c>
    </row>
    <row r="155" spans="1:14" ht="13.5" thickBot="1" x14ac:dyDescent="0.25">
      <c r="A155" s="294"/>
      <c r="B155" s="304"/>
      <c r="C155" s="294"/>
      <c r="D155" s="304"/>
      <c r="E155" s="294"/>
      <c r="F155" s="304"/>
      <c r="G155" s="294"/>
      <c r="H155" s="304"/>
      <c r="I155" s="294"/>
      <c r="J155" s="304"/>
      <c r="K155" s="294"/>
      <c r="L155" s="304"/>
      <c r="M155" s="294"/>
      <c r="N155" s="306"/>
    </row>
    <row r="156" spans="1:14" x14ac:dyDescent="0.2">
      <c r="A156" s="293" t="s">
        <v>42</v>
      </c>
      <c r="B156" s="307">
        <v>1512701</v>
      </c>
      <c r="C156" s="307">
        <v>4490829</v>
      </c>
      <c r="D156" s="307">
        <v>7505149</v>
      </c>
      <c r="E156" s="307">
        <v>5228725</v>
      </c>
      <c r="F156" s="307">
        <v>4901682</v>
      </c>
      <c r="G156" s="307">
        <v>2598150</v>
      </c>
      <c r="H156" s="307">
        <v>7933849</v>
      </c>
      <c r="I156" s="307">
        <v>8963339</v>
      </c>
      <c r="J156" s="307">
        <v>8160407</v>
      </c>
      <c r="K156" s="307">
        <v>8787484</v>
      </c>
      <c r="L156" s="307">
        <v>2931746</v>
      </c>
      <c r="M156" s="307">
        <v>176227</v>
      </c>
      <c r="N156" s="309">
        <v>63190288</v>
      </c>
    </row>
    <row r="157" spans="1:14" ht="13.5" thickBot="1" x14ac:dyDescent="0.25">
      <c r="A157" s="314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10"/>
    </row>
    <row r="158" spans="1:14" x14ac:dyDescent="0.2">
      <c r="A158" s="293" t="s">
        <v>41</v>
      </c>
      <c r="B158" s="307">
        <v>262188</v>
      </c>
      <c r="C158" s="307">
        <v>378716</v>
      </c>
      <c r="D158" s="307"/>
      <c r="E158" s="307"/>
      <c r="F158" s="307">
        <v>29132</v>
      </c>
      <c r="G158" s="307">
        <v>58264</v>
      </c>
      <c r="H158" s="307"/>
      <c r="I158" s="307"/>
      <c r="J158" s="307"/>
      <c r="K158" s="307"/>
      <c r="L158" s="307"/>
      <c r="M158" s="307"/>
      <c r="N158" s="309">
        <v>728300</v>
      </c>
    </row>
    <row r="159" spans="1:14" ht="13.5" thickBot="1" x14ac:dyDescent="0.25">
      <c r="A159" s="314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10"/>
    </row>
    <row r="160" spans="1:14" x14ac:dyDescent="0.2">
      <c r="A160" s="293" t="s">
        <v>65</v>
      </c>
      <c r="B160" s="307">
        <v>4815724</v>
      </c>
      <c r="C160" s="307">
        <v>7544560</v>
      </c>
      <c r="D160" s="307">
        <v>2598049</v>
      </c>
      <c r="E160" s="307">
        <v>1136009</v>
      </c>
      <c r="F160" s="307">
        <v>432770</v>
      </c>
      <c r="G160" s="307">
        <v>1020753</v>
      </c>
      <c r="H160" s="307">
        <v>1457425</v>
      </c>
      <c r="I160" s="307">
        <v>2103915</v>
      </c>
      <c r="J160" s="307">
        <v>3322740</v>
      </c>
      <c r="K160" s="307">
        <v>3136589</v>
      </c>
      <c r="L160" s="307">
        <v>13342267</v>
      </c>
      <c r="M160" s="307">
        <v>5595431</v>
      </c>
      <c r="N160" s="309">
        <v>46506232</v>
      </c>
    </row>
    <row r="161" spans="1:14" ht="13.5" thickBot="1" x14ac:dyDescent="0.25">
      <c r="A161" s="314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10"/>
    </row>
    <row r="162" spans="1:14" x14ac:dyDescent="0.2">
      <c r="A162" s="293" t="s">
        <v>43</v>
      </c>
      <c r="B162" s="307">
        <v>7082439</v>
      </c>
      <c r="C162" s="307">
        <v>8166463</v>
      </c>
      <c r="D162" s="307">
        <v>10617509</v>
      </c>
      <c r="E162" s="307">
        <v>9458414</v>
      </c>
      <c r="F162" s="307">
        <v>8093309</v>
      </c>
      <c r="G162" s="307">
        <v>9420316</v>
      </c>
      <c r="H162" s="307">
        <v>7042209</v>
      </c>
      <c r="I162" s="307">
        <v>6981944</v>
      </c>
      <c r="J162" s="307">
        <v>7477108</v>
      </c>
      <c r="K162" s="307">
        <v>6114683</v>
      </c>
      <c r="L162" s="307">
        <v>6065561</v>
      </c>
      <c r="M162" s="307">
        <v>8738455</v>
      </c>
      <c r="N162" s="309">
        <v>95258410</v>
      </c>
    </row>
    <row r="163" spans="1:14" ht="13.5" thickBot="1" x14ac:dyDescent="0.25">
      <c r="A163" s="314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10"/>
    </row>
    <row r="164" spans="1:14" x14ac:dyDescent="0.2">
      <c r="A164" s="293" t="s">
        <v>116</v>
      </c>
      <c r="B164" s="307">
        <v>7548363</v>
      </c>
      <c r="C164" s="307">
        <v>8733423</v>
      </c>
      <c r="D164" s="307">
        <v>10477752</v>
      </c>
      <c r="E164" s="307">
        <v>7293456</v>
      </c>
      <c r="F164" s="307">
        <v>7771420</v>
      </c>
      <c r="G164" s="307">
        <v>6752997</v>
      </c>
      <c r="H164" s="307">
        <v>9419999</v>
      </c>
      <c r="I164" s="307">
        <v>10570771</v>
      </c>
      <c r="J164" s="307">
        <v>11054306</v>
      </c>
      <c r="K164" s="307">
        <v>9072473</v>
      </c>
      <c r="L164" s="307">
        <v>6956763</v>
      </c>
      <c r="M164" s="307">
        <v>7742337</v>
      </c>
      <c r="N164" s="309">
        <v>103394060</v>
      </c>
    </row>
    <row r="165" spans="1:14" ht="13.5" thickBot="1" x14ac:dyDescent="0.25">
      <c r="A165" s="314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10"/>
    </row>
    <row r="166" spans="1:14" x14ac:dyDescent="0.2">
      <c r="A166" s="293" t="s">
        <v>110</v>
      </c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9">
        <v>0</v>
      </c>
    </row>
    <row r="167" spans="1:14" ht="13.5" thickBot="1" x14ac:dyDescent="0.25">
      <c r="A167" s="314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10"/>
    </row>
    <row r="168" spans="1:14" x14ac:dyDescent="0.2">
      <c r="A168" s="293" t="s">
        <v>44</v>
      </c>
      <c r="B168" s="307"/>
      <c r="C168" s="307"/>
      <c r="D168" s="307">
        <v>5170707</v>
      </c>
      <c r="E168" s="307">
        <v>5312196</v>
      </c>
      <c r="F168" s="307">
        <v>7569743</v>
      </c>
      <c r="G168" s="307">
        <v>1219090</v>
      </c>
      <c r="H168" s="307">
        <v>5723768</v>
      </c>
      <c r="I168" s="307">
        <v>7282273</v>
      </c>
      <c r="J168" s="307">
        <v>7828892</v>
      </c>
      <c r="K168" s="307">
        <v>5954557</v>
      </c>
      <c r="L168" s="307"/>
      <c r="M168" s="307">
        <v>1723000</v>
      </c>
      <c r="N168" s="309">
        <v>47784226</v>
      </c>
    </row>
    <row r="169" spans="1:14" ht="13.5" thickBot="1" x14ac:dyDescent="0.25">
      <c r="A169" s="31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x14ac:dyDescent="0.2">
      <c r="A170" s="293" t="s">
        <v>32</v>
      </c>
      <c r="B170" s="307">
        <v>14372924</v>
      </c>
      <c r="C170" s="307">
        <v>11764114</v>
      </c>
      <c r="D170" s="307">
        <v>12492893</v>
      </c>
      <c r="E170" s="307">
        <v>14171770</v>
      </c>
      <c r="F170" s="307">
        <v>14923101</v>
      </c>
      <c r="G170" s="307">
        <v>16146772</v>
      </c>
      <c r="H170" s="307">
        <v>17315238</v>
      </c>
      <c r="I170" s="307">
        <v>16202870</v>
      </c>
      <c r="J170" s="307">
        <v>17626193</v>
      </c>
      <c r="K170" s="307">
        <v>15721799</v>
      </c>
      <c r="L170" s="307">
        <v>14816808</v>
      </c>
      <c r="M170" s="307">
        <v>17359338</v>
      </c>
      <c r="N170" s="309">
        <v>182913820</v>
      </c>
    </row>
    <row r="171" spans="1:14" ht="13.5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x14ac:dyDescent="0.2">
      <c r="A172" s="293" t="s">
        <v>17</v>
      </c>
      <c r="B172" s="307">
        <v>2652013</v>
      </c>
      <c r="C172" s="307">
        <v>1668792</v>
      </c>
      <c r="D172" s="307">
        <v>2863586</v>
      </c>
      <c r="E172" s="307">
        <v>3283463</v>
      </c>
      <c r="F172" s="307">
        <v>2470354</v>
      </c>
      <c r="G172" s="307">
        <v>1862462</v>
      </c>
      <c r="H172" s="307">
        <v>3189307</v>
      </c>
      <c r="I172" s="307">
        <v>4371600</v>
      </c>
      <c r="J172" s="307">
        <v>2949505</v>
      </c>
      <c r="K172" s="307">
        <v>1992298</v>
      </c>
      <c r="L172" s="307">
        <v>2934183</v>
      </c>
      <c r="M172" s="307">
        <v>1628442</v>
      </c>
      <c r="N172" s="309">
        <v>31866005</v>
      </c>
    </row>
    <row r="173" spans="1:14" ht="13.5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x14ac:dyDescent="0.2">
      <c r="A174" s="293" t="s">
        <v>69</v>
      </c>
      <c r="B174" s="307">
        <v>5418688</v>
      </c>
      <c r="C174" s="307">
        <v>3738905</v>
      </c>
      <c r="D174" s="307">
        <v>3421921</v>
      </c>
      <c r="E174" s="307">
        <v>1389518</v>
      </c>
      <c r="F174" s="307">
        <v>2696038</v>
      </c>
      <c r="G174" s="307">
        <v>1136730</v>
      </c>
      <c r="H174" s="307">
        <v>129691</v>
      </c>
      <c r="I174" s="307">
        <v>1397502</v>
      </c>
      <c r="J174" s="307">
        <v>745157</v>
      </c>
      <c r="K174" s="307">
        <v>927552</v>
      </c>
      <c r="L174" s="307">
        <v>1710265</v>
      </c>
      <c r="M174" s="307">
        <v>1864093</v>
      </c>
      <c r="N174" s="309">
        <v>24576060</v>
      </c>
    </row>
    <row r="175" spans="1:14" ht="13.5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x14ac:dyDescent="0.2">
      <c r="A176" s="293" t="s">
        <v>73</v>
      </c>
      <c r="B176" s="307">
        <v>20341902</v>
      </c>
      <c r="C176" s="307">
        <v>18174305</v>
      </c>
      <c r="D176" s="307">
        <v>23080370</v>
      </c>
      <c r="E176" s="307">
        <v>19823825</v>
      </c>
      <c r="F176" s="307">
        <v>18647508</v>
      </c>
      <c r="G176" s="307">
        <v>18197020</v>
      </c>
      <c r="H176" s="307">
        <v>23695865</v>
      </c>
      <c r="I176" s="307">
        <v>22348130</v>
      </c>
      <c r="J176" s="307">
        <v>20709051</v>
      </c>
      <c r="K176" s="307">
        <v>21699968</v>
      </c>
      <c r="L176" s="307">
        <v>19746387</v>
      </c>
      <c r="M176" s="307">
        <v>20884784</v>
      </c>
      <c r="N176" s="309">
        <v>247349115</v>
      </c>
    </row>
    <row r="177" spans="1:14" ht="13.5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 t="s">
        <v>70</v>
      </c>
    </row>
    <row r="178" spans="1:14" x14ac:dyDescent="0.2">
      <c r="A178" s="295" t="s">
        <v>13</v>
      </c>
      <c r="B178" s="295">
        <v>64006942</v>
      </c>
      <c r="C178" s="295">
        <v>64660107</v>
      </c>
      <c r="D178" s="295">
        <v>78227936</v>
      </c>
      <c r="E178" s="295">
        <v>67097376</v>
      </c>
      <c r="F178" s="295">
        <v>67535057</v>
      </c>
      <c r="G178" s="295">
        <v>58412554</v>
      </c>
      <c r="H178" s="295">
        <v>75907351</v>
      </c>
      <c r="I178" s="295">
        <v>80222344</v>
      </c>
      <c r="J178" s="295">
        <v>79873359</v>
      </c>
      <c r="K178" s="295">
        <v>73407403</v>
      </c>
      <c r="L178" s="295">
        <v>68503980</v>
      </c>
      <c r="M178" s="295">
        <v>65712107</v>
      </c>
      <c r="N178" s="295">
        <v>843566516</v>
      </c>
    </row>
    <row r="179" spans="1:14" ht="13.5" thickBot="1" x14ac:dyDescent="0.25">
      <c r="A179" s="296"/>
      <c r="B179" s="296"/>
      <c r="C179" s="296"/>
      <c r="D179" s="296"/>
      <c r="E179" s="296"/>
      <c r="F179" s="296"/>
      <c r="G179" s="296"/>
      <c r="H179" s="296"/>
      <c r="I179" s="296"/>
      <c r="J179" s="296"/>
      <c r="K179" s="296"/>
      <c r="L179" s="296"/>
      <c r="M179" s="296"/>
      <c r="N179" s="296"/>
    </row>
    <row r="183" spans="1:14" s="26" customFormat="1" ht="24.95" customHeight="1" x14ac:dyDescent="0.2">
      <c r="A183" s="301" t="s">
        <v>169</v>
      </c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</row>
    <row r="184" spans="1:14" ht="13.5" thickBot="1" x14ac:dyDescent="0.25"/>
    <row r="185" spans="1:14" x14ac:dyDescent="0.2">
      <c r="A185" s="293"/>
      <c r="B185" s="303" t="s">
        <v>1</v>
      </c>
      <c r="C185" s="293" t="s">
        <v>2</v>
      </c>
      <c r="D185" s="303" t="s">
        <v>3</v>
      </c>
      <c r="E185" s="293" t="s">
        <v>4</v>
      </c>
      <c r="F185" s="303" t="s">
        <v>5</v>
      </c>
      <c r="G185" s="293" t="s">
        <v>6</v>
      </c>
      <c r="H185" s="303" t="s">
        <v>7</v>
      </c>
      <c r="I185" s="293" t="s">
        <v>8</v>
      </c>
      <c r="J185" s="303" t="s">
        <v>9</v>
      </c>
      <c r="K185" s="293" t="s">
        <v>10</v>
      </c>
      <c r="L185" s="303" t="s">
        <v>11</v>
      </c>
      <c r="M185" s="293" t="s">
        <v>12</v>
      </c>
      <c r="N185" s="305" t="s">
        <v>13</v>
      </c>
    </row>
    <row r="186" spans="1:14" ht="13.5" thickBot="1" x14ac:dyDescent="0.25">
      <c r="A186" s="294"/>
      <c r="B186" s="304"/>
      <c r="C186" s="294"/>
      <c r="D186" s="304"/>
      <c r="E186" s="294"/>
      <c r="F186" s="304"/>
      <c r="G186" s="294"/>
      <c r="H186" s="304"/>
      <c r="I186" s="294"/>
      <c r="J186" s="304"/>
      <c r="K186" s="294"/>
      <c r="L186" s="304"/>
      <c r="M186" s="294"/>
      <c r="N186" s="306"/>
    </row>
    <row r="187" spans="1:14" x14ac:dyDescent="0.2">
      <c r="A187" s="293" t="s">
        <v>19</v>
      </c>
      <c r="B187" s="307">
        <v>23358026</v>
      </c>
      <c r="C187" s="307">
        <v>19161032</v>
      </c>
      <c r="D187" s="307">
        <v>24350891</v>
      </c>
      <c r="E187" s="307">
        <v>25484409</v>
      </c>
      <c r="F187" s="307">
        <v>27205835</v>
      </c>
      <c r="G187" s="307">
        <v>25385352</v>
      </c>
      <c r="H187" s="307">
        <v>29500350</v>
      </c>
      <c r="I187" s="307">
        <v>27634888</v>
      </c>
      <c r="J187" s="307">
        <v>27642858</v>
      </c>
      <c r="K187" s="307">
        <v>33380215</v>
      </c>
      <c r="L187" s="307">
        <v>25576295</v>
      </c>
      <c r="M187" s="307">
        <v>15828200</v>
      </c>
      <c r="N187" s="309">
        <v>304508351</v>
      </c>
    </row>
    <row r="188" spans="1:14" ht="13.5" thickBot="1" x14ac:dyDescent="0.25">
      <c r="A188" s="314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10"/>
    </row>
    <row r="189" spans="1:14" x14ac:dyDescent="0.2">
      <c r="A189" s="297" t="s">
        <v>45</v>
      </c>
      <c r="B189" s="307">
        <v>33192852</v>
      </c>
      <c r="C189" s="307">
        <v>9718336</v>
      </c>
      <c r="D189" s="307">
        <v>17445457</v>
      </c>
      <c r="E189" s="307">
        <v>42132788</v>
      </c>
      <c r="F189" s="307">
        <v>67677174</v>
      </c>
      <c r="G189" s="307">
        <v>51947706</v>
      </c>
      <c r="H189" s="307">
        <v>52065323</v>
      </c>
      <c r="I189" s="307">
        <v>37810537</v>
      </c>
      <c r="J189" s="307">
        <v>40173715</v>
      </c>
      <c r="K189" s="307">
        <v>39947862</v>
      </c>
      <c r="L189" s="307">
        <v>38001180</v>
      </c>
      <c r="M189" s="307">
        <v>26135788</v>
      </c>
      <c r="N189" s="309">
        <v>456248718</v>
      </c>
    </row>
    <row r="190" spans="1:14" ht="13.5" thickBot="1" x14ac:dyDescent="0.25">
      <c r="A190" s="315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10"/>
    </row>
    <row r="191" spans="1:14" x14ac:dyDescent="0.2">
      <c r="A191" s="297" t="s">
        <v>46</v>
      </c>
      <c r="B191" s="307">
        <v>1786320</v>
      </c>
      <c r="C191" s="307">
        <v>3126060</v>
      </c>
      <c r="D191" s="307">
        <v>2695680</v>
      </c>
      <c r="E191" s="307">
        <v>449280</v>
      </c>
      <c r="F191" s="307">
        <v>898560</v>
      </c>
      <c r="G191" s="307">
        <v>898560</v>
      </c>
      <c r="H191" s="307">
        <v>898560</v>
      </c>
      <c r="I191" s="307">
        <v>1347840</v>
      </c>
      <c r="J191" s="307"/>
      <c r="K191" s="307">
        <v>449280</v>
      </c>
      <c r="L191" s="307">
        <v>1797120</v>
      </c>
      <c r="M191" s="307">
        <v>449280</v>
      </c>
      <c r="N191" s="309">
        <v>14796540</v>
      </c>
    </row>
    <row r="192" spans="1:14" ht="13.5" thickBot="1" x14ac:dyDescent="0.25">
      <c r="A192" s="315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10"/>
    </row>
    <row r="193" spans="1:14" x14ac:dyDescent="0.2">
      <c r="A193" s="293" t="s">
        <v>23</v>
      </c>
      <c r="B193" s="307">
        <v>416800</v>
      </c>
      <c r="C193" s="307">
        <v>928580</v>
      </c>
      <c r="D193" s="307">
        <v>1163800</v>
      </c>
      <c r="E193" s="307">
        <v>989020</v>
      </c>
      <c r="F193" s="307">
        <v>512000</v>
      </c>
      <c r="G193" s="307"/>
      <c r="H193" s="307">
        <v>384800</v>
      </c>
      <c r="I193" s="307">
        <v>112000</v>
      </c>
      <c r="J193" s="307">
        <v>166200</v>
      </c>
      <c r="K193" s="307">
        <v>673200</v>
      </c>
      <c r="L193" s="307">
        <v>1098720</v>
      </c>
      <c r="M193" s="307">
        <v>558000</v>
      </c>
      <c r="N193" s="309">
        <v>7003120</v>
      </c>
    </row>
    <row r="194" spans="1:14" ht="13.5" thickBot="1" x14ac:dyDescent="0.25">
      <c r="A194" s="314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10"/>
    </row>
    <row r="195" spans="1:14" x14ac:dyDescent="0.2">
      <c r="A195" s="297" t="s">
        <v>47</v>
      </c>
      <c r="B195" s="307">
        <v>2316451</v>
      </c>
      <c r="C195" s="307">
        <v>3207979</v>
      </c>
      <c r="D195" s="307">
        <v>3998418</v>
      </c>
      <c r="E195" s="307">
        <v>2169664</v>
      </c>
      <c r="F195" s="307">
        <v>2156707</v>
      </c>
      <c r="G195" s="307">
        <v>2393322</v>
      </c>
      <c r="H195" s="307">
        <v>6579848</v>
      </c>
      <c r="I195" s="307">
        <v>3243324</v>
      </c>
      <c r="J195" s="307">
        <v>7007396</v>
      </c>
      <c r="K195" s="307">
        <v>3469194</v>
      </c>
      <c r="L195" s="307">
        <v>4521574</v>
      </c>
      <c r="M195" s="307">
        <v>2821490</v>
      </c>
      <c r="N195" s="309">
        <v>43885367</v>
      </c>
    </row>
    <row r="196" spans="1:14" ht="13.5" thickBot="1" x14ac:dyDescent="0.25">
      <c r="A196" s="315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10"/>
    </row>
    <row r="197" spans="1:14" x14ac:dyDescent="0.2">
      <c r="A197" s="293" t="s">
        <v>48</v>
      </c>
      <c r="B197" s="307">
        <v>939600</v>
      </c>
      <c r="C197" s="307">
        <v>531360</v>
      </c>
      <c r="D197" s="307">
        <v>1194720</v>
      </c>
      <c r="E197" s="307">
        <v>1179900</v>
      </c>
      <c r="F197" s="307">
        <v>1897020</v>
      </c>
      <c r="G197" s="307">
        <v>939600</v>
      </c>
      <c r="H197" s="307">
        <v>2570740</v>
      </c>
      <c r="I197" s="307">
        <v>2113020</v>
      </c>
      <c r="J197" s="307">
        <v>2582670</v>
      </c>
      <c r="K197" s="307">
        <v>2123820</v>
      </c>
      <c r="L197" s="307">
        <v>2595780</v>
      </c>
      <c r="M197" s="307">
        <v>2359800</v>
      </c>
      <c r="N197" s="309">
        <v>21028030</v>
      </c>
    </row>
    <row r="198" spans="1:14" ht="13.5" thickBot="1" x14ac:dyDescent="0.25">
      <c r="A198" s="314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10"/>
    </row>
    <row r="199" spans="1:14" x14ac:dyDescent="0.2">
      <c r="A199" s="293" t="s">
        <v>49</v>
      </c>
      <c r="B199" s="307"/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9">
        <v>0</v>
      </c>
    </row>
    <row r="200" spans="1:14" ht="13.5" thickBot="1" x14ac:dyDescent="0.25">
      <c r="A200" s="314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x14ac:dyDescent="0.2">
      <c r="A201" s="297" t="s">
        <v>71</v>
      </c>
      <c r="B201" s="307"/>
      <c r="C201" s="307"/>
      <c r="D201" s="307"/>
      <c r="E201" s="307"/>
      <c r="F201" s="307"/>
      <c r="G201" s="307">
        <v>389052</v>
      </c>
      <c r="H201" s="307">
        <v>260712</v>
      </c>
      <c r="I201" s="307"/>
      <c r="J201" s="307">
        <v>1805952</v>
      </c>
      <c r="K201" s="307">
        <v>1600506</v>
      </c>
      <c r="L201" s="307">
        <v>1203750</v>
      </c>
      <c r="M201" s="307"/>
      <c r="N201" s="309"/>
    </row>
    <row r="202" spans="1:14" ht="13.5" thickBot="1" x14ac:dyDescent="0.25">
      <c r="A202" s="315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x14ac:dyDescent="0.2">
      <c r="A203" s="293" t="s">
        <v>72</v>
      </c>
      <c r="B203" s="307">
        <v>3038630</v>
      </c>
      <c r="C203" s="307">
        <v>1607160</v>
      </c>
      <c r="D203" s="307">
        <v>211200</v>
      </c>
      <c r="E203" s="307">
        <v>352200</v>
      </c>
      <c r="F203" s="307">
        <v>653400</v>
      </c>
      <c r="G203" s="307"/>
      <c r="H203" s="307">
        <v>916800</v>
      </c>
      <c r="I203" s="307">
        <v>1144000</v>
      </c>
      <c r="J203" s="307">
        <v>1144000</v>
      </c>
      <c r="K203" s="307">
        <v>1008000</v>
      </c>
      <c r="L203" s="307">
        <v>1209044</v>
      </c>
      <c r="M203" s="307">
        <v>1070534</v>
      </c>
      <c r="N203" s="309">
        <v>12354968</v>
      </c>
    </row>
    <row r="204" spans="1:14" ht="13.5" thickBot="1" x14ac:dyDescent="0.25">
      <c r="A204" s="314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x14ac:dyDescent="0.2">
      <c r="A205" s="293" t="s">
        <v>50</v>
      </c>
      <c r="B205" s="307">
        <v>209600</v>
      </c>
      <c r="C205" s="307">
        <v>1635856</v>
      </c>
      <c r="D205" s="307">
        <v>1502240</v>
      </c>
      <c r="E205" s="307">
        <v>1717768</v>
      </c>
      <c r="F205" s="307">
        <v>1772136</v>
      </c>
      <c r="G205" s="307">
        <v>955200</v>
      </c>
      <c r="H205" s="307">
        <v>1273600</v>
      </c>
      <c r="I205" s="307">
        <v>2184484</v>
      </c>
      <c r="J205" s="307">
        <v>2176798</v>
      </c>
      <c r="K205" s="307">
        <v>1995545</v>
      </c>
      <c r="L205" s="307">
        <v>1499710</v>
      </c>
      <c r="M205" s="307">
        <v>10800</v>
      </c>
      <c r="N205" s="309">
        <v>16933737</v>
      </c>
    </row>
    <row r="206" spans="1:14" ht="13.5" thickBot="1" x14ac:dyDescent="0.25">
      <c r="A206" s="314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x14ac:dyDescent="0.2">
      <c r="A207" s="295" t="s">
        <v>13</v>
      </c>
      <c r="B207" s="295">
        <v>65258279</v>
      </c>
      <c r="C207" s="295">
        <v>39916363</v>
      </c>
      <c r="D207" s="295">
        <v>52562406</v>
      </c>
      <c r="E207" s="295">
        <v>74475029</v>
      </c>
      <c r="F207" s="295">
        <v>102772832</v>
      </c>
      <c r="G207" s="295">
        <v>82908792</v>
      </c>
      <c r="H207" s="295">
        <v>94450733</v>
      </c>
      <c r="I207" s="295">
        <v>75590093</v>
      </c>
      <c r="J207" s="295">
        <v>82699589</v>
      </c>
      <c r="K207" s="295">
        <v>84647622</v>
      </c>
      <c r="L207" s="295">
        <v>77503173</v>
      </c>
      <c r="M207" s="295">
        <v>49233892</v>
      </c>
      <c r="N207" s="295">
        <v>882018803</v>
      </c>
    </row>
    <row r="208" spans="1:14" ht="13.5" thickBot="1" x14ac:dyDescent="0.25">
      <c r="A208" s="296"/>
      <c r="B208" s="296"/>
      <c r="C208" s="296"/>
      <c r="D208" s="296"/>
      <c r="E208" s="296"/>
      <c r="F208" s="296"/>
      <c r="G208" s="296"/>
      <c r="H208" s="296"/>
      <c r="I208" s="296"/>
      <c r="J208" s="296"/>
      <c r="K208" s="296"/>
      <c r="L208" s="296"/>
      <c r="M208" s="296"/>
      <c r="N208" s="296"/>
    </row>
    <row r="210" spans="13:14" x14ac:dyDescent="0.2">
      <c r="M210" t="s">
        <v>70</v>
      </c>
      <c r="N210" s="25" t="s">
        <v>70</v>
      </c>
    </row>
  </sheetData>
  <mergeCells count="1197">
    <mergeCell ref="A39:A40"/>
    <mergeCell ref="A41:A42"/>
    <mergeCell ref="A43:A44"/>
    <mergeCell ref="A45:A46"/>
    <mergeCell ref="A33:N33"/>
    <mergeCell ref="D14:D15"/>
    <mergeCell ref="J14:J15"/>
    <mergeCell ref="K14:K15"/>
    <mergeCell ref="A37:A38"/>
    <mergeCell ref="C14:C15"/>
    <mergeCell ref="A2:N2"/>
    <mergeCell ref="A12:N12"/>
    <mergeCell ref="E14:E15"/>
    <mergeCell ref="F14:F15"/>
    <mergeCell ref="G14:G15"/>
    <mergeCell ref="H14:H15"/>
    <mergeCell ref="A14:A15"/>
    <mergeCell ref="B14:B15"/>
    <mergeCell ref="I14:I15"/>
    <mergeCell ref="L14:L15"/>
    <mergeCell ref="M14:M15"/>
    <mergeCell ref="N14:N15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A16:A17"/>
    <mergeCell ref="A18:A19"/>
    <mergeCell ref="A20:A21"/>
    <mergeCell ref="A22:A23"/>
    <mergeCell ref="A24:A25"/>
    <mergeCell ref="A26:A27"/>
    <mergeCell ref="B16:B17"/>
    <mergeCell ref="C16:C17"/>
    <mergeCell ref="D16:D17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A49:A50"/>
    <mergeCell ref="A51:A52"/>
    <mergeCell ref="B39:B40"/>
    <mergeCell ref="C39:C40"/>
    <mergeCell ref="D39:D40"/>
    <mergeCell ref="B45:B46"/>
    <mergeCell ref="C45:C46"/>
    <mergeCell ref="D45:D46"/>
    <mergeCell ref="B26:B27"/>
    <mergeCell ref="A59:A60"/>
    <mergeCell ref="A61:A62"/>
    <mergeCell ref="A63:A64"/>
    <mergeCell ref="A65:A66"/>
    <mergeCell ref="A67:A68"/>
    <mergeCell ref="A47:A48"/>
    <mergeCell ref="A53:A54"/>
    <mergeCell ref="A55:A56"/>
    <mergeCell ref="A57:A58"/>
    <mergeCell ref="B37:B38"/>
    <mergeCell ref="C37:C38"/>
    <mergeCell ref="D37:D38"/>
    <mergeCell ref="B41:B42"/>
    <mergeCell ref="C41:C42"/>
    <mergeCell ref="D41:D42"/>
    <mergeCell ref="B49:B50"/>
    <mergeCell ref="C49:C50"/>
    <mergeCell ref="D49:D50"/>
    <mergeCell ref="B53:B54"/>
    <mergeCell ref="C53:C54"/>
    <mergeCell ref="D53:D54"/>
    <mergeCell ref="B57:B58"/>
    <mergeCell ref="C57:C58"/>
    <mergeCell ref="A69:A70"/>
    <mergeCell ref="A71:A72"/>
    <mergeCell ref="A73:A74"/>
    <mergeCell ref="A75:A76"/>
    <mergeCell ref="A77:A78"/>
    <mergeCell ref="A79:A80"/>
    <mergeCell ref="A81:A82"/>
    <mergeCell ref="A92:A93"/>
    <mergeCell ref="A94:A95"/>
    <mergeCell ref="A96:A97"/>
    <mergeCell ref="A98:A99"/>
    <mergeCell ref="A100:A101"/>
    <mergeCell ref="A83:A84"/>
    <mergeCell ref="A88:N88"/>
    <mergeCell ref="I83:I84"/>
    <mergeCell ref="J83:J84"/>
    <mergeCell ref="A102:A103"/>
    <mergeCell ref="E83:E84"/>
    <mergeCell ref="F83:F84"/>
    <mergeCell ref="G83:G84"/>
    <mergeCell ref="H83:H84"/>
    <mergeCell ref="F90:F91"/>
    <mergeCell ref="G90:G91"/>
    <mergeCell ref="K83:K84"/>
    <mergeCell ref="L83:L84"/>
    <mergeCell ref="M83:M84"/>
    <mergeCell ref="N83:N84"/>
    <mergeCell ref="E90:E91"/>
    <mergeCell ref="H90:H91"/>
    <mergeCell ref="I90:I91"/>
    <mergeCell ref="J90:J91"/>
    <mergeCell ref="K90:K91"/>
    <mergeCell ref="A104:A105"/>
    <mergeCell ref="A106:A107"/>
    <mergeCell ref="A108:A109"/>
    <mergeCell ref="A110:A111"/>
    <mergeCell ref="A112:A113"/>
    <mergeCell ref="A114:A115"/>
    <mergeCell ref="A116:A117"/>
    <mergeCell ref="A127:A128"/>
    <mergeCell ref="A129:A130"/>
    <mergeCell ref="A131:A132"/>
    <mergeCell ref="A133:A134"/>
    <mergeCell ref="A118:A119"/>
    <mergeCell ref="A123:N123"/>
    <mergeCell ref="I118:I119"/>
    <mergeCell ref="J118:J119"/>
    <mergeCell ref="A135:A136"/>
    <mergeCell ref="A137:A138"/>
    <mergeCell ref="H118:H119"/>
    <mergeCell ref="E118:E119"/>
    <mergeCell ref="F118:F119"/>
    <mergeCell ref="G118:G119"/>
    <mergeCell ref="K118:K119"/>
    <mergeCell ref="L118:L119"/>
    <mergeCell ref="M118:M119"/>
    <mergeCell ref="N118:N119"/>
    <mergeCell ref="H129:H130"/>
    <mergeCell ref="I129:I130"/>
    <mergeCell ref="J129:J130"/>
    <mergeCell ref="K129:K130"/>
    <mergeCell ref="L129:L130"/>
    <mergeCell ref="M129:M130"/>
    <mergeCell ref="N129:N130"/>
    <mergeCell ref="A139:A140"/>
    <mergeCell ref="A141:A142"/>
    <mergeCell ref="A143:A144"/>
    <mergeCell ref="A145:A146"/>
    <mergeCell ref="A156:A157"/>
    <mergeCell ref="A152:N152"/>
    <mergeCell ref="H147:H148"/>
    <mergeCell ref="I147:I148"/>
    <mergeCell ref="J147:J148"/>
    <mergeCell ref="K147:K148"/>
    <mergeCell ref="L147:L148"/>
    <mergeCell ref="M147:M148"/>
    <mergeCell ref="N147:N148"/>
    <mergeCell ref="J154:J155"/>
    <mergeCell ref="A158:A159"/>
    <mergeCell ref="A160:A161"/>
    <mergeCell ref="A162:A163"/>
    <mergeCell ref="G147:G148"/>
    <mergeCell ref="E147:E148"/>
    <mergeCell ref="F147:F148"/>
    <mergeCell ref="E154:E155"/>
    <mergeCell ref="F154:F155"/>
    <mergeCell ref="G154:G155"/>
    <mergeCell ref="H154:H155"/>
    <mergeCell ref="I154:I155"/>
    <mergeCell ref="K154:K155"/>
    <mergeCell ref="L154:L155"/>
    <mergeCell ref="M154:M155"/>
    <mergeCell ref="N154:N155"/>
    <mergeCell ref="B156:B157"/>
    <mergeCell ref="C156:C157"/>
    <mergeCell ref="D156:D157"/>
    <mergeCell ref="A164:A165"/>
    <mergeCell ref="A166:A167"/>
    <mergeCell ref="A168:A169"/>
    <mergeCell ref="A176:A177"/>
    <mergeCell ref="A187:A188"/>
    <mergeCell ref="A183:N183"/>
    <mergeCell ref="H178:H179"/>
    <mergeCell ref="I178:I179"/>
    <mergeCell ref="J178:J179"/>
    <mergeCell ref="K178:K179"/>
    <mergeCell ref="L178:L179"/>
    <mergeCell ref="M178:M179"/>
    <mergeCell ref="D178:D179"/>
    <mergeCell ref="A189:A190"/>
    <mergeCell ref="A191:A192"/>
    <mergeCell ref="A193:A194"/>
    <mergeCell ref="A195:A196"/>
    <mergeCell ref="B191:B192"/>
    <mergeCell ref="C191:C192"/>
    <mergeCell ref="B195:B196"/>
    <mergeCell ref="C195:C196"/>
    <mergeCell ref="E178:E179"/>
    <mergeCell ref="F178:F179"/>
    <mergeCell ref="G178:G179"/>
    <mergeCell ref="N178:N179"/>
    <mergeCell ref="A185:A186"/>
    <mergeCell ref="B185:B186"/>
    <mergeCell ref="C185:C186"/>
    <mergeCell ref="D185:D186"/>
    <mergeCell ref="E185:E186"/>
    <mergeCell ref="F185:F186"/>
    <mergeCell ref="M185:M186"/>
    <mergeCell ref="A197:A198"/>
    <mergeCell ref="A199:A200"/>
    <mergeCell ref="A201:A202"/>
    <mergeCell ref="A203:A204"/>
    <mergeCell ref="A205:A206"/>
    <mergeCell ref="A178:A179"/>
    <mergeCell ref="B189:B190"/>
    <mergeCell ref="C189:C190"/>
    <mergeCell ref="D189:D190"/>
    <mergeCell ref="A170:A171"/>
    <mergeCell ref="A172:A173"/>
    <mergeCell ref="A174:A175"/>
    <mergeCell ref="B83:B84"/>
    <mergeCell ref="C83:C84"/>
    <mergeCell ref="B187:B188"/>
    <mergeCell ref="C187:C188"/>
    <mergeCell ref="B178:B179"/>
    <mergeCell ref="C178:C179"/>
    <mergeCell ref="B158:B159"/>
    <mergeCell ref="C158:C159"/>
    <mergeCell ref="D83:D84"/>
    <mergeCell ref="B118:B119"/>
    <mergeCell ref="C118:C119"/>
    <mergeCell ref="D118:D119"/>
    <mergeCell ref="A147:A148"/>
    <mergeCell ref="B147:B148"/>
    <mergeCell ref="C147:C148"/>
    <mergeCell ref="D147:D148"/>
    <mergeCell ref="A154:A155"/>
    <mergeCell ref="B154:B155"/>
    <mergeCell ref="C154:C155"/>
    <mergeCell ref="D154:D155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A35:A36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A90:A91"/>
    <mergeCell ref="B90:B91"/>
    <mergeCell ref="C90:C91"/>
    <mergeCell ref="D90:D91"/>
    <mergeCell ref="L90:L91"/>
    <mergeCell ref="M90:M91"/>
    <mergeCell ref="N90:N91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J125:J126"/>
    <mergeCell ref="K125:K126"/>
    <mergeCell ref="L125:L126"/>
    <mergeCell ref="M125:M126"/>
    <mergeCell ref="N125:N126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N92:N93"/>
    <mergeCell ref="B94:B95"/>
    <mergeCell ref="C94:C95"/>
    <mergeCell ref="N185:N186"/>
    <mergeCell ref="N189:N190"/>
    <mergeCell ref="L191:L192"/>
    <mergeCell ref="G185:G186"/>
    <mergeCell ref="H185:H186"/>
    <mergeCell ref="I185:I186"/>
    <mergeCell ref="J185:J186"/>
    <mergeCell ref="K185:K186"/>
    <mergeCell ref="L185:L186"/>
    <mergeCell ref="J187:J188"/>
    <mergeCell ref="K187:K188"/>
    <mergeCell ref="M205:M206"/>
    <mergeCell ref="L187:L188"/>
    <mergeCell ref="M187:M188"/>
    <mergeCell ref="N187:N188"/>
    <mergeCell ref="L189:L190"/>
    <mergeCell ref="D187:D188"/>
    <mergeCell ref="E187:E188"/>
    <mergeCell ref="F187:F188"/>
    <mergeCell ref="G187:G188"/>
    <mergeCell ref="H187:H188"/>
    <mergeCell ref="I187:I188"/>
    <mergeCell ref="F189:F190"/>
    <mergeCell ref="G189:G190"/>
    <mergeCell ref="H189:H190"/>
    <mergeCell ref="I189:I190"/>
    <mergeCell ref="J189:J190"/>
    <mergeCell ref="M191:M192"/>
    <mergeCell ref="M189:M190"/>
    <mergeCell ref="K189:K190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E189:E190"/>
    <mergeCell ref="N191:N192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N205:N206"/>
    <mergeCell ref="E156:E157"/>
    <mergeCell ref="F156:F157"/>
    <mergeCell ref="G156:G157"/>
    <mergeCell ref="H156:H157"/>
    <mergeCell ref="I156:I157"/>
    <mergeCell ref="J156:J157"/>
    <mergeCell ref="K156:K157"/>
    <mergeCell ref="L156:L157"/>
    <mergeCell ref="M156:M157"/>
    <mergeCell ref="N156:N157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B129:B130"/>
    <mergeCell ref="C129:C130"/>
    <mergeCell ref="D129:D130"/>
    <mergeCell ref="E129:E130"/>
    <mergeCell ref="F129:F130"/>
    <mergeCell ref="G129:G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E37:E38"/>
    <mergeCell ref="F37:F38"/>
    <mergeCell ref="G37:G38"/>
    <mergeCell ref="H37:H38"/>
    <mergeCell ref="I37:I38"/>
    <mergeCell ref="J37:J38"/>
    <mergeCell ref="K37:K38"/>
    <mergeCell ref="L37:L38"/>
    <mergeCell ref="M37:M38"/>
    <mergeCell ref="N37:N38"/>
    <mergeCell ref="E39:E40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J75:J76"/>
    <mergeCell ref="K75:K76"/>
    <mergeCell ref="L75:L76"/>
    <mergeCell ref="M75:M76"/>
    <mergeCell ref="N75:N76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I26:I27"/>
    <mergeCell ref="I24:I25"/>
    <mergeCell ref="J24:J25"/>
    <mergeCell ref="C26:C27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26:D27"/>
    <mergeCell ref="E26:E27"/>
    <mergeCell ref="F26:F27"/>
    <mergeCell ref="G26:G27"/>
    <mergeCell ref="D22:D23"/>
    <mergeCell ref="E22:E23"/>
    <mergeCell ref="F22:F23"/>
    <mergeCell ref="G22:G23"/>
    <mergeCell ref="H22:H23"/>
    <mergeCell ref="I22:I23"/>
    <mergeCell ref="N22:N23"/>
    <mergeCell ref="B24:B25"/>
    <mergeCell ref="C24:C25"/>
    <mergeCell ref="D24:D25"/>
    <mergeCell ref="E24:E25"/>
    <mergeCell ref="F24:F25"/>
    <mergeCell ref="G24:G25"/>
    <mergeCell ref="H24:H25"/>
    <mergeCell ref="J22:J23"/>
    <mergeCell ref="K22:K23"/>
    <mergeCell ref="J26:J27"/>
    <mergeCell ref="K26:K27"/>
    <mergeCell ref="L22:L23"/>
    <mergeCell ref="M22:M23"/>
    <mergeCell ref="M24:M25"/>
    <mergeCell ref="N24:N25"/>
    <mergeCell ref="K24:K25"/>
    <mergeCell ref="L24:L25"/>
    <mergeCell ref="N26:N27"/>
    <mergeCell ref="L26:L27"/>
    <mergeCell ref="M26:M27"/>
    <mergeCell ref="H26:H27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4'!A30" display="1 - FERROEXPRESO PAMPEANO S.A."/>
    <hyperlink ref="A5:C5" location="'2004'!A63" display="2 - NUEVO CENTRAL ARGENTINO S.A."/>
    <hyperlink ref="A6:C6" location="'2004'!A117" display="3 - FERROSUR ROCA S.A."/>
    <hyperlink ref="A7:C7" location="'2004'!A149" display="4 - AMERICA LATINA LOGISTICA CENTRAL S.A. "/>
    <hyperlink ref="A8:C8" location="'2004'!A180" display="5 - AMERICA LATINA LOGISTICA MESOPOTAMICA S.A."/>
    <hyperlink ref="A9:C9" location="'2004'!A209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32" max="16383" man="1"/>
    <brk id="87" max="16383" man="1"/>
    <brk id="122" max="16383" man="1"/>
    <brk id="151" max="16383" man="1"/>
    <brk id="182" max="16383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14"/>
  <sheetViews>
    <sheetView showGridLines="0" showRowColHeaders="0" showRuler="0" view="pageLayout" topLeftCell="E7" zoomScaleNormal="100" workbookViewId="0">
      <selection activeCell="C4" sqref="A4:C9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180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</row>
    <row r="5" spans="1:14" s="26" customFormat="1" ht="24.95" customHeight="1" x14ac:dyDescent="0.2">
      <c r="A5" s="190" t="s">
        <v>18</v>
      </c>
      <c r="B5" s="190"/>
      <c r="C5" s="190"/>
      <c r="D5" s="190"/>
    </row>
    <row r="6" spans="1:14" s="26" customFormat="1" ht="24.95" customHeight="1" x14ac:dyDescent="0.2">
      <c r="A6" s="190" t="s">
        <v>29</v>
      </c>
      <c r="B6" s="190"/>
      <c r="C6" s="190"/>
      <c r="D6" s="190"/>
    </row>
    <row r="7" spans="1:14" s="26" customFormat="1" ht="24.95" customHeight="1" x14ac:dyDescent="0.2">
      <c r="A7" s="190" t="s">
        <v>202</v>
      </c>
      <c r="B7" s="190"/>
      <c r="C7" s="190"/>
      <c r="D7" s="190"/>
    </row>
    <row r="8" spans="1:14" s="26" customFormat="1" ht="24.95" customHeight="1" x14ac:dyDescent="0.2">
      <c r="A8" s="190" t="s">
        <v>113</v>
      </c>
      <c r="B8" s="190"/>
      <c r="C8" s="190"/>
      <c r="D8" s="190"/>
    </row>
    <row r="9" spans="1:14" s="26" customFormat="1" ht="24.95" customHeight="1" x14ac:dyDescent="0.2">
      <c r="A9" s="190" t="s">
        <v>76</v>
      </c>
      <c r="B9" s="190"/>
      <c r="C9" s="190"/>
      <c r="D9" s="190"/>
    </row>
    <row r="10" spans="1:14" x14ac:dyDescent="0.2">
      <c r="A10" s="38"/>
      <c r="B10" s="38"/>
      <c r="C10" s="38"/>
      <c r="D10" s="38"/>
    </row>
    <row r="11" spans="1:14" x14ac:dyDescent="0.2">
      <c r="A11" s="24"/>
      <c r="B11" s="24"/>
      <c r="C11" s="24"/>
      <c r="D11" s="24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x14ac:dyDescent="0.2">
      <c r="A16" s="293" t="s">
        <v>25</v>
      </c>
      <c r="B16" s="307">
        <v>55870000</v>
      </c>
      <c r="C16" s="307">
        <v>52370000</v>
      </c>
      <c r="D16" s="307">
        <v>68340000</v>
      </c>
      <c r="E16" s="307">
        <v>51370000</v>
      </c>
      <c r="F16" s="307">
        <v>53010000</v>
      </c>
      <c r="G16" s="307">
        <v>18730000</v>
      </c>
      <c r="H16" s="307">
        <v>30770000</v>
      </c>
      <c r="I16" s="307">
        <v>40130000</v>
      </c>
      <c r="J16" s="307">
        <v>33400000</v>
      </c>
      <c r="K16" s="307">
        <v>35090000</v>
      </c>
      <c r="L16" s="307">
        <v>32650000</v>
      </c>
      <c r="M16" s="307">
        <v>28090000</v>
      </c>
      <c r="N16" s="309">
        <v>499820000</v>
      </c>
    </row>
    <row r="17" spans="1:14" ht="13.5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x14ac:dyDescent="0.2">
      <c r="A18" s="293" t="s">
        <v>100</v>
      </c>
      <c r="B18" s="307">
        <v>25610000</v>
      </c>
      <c r="C18" s="307">
        <v>22320000</v>
      </c>
      <c r="D18" s="307">
        <v>13820000</v>
      </c>
      <c r="E18" s="307">
        <v>60410000</v>
      </c>
      <c r="F18" s="307">
        <v>60590000</v>
      </c>
      <c r="G18" s="307">
        <v>37670000</v>
      </c>
      <c r="H18" s="307">
        <v>48180000</v>
      </c>
      <c r="I18" s="307">
        <v>55070000</v>
      </c>
      <c r="J18" s="307">
        <v>58910000</v>
      </c>
      <c r="K18" s="307">
        <v>43950000</v>
      </c>
      <c r="L18" s="307">
        <v>53290000</v>
      </c>
      <c r="M18" s="307">
        <v>18180000</v>
      </c>
      <c r="N18" s="309">
        <v>498000000</v>
      </c>
    </row>
    <row r="19" spans="1:14" ht="13.5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x14ac:dyDescent="0.2">
      <c r="A20" s="293" t="s">
        <v>101</v>
      </c>
      <c r="B20" s="307">
        <v>4040000</v>
      </c>
      <c r="C20" s="307">
        <v>3870000</v>
      </c>
      <c r="D20" s="307">
        <v>9390000</v>
      </c>
      <c r="E20" s="307">
        <v>15710000</v>
      </c>
      <c r="F20" s="307">
        <v>11650000</v>
      </c>
      <c r="G20" s="307">
        <v>14490000</v>
      </c>
      <c r="H20" s="307">
        <v>10090000</v>
      </c>
      <c r="I20" s="307">
        <v>14520000</v>
      </c>
      <c r="J20" s="307">
        <v>12730000</v>
      </c>
      <c r="K20" s="307">
        <v>17140000</v>
      </c>
      <c r="L20" s="307">
        <v>10800000</v>
      </c>
      <c r="M20" s="307">
        <v>12490000</v>
      </c>
      <c r="N20" s="309">
        <v>136920000</v>
      </c>
    </row>
    <row r="21" spans="1:14" ht="13.5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x14ac:dyDescent="0.2">
      <c r="A22" s="293" t="s">
        <v>102</v>
      </c>
      <c r="B22" s="307">
        <v>3990000</v>
      </c>
      <c r="C22" s="307">
        <v>10370000</v>
      </c>
      <c r="D22" s="307">
        <v>12010000</v>
      </c>
      <c r="E22" s="307">
        <v>23870000</v>
      </c>
      <c r="F22" s="307">
        <v>28840000</v>
      </c>
      <c r="G22" s="307">
        <v>18540000</v>
      </c>
      <c r="H22" s="307">
        <v>23750000</v>
      </c>
      <c r="I22" s="307">
        <v>25070000</v>
      </c>
      <c r="J22" s="307">
        <v>22190000</v>
      </c>
      <c r="K22" s="307">
        <v>28520000</v>
      </c>
      <c r="L22" s="307">
        <v>28240000</v>
      </c>
      <c r="M22" s="307">
        <v>22230000</v>
      </c>
      <c r="N22" s="309">
        <v>247620000</v>
      </c>
    </row>
    <row r="23" spans="1:14" ht="13.5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x14ac:dyDescent="0.2">
      <c r="A24" s="293" t="s">
        <v>16</v>
      </c>
      <c r="B24" s="307">
        <v>13110000</v>
      </c>
      <c r="C24" s="307">
        <v>17390000</v>
      </c>
      <c r="D24" s="307">
        <v>10480000</v>
      </c>
      <c r="E24" s="307">
        <v>4390000</v>
      </c>
      <c r="F24" s="307">
        <v>8500000</v>
      </c>
      <c r="G24" s="307">
        <v>19580000</v>
      </c>
      <c r="H24" s="307">
        <v>12520000</v>
      </c>
      <c r="I24" s="307">
        <v>7870000</v>
      </c>
      <c r="J24" s="307">
        <v>18000000</v>
      </c>
      <c r="K24" s="307">
        <v>17170000</v>
      </c>
      <c r="L24" s="307">
        <v>3520000</v>
      </c>
      <c r="M24" s="307">
        <v>7400000</v>
      </c>
      <c r="N24" s="309">
        <v>139930000</v>
      </c>
    </row>
    <row r="25" spans="1:14" ht="13.5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x14ac:dyDescent="0.2">
      <c r="A26" s="293" t="s">
        <v>17</v>
      </c>
      <c r="B26" s="307">
        <v>4970000</v>
      </c>
      <c r="C26" s="307">
        <v>3220000</v>
      </c>
      <c r="D26" s="307">
        <v>3090000</v>
      </c>
      <c r="E26" s="307">
        <v>750000</v>
      </c>
      <c r="F26" s="307">
        <v>890000</v>
      </c>
      <c r="G26" s="307">
        <v>-460000</v>
      </c>
      <c r="H26" s="307">
        <v>3320000</v>
      </c>
      <c r="I26" s="307">
        <v>3020000</v>
      </c>
      <c r="J26" s="307">
        <v>1690000</v>
      </c>
      <c r="K26" s="307">
        <v>820000</v>
      </c>
      <c r="L26" s="307">
        <v>2560000</v>
      </c>
      <c r="M26" s="307">
        <v>1070000</v>
      </c>
      <c r="N26" s="309">
        <v>24940000</v>
      </c>
    </row>
    <row r="27" spans="1:14" ht="13.5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x14ac:dyDescent="0.2">
      <c r="A28" s="295" t="s">
        <v>13</v>
      </c>
      <c r="B28" s="295">
        <f t="shared" ref="B28:M28" si="0">SUM(B16:B26)</f>
        <v>107590000</v>
      </c>
      <c r="C28" s="295">
        <f t="shared" si="0"/>
        <v>109540000</v>
      </c>
      <c r="D28" s="295">
        <f t="shared" si="0"/>
        <v>117130000</v>
      </c>
      <c r="E28" s="295">
        <f t="shared" si="0"/>
        <v>156500000</v>
      </c>
      <c r="F28" s="295">
        <f t="shared" si="0"/>
        <v>163480000</v>
      </c>
      <c r="G28" s="295">
        <f t="shared" si="0"/>
        <v>108550000</v>
      </c>
      <c r="H28" s="295">
        <f t="shared" si="0"/>
        <v>128630000</v>
      </c>
      <c r="I28" s="295">
        <f t="shared" si="0"/>
        <v>145680000</v>
      </c>
      <c r="J28" s="295">
        <f t="shared" si="0"/>
        <v>146920000</v>
      </c>
      <c r="K28" s="295">
        <f t="shared" si="0"/>
        <v>142690000</v>
      </c>
      <c r="L28" s="295">
        <f t="shared" si="0"/>
        <v>131060000</v>
      </c>
      <c r="M28" s="295">
        <f t="shared" si="0"/>
        <v>89460000</v>
      </c>
      <c r="N28" s="295">
        <f>SUM(B28:M28)</f>
        <v>1547230000</v>
      </c>
    </row>
    <row r="29" spans="1:14" ht="13.5" thickBot="1" x14ac:dyDescent="0.25">
      <c r="A29" s="296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</row>
    <row r="33" spans="1:14" s="26" customFormat="1" ht="24.95" customHeight="1" x14ac:dyDescent="0.2">
      <c r="A33" s="301" t="s">
        <v>167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</row>
    <row r="34" spans="1:14" ht="13.5" thickBot="1" x14ac:dyDescent="0.25"/>
    <row r="35" spans="1:14" x14ac:dyDescent="0.2">
      <c r="A35" s="293"/>
      <c r="B35" s="303" t="s">
        <v>1</v>
      </c>
      <c r="C35" s="293" t="s">
        <v>2</v>
      </c>
      <c r="D35" s="303" t="s">
        <v>3</v>
      </c>
      <c r="E35" s="293" t="s">
        <v>4</v>
      </c>
      <c r="F35" s="303" t="s">
        <v>5</v>
      </c>
      <c r="G35" s="293" t="s">
        <v>6</v>
      </c>
      <c r="H35" s="303" t="s">
        <v>7</v>
      </c>
      <c r="I35" s="293" t="s">
        <v>8</v>
      </c>
      <c r="J35" s="303" t="s">
        <v>9</v>
      </c>
      <c r="K35" s="293" t="s">
        <v>10</v>
      </c>
      <c r="L35" s="303" t="s">
        <v>11</v>
      </c>
      <c r="M35" s="293" t="s">
        <v>12</v>
      </c>
      <c r="N35" s="305" t="s">
        <v>13</v>
      </c>
    </row>
    <row r="36" spans="1:14" ht="13.5" thickBot="1" x14ac:dyDescent="0.25">
      <c r="A36" s="294"/>
      <c r="B36" s="304"/>
      <c r="C36" s="294"/>
      <c r="D36" s="304"/>
      <c r="E36" s="294"/>
      <c r="F36" s="304"/>
      <c r="G36" s="294"/>
      <c r="H36" s="304"/>
      <c r="I36" s="294"/>
      <c r="J36" s="304"/>
      <c r="K36" s="294"/>
      <c r="L36" s="304"/>
      <c r="M36" s="294"/>
      <c r="N36" s="306"/>
    </row>
    <row r="37" spans="1:14" x14ac:dyDescent="0.2">
      <c r="A37" s="293" t="s">
        <v>14</v>
      </c>
      <c r="B37" s="307">
        <v>8262531</v>
      </c>
      <c r="C37" s="307">
        <v>5170351</v>
      </c>
      <c r="D37" s="307">
        <v>14384257</v>
      </c>
      <c r="E37" s="307">
        <v>16259392</v>
      </c>
      <c r="F37" s="307">
        <v>9565316</v>
      </c>
      <c r="G37" s="307">
        <v>10416564</v>
      </c>
      <c r="H37" s="307">
        <v>10893855</v>
      </c>
      <c r="I37" s="307">
        <v>11389206</v>
      </c>
      <c r="J37" s="307">
        <v>11941571</v>
      </c>
      <c r="K37" s="307">
        <v>12306009</v>
      </c>
      <c r="L37" s="307">
        <v>10476030</v>
      </c>
      <c r="M37" s="307">
        <v>12236368</v>
      </c>
      <c r="N37" s="309">
        <v>133301450</v>
      </c>
    </row>
    <row r="38" spans="1:14" ht="13.5" thickBot="1" x14ac:dyDescent="0.25">
      <c r="A38" s="314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10"/>
    </row>
    <row r="39" spans="1:14" x14ac:dyDescent="0.2">
      <c r="A39" s="293" t="s">
        <v>103</v>
      </c>
      <c r="B39" s="307"/>
      <c r="C39" s="307"/>
      <c r="D39" s="307"/>
      <c r="E39" s="307"/>
      <c r="F39" s="307" t="s">
        <v>70</v>
      </c>
      <c r="G39" s="307"/>
      <c r="H39" s="307"/>
      <c r="I39" s="307"/>
      <c r="J39" s="307"/>
      <c r="K39" s="307"/>
      <c r="L39" s="307"/>
      <c r="M39" s="307"/>
      <c r="N39" s="309">
        <v>0</v>
      </c>
    </row>
    <row r="40" spans="1:14" ht="13.5" thickBot="1" x14ac:dyDescent="0.25">
      <c r="A40" s="314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10"/>
    </row>
    <row r="41" spans="1:14" x14ac:dyDescent="0.2">
      <c r="A41" s="293" t="s">
        <v>19</v>
      </c>
      <c r="B41" s="307">
        <v>4957992</v>
      </c>
      <c r="C41" s="307">
        <v>15431294</v>
      </c>
      <c r="D41" s="307">
        <v>20294611</v>
      </c>
      <c r="E41" s="307">
        <v>16108015</v>
      </c>
      <c r="F41" s="307">
        <v>12178247</v>
      </c>
      <c r="G41" s="307">
        <v>15840035</v>
      </c>
      <c r="H41" s="307">
        <v>28114697</v>
      </c>
      <c r="I41" s="307">
        <v>31082268</v>
      </c>
      <c r="J41" s="307">
        <v>39912352</v>
      </c>
      <c r="K41" s="307">
        <v>34959622</v>
      </c>
      <c r="L41" s="307">
        <v>20112665</v>
      </c>
      <c r="M41" s="307">
        <v>20541102</v>
      </c>
      <c r="N41" s="309">
        <v>259532900</v>
      </c>
    </row>
    <row r="42" spans="1:14" ht="13.5" thickBot="1" x14ac:dyDescent="0.25">
      <c r="A42" s="31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10"/>
    </row>
    <row r="43" spans="1:14" x14ac:dyDescent="0.2">
      <c r="A43" s="293" t="s">
        <v>20</v>
      </c>
      <c r="B43" s="307">
        <v>9246454</v>
      </c>
      <c r="C43" s="307">
        <v>8116103</v>
      </c>
      <c r="D43" s="307">
        <v>8903777</v>
      </c>
      <c r="E43" s="307">
        <v>9240311</v>
      </c>
      <c r="F43" s="307">
        <v>8922704</v>
      </c>
      <c r="G43" s="307">
        <v>7911905</v>
      </c>
      <c r="H43" s="307">
        <v>6518291</v>
      </c>
      <c r="I43" s="307">
        <v>6629173</v>
      </c>
      <c r="J43" s="307">
        <v>3804183</v>
      </c>
      <c r="K43" s="307">
        <v>7465772</v>
      </c>
      <c r="L43" s="307">
        <v>6389084</v>
      </c>
      <c r="M43" s="307">
        <v>6262497</v>
      </c>
      <c r="N43" s="309">
        <v>89410254</v>
      </c>
    </row>
    <row r="44" spans="1:14" ht="13.5" thickBot="1" x14ac:dyDescent="0.25">
      <c r="A44" s="31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10"/>
    </row>
    <row r="45" spans="1:14" x14ac:dyDescent="0.2">
      <c r="A45" s="293" t="s">
        <v>15</v>
      </c>
      <c r="B45" s="307">
        <v>2085065</v>
      </c>
      <c r="C45" s="307">
        <v>1354868</v>
      </c>
      <c r="D45" s="307">
        <v>2034051</v>
      </c>
      <c r="E45" s="307">
        <v>1902618</v>
      </c>
      <c r="F45" s="307">
        <v>1803736</v>
      </c>
      <c r="G45" s="307">
        <v>1873271</v>
      </c>
      <c r="H45" s="307">
        <v>1939038</v>
      </c>
      <c r="I45" s="307">
        <v>1926830</v>
      </c>
      <c r="J45" s="307">
        <v>3213709</v>
      </c>
      <c r="K45" s="307">
        <v>3067236</v>
      </c>
      <c r="L45" s="307">
        <v>2511579</v>
      </c>
      <c r="M45" s="307">
        <v>3157612</v>
      </c>
      <c r="N45" s="309">
        <v>26869613</v>
      </c>
    </row>
    <row r="46" spans="1:14" ht="13.5" thickBot="1" x14ac:dyDescent="0.25">
      <c r="A46" s="31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10"/>
    </row>
    <row r="47" spans="1:14" x14ac:dyDescent="0.2">
      <c r="A47" s="293" t="s">
        <v>104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9">
        <v>0</v>
      </c>
    </row>
    <row r="48" spans="1:14" ht="13.5" thickBot="1" x14ac:dyDescent="0.25">
      <c r="A48" s="314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10"/>
    </row>
    <row r="49" spans="1:14" x14ac:dyDescent="0.2">
      <c r="A49" s="293" t="s">
        <v>105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9">
        <v>0</v>
      </c>
    </row>
    <row r="50" spans="1:14" ht="13.5" thickBot="1" x14ac:dyDescent="0.25">
      <c r="A50" s="314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10"/>
    </row>
    <row r="51" spans="1:14" x14ac:dyDescent="0.2">
      <c r="A51" s="293" t="s">
        <v>75</v>
      </c>
      <c r="B51" s="307">
        <v>1527903</v>
      </c>
      <c r="C51" s="307">
        <v>814062</v>
      </c>
      <c r="D51" s="307">
        <v>1504238</v>
      </c>
      <c r="E51" s="307">
        <v>1803345</v>
      </c>
      <c r="F51" s="307">
        <v>1713798</v>
      </c>
      <c r="G51" s="307">
        <v>2170291</v>
      </c>
      <c r="H51" s="307">
        <v>2372585</v>
      </c>
      <c r="I51" s="307">
        <v>1833078</v>
      </c>
      <c r="J51" s="307">
        <v>2157695</v>
      </c>
      <c r="K51" s="307">
        <v>2580486</v>
      </c>
      <c r="L51" s="307">
        <v>2486026</v>
      </c>
      <c r="M51" s="307">
        <v>1202855</v>
      </c>
      <c r="N51" s="309">
        <v>22166362</v>
      </c>
    </row>
    <row r="52" spans="1:14" ht="13.5" thickBot="1" x14ac:dyDescent="0.25">
      <c r="A52" s="314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10"/>
    </row>
    <row r="53" spans="1:14" x14ac:dyDescent="0.2">
      <c r="A53" s="297" t="s">
        <v>21</v>
      </c>
      <c r="B53" s="307">
        <v>13698658</v>
      </c>
      <c r="C53" s="307">
        <v>15396975</v>
      </c>
      <c r="D53" s="307">
        <v>18180212</v>
      </c>
      <c r="E53" s="307">
        <v>18292021</v>
      </c>
      <c r="F53" s="307">
        <v>18384540</v>
      </c>
      <c r="G53" s="307">
        <v>26172614</v>
      </c>
      <c r="H53" s="307">
        <v>34709209</v>
      </c>
      <c r="I53" s="307">
        <v>35577859</v>
      </c>
      <c r="J53" s="307">
        <v>33784960</v>
      </c>
      <c r="K53" s="307">
        <v>31906471</v>
      </c>
      <c r="L53" s="307">
        <v>31759193</v>
      </c>
      <c r="M53" s="307">
        <v>29721621</v>
      </c>
      <c r="N53" s="309">
        <v>307584333</v>
      </c>
    </row>
    <row r="54" spans="1:14" ht="13.5" thickBot="1" x14ac:dyDescent="0.25">
      <c r="A54" s="315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10"/>
    </row>
    <row r="55" spans="1:14" x14ac:dyDescent="0.2">
      <c r="A55" s="293" t="s">
        <v>22</v>
      </c>
      <c r="B55" s="307">
        <v>2535574</v>
      </c>
      <c r="C55" s="307">
        <v>2303406</v>
      </c>
      <c r="D55" s="307">
        <v>3208124</v>
      </c>
      <c r="E55" s="307">
        <v>2903254</v>
      </c>
      <c r="F55" s="307">
        <v>3431419</v>
      </c>
      <c r="G55" s="307">
        <v>4290758</v>
      </c>
      <c r="H55" s="307">
        <v>5389692</v>
      </c>
      <c r="I55" s="307">
        <v>5244368</v>
      </c>
      <c r="J55" s="307">
        <v>4960829</v>
      </c>
      <c r="K55" s="307">
        <v>4751267</v>
      </c>
      <c r="L55" s="307">
        <v>4966054</v>
      </c>
      <c r="M55" s="307">
        <v>4755628</v>
      </c>
      <c r="N55" s="309">
        <v>48740373</v>
      </c>
    </row>
    <row r="56" spans="1:14" ht="13.5" thickBot="1" x14ac:dyDescent="0.25">
      <c r="A56" s="31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x14ac:dyDescent="0.2">
      <c r="A57" s="293" t="s">
        <v>23</v>
      </c>
      <c r="B57" s="307">
        <v>49725929</v>
      </c>
      <c r="C57" s="307">
        <v>36539094</v>
      </c>
      <c r="D57" s="307">
        <v>46270246</v>
      </c>
      <c r="E57" s="307">
        <v>45888431</v>
      </c>
      <c r="F57" s="307">
        <v>52030410</v>
      </c>
      <c r="G57" s="307">
        <v>52325145</v>
      </c>
      <c r="H57" s="307">
        <v>46540025</v>
      </c>
      <c r="I57" s="307">
        <v>49016234</v>
      </c>
      <c r="J57" s="307">
        <v>52291222</v>
      </c>
      <c r="K57" s="307">
        <v>61804305</v>
      </c>
      <c r="L57" s="307">
        <v>62470662</v>
      </c>
      <c r="M57" s="307">
        <v>66198128</v>
      </c>
      <c r="N57" s="309">
        <v>621099831</v>
      </c>
    </row>
    <row r="58" spans="1:14" ht="13.5" thickBot="1" x14ac:dyDescent="0.25">
      <c r="A58" s="31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x14ac:dyDescent="0.2">
      <c r="A59" s="293" t="s">
        <v>62</v>
      </c>
      <c r="B59" s="307">
        <v>27855915</v>
      </c>
      <c r="C59" s="307">
        <v>23329077</v>
      </c>
      <c r="D59" s="307">
        <v>25363643</v>
      </c>
      <c r="E59" s="307">
        <v>24194815</v>
      </c>
      <c r="F59" s="307">
        <v>24710031</v>
      </c>
      <c r="G59" s="307">
        <v>18819881</v>
      </c>
      <c r="H59" s="307">
        <v>16602015</v>
      </c>
      <c r="I59" s="307">
        <v>15185828</v>
      </c>
      <c r="J59" s="307">
        <v>22782984</v>
      </c>
      <c r="K59" s="307">
        <v>24522424</v>
      </c>
      <c r="L59" s="307">
        <v>25995999</v>
      </c>
      <c r="M59" s="307">
        <v>22397730</v>
      </c>
      <c r="N59" s="309">
        <v>271760342</v>
      </c>
    </row>
    <row r="60" spans="1:14" ht="13.5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x14ac:dyDescent="0.2">
      <c r="A61" s="293" t="s">
        <v>16</v>
      </c>
      <c r="B61" s="307"/>
      <c r="C61" s="307"/>
      <c r="D61" s="307"/>
      <c r="E61" s="307">
        <v>1380063</v>
      </c>
      <c r="F61" s="307"/>
      <c r="G61" s="307"/>
      <c r="H61" s="307"/>
      <c r="I61" s="307"/>
      <c r="J61" s="307"/>
      <c r="K61" s="307"/>
      <c r="L61" s="307">
        <v>1403262</v>
      </c>
      <c r="M61" s="307"/>
      <c r="N61" s="309">
        <v>2783325</v>
      </c>
    </row>
    <row r="62" spans="1:14" ht="13.5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x14ac:dyDescent="0.2">
      <c r="A63" s="293" t="s">
        <v>24</v>
      </c>
      <c r="B63" s="307"/>
      <c r="C63" s="307"/>
      <c r="D63" s="307">
        <v>3166130</v>
      </c>
      <c r="E63" s="307">
        <v>17065565</v>
      </c>
      <c r="F63" s="307">
        <v>19731243</v>
      </c>
      <c r="G63" s="307">
        <v>17459877</v>
      </c>
      <c r="H63" s="307">
        <v>21629415</v>
      </c>
      <c r="I63" s="307">
        <v>20298946</v>
      </c>
      <c r="J63" s="307">
        <v>3216813</v>
      </c>
      <c r="K63" s="307"/>
      <c r="L63" s="307"/>
      <c r="M63" s="307"/>
      <c r="N63" s="309">
        <v>102567989</v>
      </c>
    </row>
    <row r="64" spans="1:14" ht="13.5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x14ac:dyDescent="0.2">
      <c r="A65" s="293" t="s">
        <v>31</v>
      </c>
      <c r="B65" s="307">
        <v>3725499</v>
      </c>
      <c r="C65" s="307"/>
      <c r="D65" s="307"/>
      <c r="E65" s="307"/>
      <c r="F65" s="307">
        <v>2830787</v>
      </c>
      <c r="G65" s="307">
        <v>4659917</v>
      </c>
      <c r="H65" s="307">
        <v>4677250</v>
      </c>
      <c r="I65" s="307">
        <v>4789684</v>
      </c>
      <c r="J65" s="307">
        <v>3814146</v>
      </c>
      <c r="K65" s="307">
        <v>4734191</v>
      </c>
      <c r="L65" s="307">
        <v>5704748</v>
      </c>
      <c r="M65" s="307">
        <v>5488551</v>
      </c>
      <c r="N65" s="309">
        <v>40424773</v>
      </c>
    </row>
    <row r="66" spans="1:14" ht="13.5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3" t="s">
        <v>25</v>
      </c>
      <c r="B67" s="307">
        <v>111910160</v>
      </c>
      <c r="C67" s="307">
        <v>112442445</v>
      </c>
      <c r="D67" s="307">
        <v>60714693</v>
      </c>
      <c r="E67" s="307">
        <v>117215173</v>
      </c>
      <c r="F67" s="307">
        <v>163211141</v>
      </c>
      <c r="G67" s="307">
        <v>149544923</v>
      </c>
      <c r="H67" s="307">
        <v>119891868</v>
      </c>
      <c r="I67" s="307">
        <v>97219118</v>
      </c>
      <c r="J67" s="307">
        <v>133327208</v>
      </c>
      <c r="K67" s="307">
        <v>82639018</v>
      </c>
      <c r="L67" s="307">
        <v>59751640</v>
      </c>
      <c r="M67" s="307">
        <v>60467780</v>
      </c>
      <c r="N67" s="309">
        <v>1268335167</v>
      </c>
    </row>
    <row r="68" spans="1:14" ht="13.5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3" t="s">
        <v>106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thickBot="1" x14ac:dyDescent="0.25">
      <c r="A70" s="31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3" t="s">
        <v>107</v>
      </c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9">
        <v>0</v>
      </c>
    </row>
    <row r="72" spans="1:14" ht="13.5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3" t="s">
        <v>26</v>
      </c>
      <c r="B73" s="307">
        <v>48654274</v>
      </c>
      <c r="C73" s="307">
        <v>37132108</v>
      </c>
      <c r="D73" s="307">
        <v>61941201</v>
      </c>
      <c r="E73" s="307">
        <v>71195142</v>
      </c>
      <c r="F73" s="307">
        <v>75285860</v>
      </c>
      <c r="G73" s="307">
        <v>74164310</v>
      </c>
      <c r="H73" s="307">
        <v>70804309</v>
      </c>
      <c r="I73" s="307">
        <v>67627123</v>
      </c>
      <c r="J73" s="307">
        <v>62955277</v>
      </c>
      <c r="K73" s="307">
        <v>60071815</v>
      </c>
      <c r="L73" s="307">
        <v>60600538</v>
      </c>
      <c r="M73" s="307">
        <v>72968264</v>
      </c>
      <c r="N73" s="309">
        <v>763400221</v>
      </c>
    </row>
    <row r="74" spans="1:14" ht="13.5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27</v>
      </c>
      <c r="B75" s="307">
        <v>9026853</v>
      </c>
      <c r="C75" s="307">
        <v>11440742</v>
      </c>
      <c r="D75" s="307">
        <v>12056280</v>
      </c>
      <c r="E75" s="307">
        <v>11121765</v>
      </c>
      <c r="F75" s="307">
        <v>13761416</v>
      </c>
      <c r="G75" s="307">
        <v>13031012</v>
      </c>
      <c r="H75" s="307">
        <v>8370686</v>
      </c>
      <c r="I75" s="307">
        <v>10632676</v>
      </c>
      <c r="J75" s="307">
        <v>7725163</v>
      </c>
      <c r="K75" s="307">
        <v>8467572</v>
      </c>
      <c r="L75" s="307">
        <v>7431626</v>
      </c>
      <c r="M75" s="307">
        <v>7895291</v>
      </c>
      <c r="N75" s="309">
        <v>120961082</v>
      </c>
    </row>
    <row r="76" spans="1:14" ht="13.5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63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9">
        <v>0</v>
      </c>
    </row>
    <row r="78" spans="1:14" ht="13.5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64</v>
      </c>
      <c r="B79" s="307">
        <v>6274179</v>
      </c>
      <c r="C79" s="307">
        <v>6061269</v>
      </c>
      <c r="D79" s="307">
        <v>5123742</v>
      </c>
      <c r="E79" s="307">
        <v>3187544</v>
      </c>
      <c r="F79" s="307">
        <v>6550481</v>
      </c>
      <c r="G79" s="307">
        <v>5862642</v>
      </c>
      <c r="H79" s="307">
        <v>4705048</v>
      </c>
      <c r="I79" s="307">
        <v>5780307</v>
      </c>
      <c r="J79" s="307">
        <v>5926897</v>
      </c>
      <c r="K79" s="307">
        <v>5734102</v>
      </c>
      <c r="L79" s="307">
        <v>5788415</v>
      </c>
      <c r="M79" s="307">
        <v>4900550</v>
      </c>
      <c r="N79" s="309">
        <v>65895176</v>
      </c>
    </row>
    <row r="80" spans="1:14" ht="13.5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3" t="s">
        <v>28</v>
      </c>
      <c r="B81" s="307">
        <v>1495290</v>
      </c>
      <c r="C81" s="307">
        <v>1319713</v>
      </c>
      <c r="D81" s="307">
        <v>2635718</v>
      </c>
      <c r="E81" s="307">
        <v>1211743</v>
      </c>
      <c r="F81" s="307">
        <v>1050194</v>
      </c>
      <c r="G81" s="307">
        <v>943262</v>
      </c>
      <c r="H81" s="307">
        <v>353042</v>
      </c>
      <c r="I81" s="307">
        <v>314492</v>
      </c>
      <c r="J81" s="307">
        <v>283295</v>
      </c>
      <c r="K81" s="307">
        <v>723013</v>
      </c>
      <c r="L81" s="307">
        <v>429998</v>
      </c>
      <c r="M81" s="307">
        <v>271129</v>
      </c>
      <c r="N81" s="309">
        <v>11030889</v>
      </c>
    </row>
    <row r="82" spans="1:14" ht="13.5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5" t="s">
        <v>13</v>
      </c>
      <c r="B83" s="295">
        <f t="shared" ref="B83:M83" si="1">SUM(B71:B81)</f>
        <v>65450596</v>
      </c>
      <c r="C83" s="295">
        <f t="shared" si="1"/>
        <v>55953832</v>
      </c>
      <c r="D83" s="295">
        <f t="shared" si="1"/>
        <v>81756941</v>
      </c>
      <c r="E83" s="295">
        <f t="shared" si="1"/>
        <v>86716194</v>
      </c>
      <c r="F83" s="295">
        <f t="shared" si="1"/>
        <v>96647951</v>
      </c>
      <c r="G83" s="295">
        <f t="shared" si="1"/>
        <v>94001226</v>
      </c>
      <c r="H83" s="295">
        <f t="shared" si="1"/>
        <v>84233085</v>
      </c>
      <c r="I83" s="295">
        <f t="shared" si="1"/>
        <v>84354598</v>
      </c>
      <c r="J83" s="295">
        <f t="shared" si="1"/>
        <v>76890632</v>
      </c>
      <c r="K83" s="295">
        <f t="shared" si="1"/>
        <v>74996502</v>
      </c>
      <c r="L83" s="295">
        <f t="shared" si="1"/>
        <v>74250577</v>
      </c>
      <c r="M83" s="295">
        <f t="shared" si="1"/>
        <v>86035234</v>
      </c>
      <c r="N83" s="295">
        <f>SUM(B83:M83)</f>
        <v>961287368</v>
      </c>
    </row>
    <row r="84" spans="1:14" ht="13.5" thickBo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</row>
    <row r="88" spans="1:14" s="26" customFormat="1" ht="24.95" customHeight="1" x14ac:dyDescent="0.2">
      <c r="A88" s="301" t="s">
        <v>165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</row>
    <row r="89" spans="1:14" ht="13.5" thickBot="1" x14ac:dyDescent="0.25"/>
    <row r="90" spans="1:14" x14ac:dyDescent="0.2">
      <c r="A90" s="293"/>
      <c r="B90" s="303" t="s">
        <v>1</v>
      </c>
      <c r="C90" s="293" t="s">
        <v>2</v>
      </c>
      <c r="D90" s="303" t="s">
        <v>3</v>
      </c>
      <c r="E90" s="293" t="s">
        <v>4</v>
      </c>
      <c r="F90" s="303" t="s">
        <v>5</v>
      </c>
      <c r="G90" s="293" t="s">
        <v>6</v>
      </c>
      <c r="H90" s="303" t="s">
        <v>7</v>
      </c>
      <c r="I90" s="293" t="s">
        <v>8</v>
      </c>
      <c r="J90" s="303" t="s">
        <v>9</v>
      </c>
      <c r="K90" s="293" t="s">
        <v>10</v>
      </c>
      <c r="L90" s="303" t="s">
        <v>11</v>
      </c>
      <c r="M90" s="293" t="s">
        <v>12</v>
      </c>
      <c r="N90" s="305" t="s">
        <v>13</v>
      </c>
    </row>
    <row r="91" spans="1:14" ht="13.5" thickBot="1" x14ac:dyDescent="0.25">
      <c r="A91" s="294"/>
      <c r="B91" s="304"/>
      <c r="C91" s="294"/>
      <c r="D91" s="304"/>
      <c r="E91" s="294"/>
      <c r="F91" s="304"/>
      <c r="G91" s="294"/>
      <c r="H91" s="304"/>
      <c r="I91" s="294"/>
      <c r="J91" s="304"/>
      <c r="K91" s="294"/>
      <c r="L91" s="304"/>
      <c r="M91" s="294"/>
      <c r="N91" s="306"/>
    </row>
    <row r="92" spans="1:14" x14ac:dyDescent="0.2">
      <c r="A92" s="293" t="s">
        <v>30</v>
      </c>
      <c r="B92" s="307">
        <v>29263890</v>
      </c>
      <c r="C92" s="307">
        <v>26164420</v>
      </c>
      <c r="D92" s="307">
        <v>29967180</v>
      </c>
      <c r="E92" s="307">
        <v>28785500</v>
      </c>
      <c r="F92" s="307">
        <v>30206070</v>
      </c>
      <c r="G92" s="307">
        <v>26181110</v>
      </c>
      <c r="H92" s="307">
        <v>28888140</v>
      </c>
      <c r="I92" s="307">
        <v>37050130</v>
      </c>
      <c r="J92" s="307">
        <v>37816200</v>
      </c>
      <c r="K92" s="307">
        <v>43267950</v>
      </c>
      <c r="L92" s="307">
        <v>45514000</v>
      </c>
      <c r="M92" s="307">
        <v>44373490</v>
      </c>
      <c r="N92" s="309">
        <v>407478080</v>
      </c>
    </row>
    <row r="93" spans="1:14" ht="13.5" thickBot="1" x14ac:dyDescent="0.25">
      <c r="A93" s="314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10"/>
    </row>
    <row r="94" spans="1:14" x14ac:dyDescent="0.2">
      <c r="A94" s="293" t="s">
        <v>66</v>
      </c>
      <c r="B94" s="307">
        <v>77080</v>
      </c>
      <c r="C94" s="307">
        <v>104730</v>
      </c>
      <c r="D94" s="307">
        <v>74130</v>
      </c>
      <c r="E94" s="307">
        <v>132150</v>
      </c>
      <c r="F94" s="307">
        <v>224880</v>
      </c>
      <c r="G94" s="307">
        <v>184160</v>
      </c>
      <c r="H94" s="307">
        <v>215140</v>
      </c>
      <c r="I94" s="307">
        <v>120460</v>
      </c>
      <c r="J94" s="307">
        <v>197420</v>
      </c>
      <c r="K94" s="307">
        <v>108840</v>
      </c>
      <c r="L94" s="307">
        <v>142000</v>
      </c>
      <c r="M94" s="307">
        <v>104690</v>
      </c>
      <c r="N94" s="309">
        <v>1685680</v>
      </c>
    </row>
    <row r="95" spans="1:14" ht="13.5" thickBot="1" x14ac:dyDescent="0.25">
      <c r="A95" s="314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10"/>
    </row>
    <row r="96" spans="1:14" x14ac:dyDescent="0.2">
      <c r="A96" s="293" t="s">
        <v>32</v>
      </c>
      <c r="B96" s="307">
        <v>7490110</v>
      </c>
      <c r="C96" s="307">
        <v>11632470</v>
      </c>
      <c r="D96" s="307">
        <v>12539180</v>
      </c>
      <c r="E96" s="307">
        <v>10697770</v>
      </c>
      <c r="F96" s="307">
        <v>12721610</v>
      </c>
      <c r="G96" s="307">
        <v>10543790</v>
      </c>
      <c r="H96" s="307">
        <v>7352210</v>
      </c>
      <c r="I96" s="307">
        <v>6116860</v>
      </c>
      <c r="J96" s="307">
        <v>6083850</v>
      </c>
      <c r="K96" s="307">
        <v>6850150</v>
      </c>
      <c r="L96" s="307">
        <v>4121000</v>
      </c>
      <c r="M96" s="307">
        <v>5909850</v>
      </c>
      <c r="N96" s="309">
        <v>102058850</v>
      </c>
    </row>
    <row r="97" spans="1:14" ht="13.5" thickBot="1" x14ac:dyDescent="0.25">
      <c r="A97" s="314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10"/>
    </row>
    <row r="98" spans="1:14" x14ac:dyDescent="0.2">
      <c r="A98" s="293" t="s">
        <v>33</v>
      </c>
      <c r="B98" s="307">
        <v>1545670</v>
      </c>
      <c r="C98" s="307">
        <v>1544360</v>
      </c>
      <c r="D98" s="307">
        <v>1176780</v>
      </c>
      <c r="E98" s="307">
        <v>2065820</v>
      </c>
      <c r="F98" s="307">
        <v>1587280</v>
      </c>
      <c r="G98" s="307">
        <v>1419100</v>
      </c>
      <c r="H98" s="307">
        <v>1662810</v>
      </c>
      <c r="I98" s="307">
        <v>1969520</v>
      </c>
      <c r="J98" s="307">
        <v>1787540</v>
      </c>
      <c r="K98" s="307">
        <v>1801380</v>
      </c>
      <c r="L98" s="307">
        <v>1707810</v>
      </c>
      <c r="M98" s="307">
        <v>1110440</v>
      </c>
      <c r="N98" s="309">
        <v>19378510</v>
      </c>
    </row>
    <row r="99" spans="1:14" ht="13.5" thickBot="1" x14ac:dyDescent="0.25">
      <c r="A99" s="314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10"/>
    </row>
    <row r="100" spans="1:14" x14ac:dyDescent="0.2">
      <c r="A100" s="293" t="s">
        <v>62</v>
      </c>
      <c r="B100" s="307">
        <v>1468470</v>
      </c>
      <c r="C100" s="307">
        <v>1430370</v>
      </c>
      <c r="D100" s="307">
        <v>1420290</v>
      </c>
      <c r="E100" s="307">
        <v>1763920</v>
      </c>
      <c r="F100" s="307">
        <v>1408150</v>
      </c>
      <c r="G100" s="307">
        <v>1028870</v>
      </c>
      <c r="H100" s="307">
        <v>184220</v>
      </c>
      <c r="I100" s="307">
        <v>58900</v>
      </c>
      <c r="J100" s="307">
        <v>805030</v>
      </c>
      <c r="K100" s="307">
        <v>1542450</v>
      </c>
      <c r="L100" s="307">
        <v>1567000</v>
      </c>
      <c r="M100" s="307">
        <v>2013970</v>
      </c>
      <c r="N100" s="309">
        <v>14691640</v>
      </c>
    </row>
    <row r="101" spans="1:14" ht="13.5" thickBot="1" x14ac:dyDescent="0.25">
      <c r="A101" s="314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10"/>
    </row>
    <row r="102" spans="1:14" ht="14.25" customHeight="1" x14ac:dyDescent="0.2">
      <c r="A102" s="293" t="s">
        <v>25</v>
      </c>
      <c r="B102" s="307">
        <v>5269390</v>
      </c>
      <c r="C102" s="307">
        <v>5479470</v>
      </c>
      <c r="D102" s="307">
        <v>4209140</v>
      </c>
      <c r="E102" s="307">
        <v>7233630</v>
      </c>
      <c r="F102" s="307">
        <v>9154520</v>
      </c>
      <c r="G102" s="307">
        <v>6737640</v>
      </c>
      <c r="H102" s="307">
        <v>8912800</v>
      </c>
      <c r="I102" s="307">
        <v>7240780</v>
      </c>
      <c r="J102" s="307">
        <v>5689560</v>
      </c>
      <c r="K102" s="307">
        <v>4559590</v>
      </c>
      <c r="L102" s="307">
        <v>3842000</v>
      </c>
      <c r="M102" s="307">
        <v>3968550</v>
      </c>
      <c r="N102" s="309">
        <v>72297070</v>
      </c>
    </row>
    <row r="103" spans="1:14" ht="14.25" customHeight="1" thickBot="1" x14ac:dyDescent="0.25">
      <c r="A103" s="314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10"/>
    </row>
    <row r="104" spans="1:14" x14ac:dyDescent="0.2">
      <c r="A104" s="293" t="s">
        <v>34</v>
      </c>
      <c r="B104" s="307">
        <v>54780980</v>
      </c>
      <c r="C104" s="307">
        <v>53466350</v>
      </c>
      <c r="D104" s="307">
        <v>53958790</v>
      </c>
      <c r="E104" s="307">
        <v>56227330</v>
      </c>
      <c r="F104" s="307">
        <v>64656000</v>
      </c>
      <c r="G104" s="307">
        <v>62566440</v>
      </c>
      <c r="H104" s="307">
        <v>60038240</v>
      </c>
      <c r="I104" s="307">
        <v>63008410</v>
      </c>
      <c r="J104" s="307">
        <v>61674340</v>
      </c>
      <c r="K104" s="307">
        <v>69053790</v>
      </c>
      <c r="L104" s="307">
        <v>65787000</v>
      </c>
      <c r="M104" s="307">
        <v>62686760</v>
      </c>
      <c r="N104" s="309">
        <v>727904430</v>
      </c>
    </row>
    <row r="105" spans="1:14" ht="13.5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x14ac:dyDescent="0.2">
      <c r="A106" s="293" t="s">
        <v>108</v>
      </c>
      <c r="B106" s="307">
        <v>28228650</v>
      </c>
      <c r="C106" s="307">
        <v>27259120</v>
      </c>
      <c r="D106" s="307">
        <v>28435890</v>
      </c>
      <c r="E106" s="307">
        <v>25135670</v>
      </c>
      <c r="F106" s="307">
        <v>29591760</v>
      </c>
      <c r="G106" s="307">
        <v>30188690</v>
      </c>
      <c r="H106" s="307">
        <v>29211090</v>
      </c>
      <c r="I106" s="307">
        <v>30161980</v>
      </c>
      <c r="J106" s="307">
        <v>28102930</v>
      </c>
      <c r="K106" s="307">
        <v>27480630</v>
      </c>
      <c r="L106" s="307">
        <v>27307000</v>
      </c>
      <c r="M106" s="307">
        <v>23353880</v>
      </c>
      <c r="N106" s="309">
        <v>334457290</v>
      </c>
    </row>
    <row r="107" spans="1:14" ht="13.5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x14ac:dyDescent="0.2">
      <c r="A108" s="293" t="s">
        <v>35</v>
      </c>
      <c r="B108" s="307">
        <v>9153950</v>
      </c>
      <c r="C108" s="307">
        <v>8337420</v>
      </c>
      <c r="D108" s="307">
        <v>13184200</v>
      </c>
      <c r="E108" s="307">
        <v>12841060</v>
      </c>
      <c r="F108" s="307">
        <v>14114140</v>
      </c>
      <c r="G108" s="307">
        <v>9807490</v>
      </c>
      <c r="H108" s="307">
        <v>8152860</v>
      </c>
      <c r="I108" s="307">
        <v>10245620</v>
      </c>
      <c r="J108" s="307">
        <v>13345730</v>
      </c>
      <c r="K108" s="307">
        <v>12149500</v>
      </c>
      <c r="L108" s="307">
        <v>10870000</v>
      </c>
      <c r="M108" s="307">
        <v>12398010</v>
      </c>
      <c r="N108" s="309">
        <v>134599980</v>
      </c>
    </row>
    <row r="109" spans="1:14" ht="13.5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x14ac:dyDescent="0.2">
      <c r="A110" s="293" t="s">
        <v>109</v>
      </c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9">
        <v>0</v>
      </c>
    </row>
    <row r="111" spans="1:14" ht="13.5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x14ac:dyDescent="0.2">
      <c r="A112" s="293" t="s">
        <v>49</v>
      </c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9">
        <v>0</v>
      </c>
    </row>
    <row r="113" spans="1:14" ht="13.5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x14ac:dyDescent="0.2">
      <c r="A114" s="293" t="s">
        <v>74</v>
      </c>
      <c r="B114" s="307">
        <v>4057050</v>
      </c>
      <c r="C114" s="307">
        <v>3660780</v>
      </c>
      <c r="D114" s="307">
        <v>3415470</v>
      </c>
      <c r="E114" s="307">
        <v>3170160</v>
      </c>
      <c r="F114" s="307">
        <v>2679540</v>
      </c>
      <c r="G114" s="307">
        <v>2887110</v>
      </c>
      <c r="H114" s="307">
        <v>2981460</v>
      </c>
      <c r="I114" s="307">
        <v>2698410</v>
      </c>
      <c r="J114" s="307">
        <v>2905980</v>
      </c>
      <c r="K114" s="307">
        <v>4547670</v>
      </c>
      <c r="L114" s="307">
        <v>4321230</v>
      </c>
      <c r="M114" s="307">
        <v>5453430</v>
      </c>
      <c r="N114" s="309">
        <v>42778290</v>
      </c>
    </row>
    <row r="115" spans="1:14" ht="13.5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x14ac:dyDescent="0.2">
      <c r="A116" s="293" t="s">
        <v>17</v>
      </c>
      <c r="B116" s="307">
        <v>8865840</v>
      </c>
      <c r="C116" s="307">
        <v>8071050</v>
      </c>
      <c r="D116" s="307">
        <v>7433190</v>
      </c>
      <c r="E116" s="307">
        <v>7706520</v>
      </c>
      <c r="F116" s="307">
        <v>9044260</v>
      </c>
      <c r="G116" s="307">
        <v>7161160</v>
      </c>
      <c r="H116" s="307">
        <v>8408880</v>
      </c>
      <c r="I116" s="307">
        <v>8213900</v>
      </c>
      <c r="J116" s="307">
        <v>6182900</v>
      </c>
      <c r="K116" s="307">
        <v>7500970</v>
      </c>
      <c r="L116" s="307">
        <v>7695960</v>
      </c>
      <c r="M116" s="307">
        <v>6928060</v>
      </c>
      <c r="N116" s="309">
        <v>93212690</v>
      </c>
    </row>
    <row r="117" spans="1:14" ht="13.5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x14ac:dyDescent="0.2">
      <c r="A118" s="295" t="s">
        <v>13</v>
      </c>
      <c r="B118" s="295">
        <f t="shared" ref="B118:M118" si="2">SUM(B106:B116)</f>
        <v>50305490</v>
      </c>
      <c r="C118" s="295">
        <f t="shared" si="2"/>
        <v>47328370</v>
      </c>
      <c r="D118" s="295">
        <f t="shared" si="2"/>
        <v>52468750</v>
      </c>
      <c r="E118" s="295">
        <f t="shared" si="2"/>
        <v>48853410</v>
      </c>
      <c r="F118" s="295">
        <f t="shared" si="2"/>
        <v>55429700</v>
      </c>
      <c r="G118" s="295">
        <f t="shared" si="2"/>
        <v>50044450</v>
      </c>
      <c r="H118" s="295">
        <f t="shared" si="2"/>
        <v>48754290</v>
      </c>
      <c r="I118" s="295">
        <f t="shared" si="2"/>
        <v>51319910</v>
      </c>
      <c r="J118" s="295">
        <f t="shared" si="2"/>
        <v>50537540</v>
      </c>
      <c r="K118" s="295">
        <f t="shared" si="2"/>
        <v>51678770</v>
      </c>
      <c r="L118" s="295">
        <f t="shared" si="2"/>
        <v>50194190</v>
      </c>
      <c r="M118" s="295">
        <f t="shared" si="2"/>
        <v>48133380</v>
      </c>
      <c r="N118" s="295">
        <f>SUM(B118:M118)</f>
        <v>605048250</v>
      </c>
    </row>
    <row r="119" spans="1:14" ht="13.5" thickBo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</row>
    <row r="123" spans="1:14" s="26" customFormat="1" ht="24.95" customHeight="1" x14ac:dyDescent="0.2">
      <c r="A123" s="301" t="s">
        <v>171</v>
      </c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</row>
    <row r="124" spans="1:14" ht="13.5" thickBot="1" x14ac:dyDescent="0.25"/>
    <row r="125" spans="1:14" x14ac:dyDescent="0.2">
      <c r="A125" s="293"/>
      <c r="B125" s="303" t="s">
        <v>1</v>
      </c>
      <c r="C125" s="293" t="s">
        <v>2</v>
      </c>
      <c r="D125" s="303" t="s">
        <v>3</v>
      </c>
      <c r="E125" s="293" t="s">
        <v>4</v>
      </c>
      <c r="F125" s="303" t="s">
        <v>5</v>
      </c>
      <c r="G125" s="293" t="s">
        <v>6</v>
      </c>
      <c r="H125" s="303" t="s">
        <v>7</v>
      </c>
      <c r="I125" s="293" t="s">
        <v>8</v>
      </c>
      <c r="J125" s="303" t="s">
        <v>9</v>
      </c>
      <c r="K125" s="293" t="s">
        <v>10</v>
      </c>
      <c r="L125" s="303" t="s">
        <v>11</v>
      </c>
      <c r="M125" s="293" t="s">
        <v>12</v>
      </c>
      <c r="N125" s="305" t="s">
        <v>13</v>
      </c>
    </row>
    <row r="126" spans="1:14" ht="13.5" thickBot="1" x14ac:dyDescent="0.25">
      <c r="A126" s="294"/>
      <c r="B126" s="304"/>
      <c r="C126" s="294"/>
      <c r="D126" s="304"/>
      <c r="E126" s="294"/>
      <c r="F126" s="304"/>
      <c r="G126" s="294"/>
      <c r="H126" s="304"/>
      <c r="I126" s="294"/>
      <c r="J126" s="304"/>
      <c r="K126" s="294"/>
      <c r="L126" s="304"/>
      <c r="M126" s="294"/>
      <c r="N126" s="306"/>
    </row>
    <row r="127" spans="1:14" x14ac:dyDescent="0.2">
      <c r="A127" s="293" t="s">
        <v>36</v>
      </c>
      <c r="B127" s="307">
        <v>24395693</v>
      </c>
      <c r="C127" s="307">
        <v>19342114</v>
      </c>
      <c r="D127" s="307">
        <v>30410858</v>
      </c>
      <c r="E127" s="307">
        <v>24270217</v>
      </c>
      <c r="F127" s="307">
        <v>31239988</v>
      </c>
      <c r="G127" s="307">
        <v>37510726</v>
      </c>
      <c r="H127" s="307">
        <v>30897931</v>
      </c>
      <c r="I127" s="307">
        <v>34609478</v>
      </c>
      <c r="J127" s="307">
        <v>31606331</v>
      </c>
      <c r="K127" s="307">
        <v>33368353</v>
      </c>
      <c r="L127" s="307">
        <v>21623810</v>
      </c>
      <c r="M127" s="307">
        <v>26180085</v>
      </c>
      <c r="N127" s="309">
        <v>345455584</v>
      </c>
    </row>
    <row r="128" spans="1:14" ht="13.5" thickBot="1" x14ac:dyDescent="0.25">
      <c r="A128" s="314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10"/>
    </row>
    <row r="129" spans="1:14" ht="13.5" customHeight="1" x14ac:dyDescent="0.2">
      <c r="A129" s="297" t="s">
        <v>37</v>
      </c>
      <c r="B129" s="307">
        <v>33604140</v>
      </c>
      <c r="C129" s="307">
        <v>33937680</v>
      </c>
      <c r="D129" s="307">
        <v>33229000</v>
      </c>
      <c r="E129" s="307">
        <v>28631307</v>
      </c>
      <c r="F129" s="307">
        <v>28228447</v>
      </c>
      <c r="G129" s="307">
        <v>30113228</v>
      </c>
      <c r="H129" s="307">
        <v>28083974</v>
      </c>
      <c r="I129" s="307">
        <v>30203801</v>
      </c>
      <c r="J129" s="307">
        <v>28576135</v>
      </c>
      <c r="K129" s="307">
        <v>34075235</v>
      </c>
      <c r="L129" s="307">
        <v>28930053</v>
      </c>
      <c r="M129" s="307">
        <v>37957689</v>
      </c>
      <c r="N129" s="309">
        <v>375570689</v>
      </c>
    </row>
    <row r="130" spans="1:14" ht="13.5" customHeight="1" thickBot="1" x14ac:dyDescent="0.25">
      <c r="A130" s="315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10"/>
    </row>
    <row r="131" spans="1:14" ht="13.5" customHeight="1" x14ac:dyDescent="0.2">
      <c r="A131" s="313" t="s">
        <v>38</v>
      </c>
      <c r="B131" s="307">
        <v>39796877</v>
      </c>
      <c r="C131" s="307">
        <v>30802339</v>
      </c>
      <c r="D131" s="307">
        <v>41912153</v>
      </c>
      <c r="E131" s="307">
        <v>40274461</v>
      </c>
      <c r="F131" s="307">
        <v>42857382</v>
      </c>
      <c r="G131" s="307">
        <v>36907356</v>
      </c>
      <c r="H131" s="307">
        <v>38993316</v>
      </c>
      <c r="I131" s="307">
        <v>37525474</v>
      </c>
      <c r="J131" s="307">
        <v>41816880</v>
      </c>
      <c r="K131" s="307">
        <v>36276631</v>
      </c>
      <c r="L131" s="307">
        <v>37803705</v>
      </c>
      <c r="M131" s="307">
        <v>32898656</v>
      </c>
      <c r="N131" s="309">
        <v>457865230</v>
      </c>
    </row>
    <row r="132" spans="1:14" ht="13.5" customHeight="1" thickBot="1" x14ac:dyDescent="0.25">
      <c r="A132" s="314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10"/>
    </row>
    <row r="133" spans="1:14" ht="13.5" customHeight="1" x14ac:dyDescent="0.2">
      <c r="A133" s="297" t="s">
        <v>39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9">
        <v>0</v>
      </c>
    </row>
    <row r="134" spans="1:14" ht="13.5" customHeight="1" thickBot="1" x14ac:dyDescent="0.25">
      <c r="A134" s="315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10"/>
    </row>
    <row r="135" spans="1:14" ht="13.5" customHeight="1" x14ac:dyDescent="0.2">
      <c r="A135" s="293" t="s">
        <v>40</v>
      </c>
      <c r="B135" s="307">
        <v>18681467</v>
      </c>
      <c r="C135" s="307">
        <v>18285765</v>
      </c>
      <c r="D135" s="307">
        <v>27232841</v>
      </c>
      <c r="E135" s="307">
        <v>16007732</v>
      </c>
      <c r="F135" s="307">
        <v>23889582</v>
      </c>
      <c r="G135" s="307">
        <v>23061116</v>
      </c>
      <c r="H135" s="307">
        <v>23640103</v>
      </c>
      <c r="I135" s="307">
        <v>22961093</v>
      </c>
      <c r="J135" s="307">
        <v>24867362</v>
      </c>
      <c r="K135" s="307">
        <v>18856136</v>
      </c>
      <c r="L135" s="307">
        <v>20426237</v>
      </c>
      <c r="M135" s="307">
        <v>27733545</v>
      </c>
      <c r="N135" s="309">
        <v>265642979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3" t="s">
        <v>32</v>
      </c>
      <c r="B137" s="307">
        <v>10191180</v>
      </c>
      <c r="C137" s="307">
        <v>10054525</v>
      </c>
      <c r="D137" s="307">
        <v>14311328</v>
      </c>
      <c r="E137" s="307">
        <v>11412897</v>
      </c>
      <c r="F137" s="307">
        <v>11235987</v>
      </c>
      <c r="G137" s="307">
        <v>11310940</v>
      </c>
      <c r="H137" s="307">
        <v>9649825</v>
      </c>
      <c r="I137" s="307">
        <v>8300352</v>
      </c>
      <c r="J137" s="307">
        <v>8550134</v>
      </c>
      <c r="K137" s="307">
        <v>8603577</v>
      </c>
      <c r="L137" s="307">
        <v>8627022</v>
      </c>
      <c r="M137" s="307">
        <v>8013271</v>
      </c>
      <c r="N137" s="309">
        <v>120261038</v>
      </c>
    </row>
    <row r="138" spans="1:14" ht="13.5" customHeight="1" thickBot="1" x14ac:dyDescent="0.25">
      <c r="A138" s="314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7" t="s">
        <v>67</v>
      </c>
      <c r="B139" s="307">
        <v>19830335</v>
      </c>
      <c r="C139" s="307">
        <v>17163213</v>
      </c>
      <c r="D139" s="307">
        <v>22490769</v>
      </c>
      <c r="E139" s="307">
        <v>20150611</v>
      </c>
      <c r="F139" s="307">
        <v>19393910</v>
      </c>
      <c r="G139" s="307">
        <v>22232179</v>
      </c>
      <c r="H139" s="307">
        <v>23169937</v>
      </c>
      <c r="I139" s="307">
        <v>21911005</v>
      </c>
      <c r="J139" s="307">
        <v>18262993</v>
      </c>
      <c r="K139" s="307">
        <v>19065145</v>
      </c>
      <c r="L139" s="307">
        <v>23760876</v>
      </c>
      <c r="M139" s="307">
        <v>19767077</v>
      </c>
      <c r="N139" s="309">
        <v>247198050</v>
      </c>
    </row>
    <row r="140" spans="1:14" ht="13.5" customHeight="1" thickBot="1" x14ac:dyDescent="0.25">
      <c r="A140" s="315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3" t="s">
        <v>68</v>
      </c>
      <c r="B141" s="307">
        <v>58148287</v>
      </c>
      <c r="C141" s="307">
        <v>64878397</v>
      </c>
      <c r="D141" s="307">
        <v>69620563</v>
      </c>
      <c r="E141" s="307">
        <v>70810597</v>
      </c>
      <c r="F141" s="307">
        <v>78328865</v>
      </c>
      <c r="G141" s="307">
        <v>81438817</v>
      </c>
      <c r="H141" s="307">
        <v>74361294</v>
      </c>
      <c r="I141" s="307">
        <v>79527049</v>
      </c>
      <c r="J141" s="307">
        <v>71728017</v>
      </c>
      <c r="K141" s="307">
        <v>75780712</v>
      </c>
      <c r="L141" s="307">
        <v>76972242</v>
      </c>
      <c r="M141" s="307">
        <v>80431731</v>
      </c>
      <c r="N141" s="309">
        <v>882026571</v>
      </c>
    </row>
    <row r="142" spans="1:14" ht="13.5" customHeight="1" thickBot="1" x14ac:dyDescent="0.25">
      <c r="A142" s="31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69</v>
      </c>
      <c r="B143" s="307">
        <v>4691440</v>
      </c>
      <c r="C143" s="307">
        <v>4692458</v>
      </c>
      <c r="D143" s="307">
        <v>4366998</v>
      </c>
      <c r="E143" s="307">
        <v>3755353</v>
      </c>
      <c r="F143" s="307">
        <v>5928187</v>
      </c>
      <c r="G143" s="307">
        <v>4450218</v>
      </c>
      <c r="H143" s="307">
        <v>3854203</v>
      </c>
      <c r="I143" s="307">
        <v>5347431</v>
      </c>
      <c r="J143" s="307">
        <v>3426617</v>
      </c>
      <c r="K143" s="307">
        <v>4726060</v>
      </c>
      <c r="L143" s="307">
        <v>5101632</v>
      </c>
      <c r="M143" s="307">
        <v>4216510</v>
      </c>
      <c r="N143" s="309">
        <v>54557107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17</v>
      </c>
      <c r="B145" s="307">
        <v>7918293</v>
      </c>
      <c r="C145" s="307">
        <v>5149185</v>
      </c>
      <c r="D145" s="307">
        <v>6873971</v>
      </c>
      <c r="E145" s="307">
        <v>4618245</v>
      </c>
      <c r="F145" s="307">
        <v>4603887</v>
      </c>
      <c r="G145" s="307">
        <v>4523342</v>
      </c>
      <c r="H145" s="307">
        <v>3865596</v>
      </c>
      <c r="I145" s="307">
        <v>2396134</v>
      </c>
      <c r="J145" s="307">
        <v>4543225</v>
      </c>
      <c r="K145" s="307">
        <v>3932489</v>
      </c>
      <c r="L145" s="307">
        <v>2535101</v>
      </c>
      <c r="M145" s="307">
        <v>407937</v>
      </c>
      <c r="N145" s="309">
        <v>51367405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3" t="s">
        <v>77</v>
      </c>
      <c r="B147" s="307">
        <v>6826450</v>
      </c>
      <c r="C147" s="307">
        <v>5919341</v>
      </c>
      <c r="D147" s="307">
        <v>8404071</v>
      </c>
      <c r="E147" s="307">
        <v>8486938</v>
      </c>
      <c r="F147" s="307">
        <v>9312183</v>
      </c>
      <c r="G147" s="307">
        <v>8709347</v>
      </c>
      <c r="H147" s="307">
        <v>7704830</v>
      </c>
      <c r="I147" s="307">
        <v>7967750</v>
      </c>
      <c r="J147" s="307">
        <v>7009214</v>
      </c>
      <c r="K147" s="307">
        <v>6682157</v>
      </c>
      <c r="L147" s="307">
        <v>4914114</v>
      </c>
      <c r="M147" s="307">
        <v>4536830</v>
      </c>
      <c r="N147" s="309">
        <v>86473225</v>
      </c>
    </row>
    <row r="148" spans="1:14" ht="13.5" customHeight="1" thickBot="1" x14ac:dyDescent="0.25">
      <c r="A148" s="314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78</v>
      </c>
      <c r="B149" s="307">
        <v>8132626</v>
      </c>
      <c r="C149" s="307">
        <v>10355982</v>
      </c>
      <c r="D149" s="307">
        <v>11368871</v>
      </c>
      <c r="E149" s="307">
        <v>14461399</v>
      </c>
      <c r="F149" s="307">
        <v>7768937</v>
      </c>
      <c r="G149" s="307">
        <v>5691960</v>
      </c>
      <c r="H149" s="307">
        <v>6707001</v>
      </c>
      <c r="I149" s="307">
        <v>5017519</v>
      </c>
      <c r="J149" s="307">
        <v>5221328</v>
      </c>
      <c r="K149" s="307">
        <v>4667011</v>
      </c>
      <c r="L149" s="307">
        <v>4371830</v>
      </c>
      <c r="M149" s="307">
        <v>1865939</v>
      </c>
      <c r="N149" s="309">
        <v>85630403</v>
      </c>
    </row>
    <row r="150" spans="1:14" ht="13.5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x14ac:dyDescent="0.2">
      <c r="A151" s="295" t="s">
        <v>13</v>
      </c>
      <c r="B151" s="295">
        <f t="shared" ref="B151:M151" si="3">SUM(B139:B149)</f>
        <v>105547431</v>
      </c>
      <c r="C151" s="295">
        <f t="shared" si="3"/>
        <v>108158576</v>
      </c>
      <c r="D151" s="295">
        <f t="shared" si="3"/>
        <v>123125243</v>
      </c>
      <c r="E151" s="295">
        <f t="shared" si="3"/>
        <v>122283143</v>
      </c>
      <c r="F151" s="295">
        <f t="shared" si="3"/>
        <v>125335969</v>
      </c>
      <c r="G151" s="295">
        <f t="shared" si="3"/>
        <v>127045863</v>
      </c>
      <c r="H151" s="295">
        <f t="shared" si="3"/>
        <v>119662861</v>
      </c>
      <c r="I151" s="295">
        <f t="shared" si="3"/>
        <v>122166888</v>
      </c>
      <c r="J151" s="295">
        <f t="shared" si="3"/>
        <v>110191394</v>
      </c>
      <c r="K151" s="295">
        <f t="shared" si="3"/>
        <v>114853574</v>
      </c>
      <c r="L151" s="295">
        <f t="shared" si="3"/>
        <v>117655795</v>
      </c>
      <c r="M151" s="295">
        <f t="shared" si="3"/>
        <v>111226024</v>
      </c>
      <c r="N151" s="295">
        <f>SUM(B151:M151)</f>
        <v>1407252761</v>
      </c>
    </row>
    <row r="152" spans="1:14" ht="13.5" thickBot="1" x14ac:dyDescent="0.25">
      <c r="A152" s="296"/>
      <c r="B152" s="296"/>
      <c r="C152" s="296"/>
      <c r="D152" s="296"/>
      <c r="E152" s="296"/>
      <c r="F152" s="296"/>
      <c r="G152" s="296"/>
      <c r="H152" s="296"/>
      <c r="I152" s="296"/>
      <c r="J152" s="296"/>
      <c r="K152" s="296"/>
      <c r="L152" s="296"/>
      <c r="M152" s="296"/>
      <c r="N152" s="296"/>
    </row>
    <row r="156" spans="1:14" s="26" customFormat="1" ht="24.95" customHeight="1" x14ac:dyDescent="0.2">
      <c r="A156" s="301" t="s">
        <v>172</v>
      </c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</row>
    <row r="157" spans="1:14" ht="13.5" thickBot="1" x14ac:dyDescent="0.25"/>
    <row r="158" spans="1:14" x14ac:dyDescent="0.2">
      <c r="A158" s="293"/>
      <c r="B158" s="303" t="s">
        <v>1</v>
      </c>
      <c r="C158" s="293" t="s">
        <v>2</v>
      </c>
      <c r="D158" s="303" t="s">
        <v>3</v>
      </c>
      <c r="E158" s="293" t="s">
        <v>4</v>
      </c>
      <c r="F158" s="303" t="s">
        <v>5</v>
      </c>
      <c r="G158" s="293" t="s">
        <v>6</v>
      </c>
      <c r="H158" s="303" t="s">
        <v>7</v>
      </c>
      <c r="I158" s="293" t="s">
        <v>8</v>
      </c>
      <c r="J158" s="303" t="s">
        <v>9</v>
      </c>
      <c r="K158" s="293" t="s">
        <v>10</v>
      </c>
      <c r="L158" s="303" t="s">
        <v>11</v>
      </c>
      <c r="M158" s="293" t="s">
        <v>12</v>
      </c>
      <c r="N158" s="305" t="s">
        <v>13</v>
      </c>
    </row>
    <row r="159" spans="1:14" ht="13.5" thickBot="1" x14ac:dyDescent="0.25">
      <c r="A159" s="294"/>
      <c r="B159" s="304"/>
      <c r="C159" s="294"/>
      <c r="D159" s="304"/>
      <c r="E159" s="294"/>
      <c r="F159" s="304"/>
      <c r="G159" s="294"/>
      <c r="H159" s="304"/>
      <c r="I159" s="294"/>
      <c r="J159" s="304"/>
      <c r="K159" s="294"/>
      <c r="L159" s="304"/>
      <c r="M159" s="294"/>
      <c r="N159" s="306"/>
    </row>
    <row r="160" spans="1:14" x14ac:dyDescent="0.2">
      <c r="A160" s="293" t="s">
        <v>42</v>
      </c>
      <c r="B160" s="307">
        <v>3153917</v>
      </c>
      <c r="C160" s="307">
        <v>5654435</v>
      </c>
      <c r="D160" s="307">
        <v>5508173</v>
      </c>
      <c r="E160" s="307">
        <v>5537144</v>
      </c>
      <c r="F160" s="307">
        <v>7731796</v>
      </c>
      <c r="G160" s="307">
        <v>7496814</v>
      </c>
      <c r="H160" s="307">
        <v>6240813</v>
      </c>
      <c r="I160" s="307">
        <v>7345754</v>
      </c>
      <c r="J160" s="307">
        <v>6990018</v>
      </c>
      <c r="K160" s="307">
        <v>6491960</v>
      </c>
      <c r="L160" s="307">
        <v>1281353</v>
      </c>
      <c r="M160" s="307">
        <v>1636710</v>
      </c>
      <c r="N160" s="309">
        <v>65068887</v>
      </c>
    </row>
    <row r="161" spans="1:14" ht="13.5" thickBot="1" x14ac:dyDescent="0.25">
      <c r="A161" s="314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10"/>
    </row>
    <row r="162" spans="1:14" ht="13.5" customHeight="1" x14ac:dyDescent="0.2">
      <c r="A162" s="293" t="s">
        <v>41</v>
      </c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9">
        <v>0</v>
      </c>
    </row>
    <row r="163" spans="1:14" ht="13.5" customHeight="1" thickBot="1" x14ac:dyDescent="0.25">
      <c r="A163" s="314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10"/>
    </row>
    <row r="164" spans="1:14" ht="13.5" customHeight="1" x14ac:dyDescent="0.2">
      <c r="A164" s="293" t="s">
        <v>65</v>
      </c>
      <c r="B164" s="307">
        <v>4991644</v>
      </c>
      <c r="C164" s="307">
        <v>6264851</v>
      </c>
      <c r="D164" s="307">
        <v>8319850</v>
      </c>
      <c r="E164" s="307">
        <v>3511249</v>
      </c>
      <c r="F164" s="307">
        <v>2184089</v>
      </c>
      <c r="G164" s="307">
        <v>1910756</v>
      </c>
      <c r="H164" s="307">
        <v>4519716</v>
      </c>
      <c r="I164" s="307">
        <v>3055212</v>
      </c>
      <c r="J164" s="307">
        <v>3877602</v>
      </c>
      <c r="K164" s="307">
        <v>5709977</v>
      </c>
      <c r="L164" s="307">
        <v>4056086</v>
      </c>
      <c r="M164" s="307">
        <v>5066130</v>
      </c>
      <c r="N164" s="309">
        <v>53467162</v>
      </c>
    </row>
    <row r="165" spans="1:14" ht="13.5" customHeight="1" thickBot="1" x14ac:dyDescent="0.25">
      <c r="A165" s="314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10"/>
    </row>
    <row r="166" spans="1:14" ht="13.5" customHeight="1" x14ac:dyDescent="0.2">
      <c r="A166" s="293" t="s">
        <v>43</v>
      </c>
      <c r="B166" s="307">
        <v>7952760</v>
      </c>
      <c r="C166" s="307">
        <v>7306750</v>
      </c>
      <c r="D166" s="307">
        <v>10021578</v>
      </c>
      <c r="E166" s="307">
        <v>9840916</v>
      </c>
      <c r="F166" s="307">
        <v>7371022</v>
      </c>
      <c r="G166" s="307">
        <v>6781957</v>
      </c>
      <c r="H166" s="307">
        <v>5872654</v>
      </c>
      <c r="I166" s="307">
        <v>6756645</v>
      </c>
      <c r="J166" s="307">
        <v>7706474</v>
      </c>
      <c r="K166" s="307">
        <v>3712763</v>
      </c>
      <c r="L166" s="307"/>
      <c r="M166" s="307">
        <v>6643117</v>
      </c>
      <c r="N166" s="309">
        <v>79966636</v>
      </c>
    </row>
    <row r="167" spans="1:14" ht="13.5" customHeight="1" thickBot="1" x14ac:dyDescent="0.25">
      <c r="A167" s="314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10"/>
    </row>
    <row r="168" spans="1:14" ht="13.5" customHeight="1" x14ac:dyDescent="0.2">
      <c r="A168" s="293" t="s">
        <v>40</v>
      </c>
      <c r="B168" s="307">
        <v>7145655</v>
      </c>
      <c r="C168" s="307">
        <v>10028012</v>
      </c>
      <c r="D168" s="307">
        <v>11565101</v>
      </c>
      <c r="E168" s="307">
        <v>10544071</v>
      </c>
      <c r="F168" s="307">
        <v>9784604</v>
      </c>
      <c r="G168" s="307">
        <v>5491917</v>
      </c>
      <c r="H168" s="307">
        <v>8635090</v>
      </c>
      <c r="I168" s="307">
        <v>8316543</v>
      </c>
      <c r="J168" s="307">
        <v>9072297</v>
      </c>
      <c r="K168" s="307">
        <v>8827678</v>
      </c>
      <c r="L168" s="307">
        <v>7477563</v>
      </c>
      <c r="M168" s="307">
        <v>9257522</v>
      </c>
      <c r="N168" s="309">
        <v>106146053</v>
      </c>
    </row>
    <row r="169" spans="1:14" ht="13.5" customHeight="1" thickBot="1" x14ac:dyDescent="0.25">
      <c r="A169" s="31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ht="13.5" customHeight="1" x14ac:dyDescent="0.2">
      <c r="A170" s="293" t="s">
        <v>110</v>
      </c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9">
        <v>0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44</v>
      </c>
      <c r="B172" s="307">
        <v>3687220</v>
      </c>
      <c r="C172" s="307"/>
      <c r="D172" s="307"/>
      <c r="E172" s="307">
        <v>4072864</v>
      </c>
      <c r="F172" s="307">
        <v>2539691</v>
      </c>
      <c r="G172" s="307">
        <v>297354</v>
      </c>
      <c r="H172" s="307"/>
      <c r="I172" s="307"/>
      <c r="J172" s="307"/>
      <c r="K172" s="307"/>
      <c r="L172" s="307"/>
      <c r="M172" s="307"/>
      <c r="N172" s="309">
        <v>10597129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32</v>
      </c>
      <c r="B174" s="307">
        <v>16170396</v>
      </c>
      <c r="C174" s="307">
        <v>15608606</v>
      </c>
      <c r="D174" s="307">
        <v>17520911</v>
      </c>
      <c r="E174" s="307">
        <v>18003606</v>
      </c>
      <c r="F174" s="307">
        <v>19818724</v>
      </c>
      <c r="G174" s="307">
        <v>20410514</v>
      </c>
      <c r="H174" s="307">
        <v>18128042</v>
      </c>
      <c r="I174" s="307">
        <v>20093620</v>
      </c>
      <c r="J174" s="307">
        <v>15933697</v>
      </c>
      <c r="K174" s="307">
        <v>17980544</v>
      </c>
      <c r="L174" s="307">
        <v>16511558</v>
      </c>
      <c r="M174" s="307">
        <v>14698411</v>
      </c>
      <c r="N174" s="309">
        <v>210878629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17</v>
      </c>
      <c r="B176" s="307">
        <v>1547051</v>
      </c>
      <c r="C176" s="307">
        <v>1206992</v>
      </c>
      <c r="D176" s="307">
        <v>601356</v>
      </c>
      <c r="E176" s="307">
        <v>474497</v>
      </c>
      <c r="F176" s="307">
        <v>1710284</v>
      </c>
      <c r="G176" s="307">
        <v>1281526</v>
      </c>
      <c r="H176" s="307">
        <v>135053</v>
      </c>
      <c r="I176" s="307">
        <v>727451</v>
      </c>
      <c r="J176" s="307">
        <v>515600</v>
      </c>
      <c r="K176" s="307">
        <v>2685921</v>
      </c>
      <c r="L176" s="307">
        <v>990373</v>
      </c>
      <c r="M176" s="307">
        <v>638791</v>
      </c>
      <c r="N176" s="309">
        <v>12514895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69</v>
      </c>
      <c r="B178" s="307">
        <v>3786556</v>
      </c>
      <c r="C178" s="307">
        <v>3694939</v>
      </c>
      <c r="D178" s="307">
        <v>2314242</v>
      </c>
      <c r="E178" s="307">
        <v>2153086</v>
      </c>
      <c r="F178" s="307">
        <v>5504067</v>
      </c>
      <c r="G178" s="307">
        <v>4873936</v>
      </c>
      <c r="H178" s="307">
        <v>6289531</v>
      </c>
      <c r="I178" s="307">
        <v>3138289</v>
      </c>
      <c r="J178" s="307">
        <v>5371084</v>
      </c>
      <c r="K178" s="307">
        <v>3858705</v>
      </c>
      <c r="L178" s="307">
        <v>7799356</v>
      </c>
      <c r="M178" s="307">
        <v>9367892</v>
      </c>
      <c r="N178" s="309">
        <v>58151683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73</v>
      </c>
      <c r="B180" s="307">
        <v>18223669</v>
      </c>
      <c r="C180" s="307">
        <v>18508817</v>
      </c>
      <c r="D180" s="307">
        <v>18159742</v>
      </c>
      <c r="E180" s="307">
        <v>17636173</v>
      </c>
      <c r="F180" s="307">
        <v>17903107</v>
      </c>
      <c r="G180" s="307">
        <v>15923270</v>
      </c>
      <c r="H180" s="307">
        <v>18381353</v>
      </c>
      <c r="I180" s="307">
        <v>20411257</v>
      </c>
      <c r="J180" s="307">
        <v>22169476</v>
      </c>
      <c r="K180" s="307">
        <v>21525531</v>
      </c>
      <c r="L180" s="307">
        <v>22149521</v>
      </c>
      <c r="M180" s="307">
        <v>20828331</v>
      </c>
      <c r="N180" s="309">
        <v>231820247</v>
      </c>
    </row>
    <row r="181" spans="1:14" ht="13.5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 t="s">
        <v>70</v>
      </c>
    </row>
    <row r="182" spans="1:14" x14ac:dyDescent="0.2">
      <c r="A182" s="295" t="s">
        <v>13</v>
      </c>
      <c r="B182" s="295">
        <f t="shared" ref="B182:M182" si="4">SUM(B170:B180)</f>
        <v>43414892</v>
      </c>
      <c r="C182" s="295">
        <f t="shared" si="4"/>
        <v>39019354</v>
      </c>
      <c r="D182" s="295">
        <f t="shared" si="4"/>
        <v>38596251</v>
      </c>
      <c r="E182" s="295">
        <f t="shared" si="4"/>
        <v>42340226</v>
      </c>
      <c r="F182" s="295">
        <f t="shared" si="4"/>
        <v>47475873</v>
      </c>
      <c r="G182" s="295">
        <f t="shared" si="4"/>
        <v>42786600</v>
      </c>
      <c r="H182" s="295">
        <f t="shared" si="4"/>
        <v>42933979</v>
      </c>
      <c r="I182" s="295">
        <f t="shared" si="4"/>
        <v>44370617</v>
      </c>
      <c r="J182" s="295">
        <f t="shared" si="4"/>
        <v>43989857</v>
      </c>
      <c r="K182" s="295">
        <f t="shared" si="4"/>
        <v>46050701</v>
      </c>
      <c r="L182" s="295">
        <f t="shared" si="4"/>
        <v>47450808</v>
      </c>
      <c r="M182" s="295">
        <f t="shared" si="4"/>
        <v>45533425</v>
      </c>
      <c r="N182" s="295">
        <f>SUM(B182:M182)</f>
        <v>523962583</v>
      </c>
    </row>
    <row r="183" spans="1:14" ht="13.5" thickBot="1" x14ac:dyDescent="0.25">
      <c r="A183" s="296"/>
      <c r="B183" s="296"/>
      <c r="C183" s="296"/>
      <c r="D183" s="296"/>
      <c r="E183" s="296"/>
      <c r="F183" s="296"/>
      <c r="G183" s="296"/>
      <c r="H183" s="296"/>
      <c r="I183" s="296"/>
      <c r="J183" s="296"/>
      <c r="K183" s="296"/>
      <c r="L183" s="296"/>
      <c r="M183" s="296"/>
      <c r="N183" s="296"/>
    </row>
    <row r="187" spans="1:14" s="26" customFormat="1" ht="24.95" customHeight="1" x14ac:dyDescent="0.2">
      <c r="A187" s="301" t="s">
        <v>169</v>
      </c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</row>
    <row r="188" spans="1:14" ht="13.5" thickBot="1" x14ac:dyDescent="0.25"/>
    <row r="189" spans="1:14" x14ac:dyDescent="0.2">
      <c r="A189" s="293"/>
      <c r="B189" s="303" t="s">
        <v>1</v>
      </c>
      <c r="C189" s="293" t="s">
        <v>2</v>
      </c>
      <c r="D189" s="303" t="s">
        <v>3</v>
      </c>
      <c r="E189" s="293" t="s">
        <v>4</v>
      </c>
      <c r="F189" s="303" t="s">
        <v>5</v>
      </c>
      <c r="G189" s="293" t="s">
        <v>6</v>
      </c>
      <c r="H189" s="303" t="s">
        <v>7</v>
      </c>
      <c r="I189" s="293" t="s">
        <v>8</v>
      </c>
      <c r="J189" s="303" t="s">
        <v>9</v>
      </c>
      <c r="K189" s="293" t="s">
        <v>10</v>
      </c>
      <c r="L189" s="303" t="s">
        <v>11</v>
      </c>
      <c r="M189" s="293" t="s">
        <v>12</v>
      </c>
      <c r="N189" s="305" t="s">
        <v>13</v>
      </c>
    </row>
    <row r="190" spans="1:14" ht="13.5" thickBot="1" x14ac:dyDescent="0.25">
      <c r="A190" s="294"/>
      <c r="B190" s="304"/>
      <c r="C190" s="294"/>
      <c r="D190" s="304"/>
      <c r="E190" s="294"/>
      <c r="F190" s="304"/>
      <c r="G190" s="294"/>
      <c r="H190" s="304"/>
      <c r="I190" s="294"/>
      <c r="J190" s="304"/>
      <c r="K190" s="294"/>
      <c r="L190" s="304"/>
      <c r="M190" s="294"/>
      <c r="N190" s="306"/>
    </row>
    <row r="191" spans="1:14" x14ac:dyDescent="0.2">
      <c r="A191" s="293" t="s">
        <v>19</v>
      </c>
      <c r="B191" s="307">
        <v>26358925</v>
      </c>
      <c r="C191" s="307">
        <v>22754540</v>
      </c>
      <c r="D191" s="307">
        <v>26156900</v>
      </c>
      <c r="E191" s="307">
        <v>22721430</v>
      </c>
      <c r="F191" s="307">
        <v>19310676</v>
      </c>
      <c r="G191" s="307">
        <v>24629902</v>
      </c>
      <c r="H191" s="307">
        <v>23708378</v>
      </c>
      <c r="I191" s="307">
        <v>28027174</v>
      </c>
      <c r="J191" s="307">
        <v>26322983</v>
      </c>
      <c r="K191" s="307">
        <v>25939936</v>
      </c>
      <c r="L191" s="307">
        <v>25395520</v>
      </c>
      <c r="M191" s="307">
        <v>23742180</v>
      </c>
      <c r="N191" s="309">
        <v>295068544</v>
      </c>
    </row>
    <row r="192" spans="1:14" ht="13.5" thickBot="1" x14ac:dyDescent="0.25">
      <c r="A192" s="314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10"/>
    </row>
    <row r="193" spans="1:14" ht="13.5" customHeight="1" x14ac:dyDescent="0.2">
      <c r="A193" s="297" t="s">
        <v>45</v>
      </c>
      <c r="B193" s="307">
        <v>24602981</v>
      </c>
      <c r="C193" s="307">
        <v>11441180</v>
      </c>
      <c r="D193" s="307">
        <v>8768132</v>
      </c>
      <c r="E193" s="307">
        <v>45648261</v>
      </c>
      <c r="F193" s="307">
        <v>58240724</v>
      </c>
      <c r="G193" s="307">
        <v>44956927</v>
      </c>
      <c r="H193" s="307">
        <v>49078622</v>
      </c>
      <c r="I193" s="307">
        <v>39510096</v>
      </c>
      <c r="J193" s="307">
        <v>53198820</v>
      </c>
      <c r="K193" s="307">
        <v>31731941</v>
      </c>
      <c r="L193" s="307">
        <v>23462832</v>
      </c>
      <c r="M193" s="307">
        <v>23123044</v>
      </c>
      <c r="N193" s="309">
        <v>413763560</v>
      </c>
    </row>
    <row r="194" spans="1:14" ht="13.5" customHeight="1" thickBot="1" x14ac:dyDescent="0.25">
      <c r="A194" s="315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10"/>
    </row>
    <row r="195" spans="1:14" ht="13.5" customHeight="1" x14ac:dyDescent="0.2">
      <c r="A195" s="297" t="s">
        <v>46</v>
      </c>
      <c r="B195" s="307">
        <v>1347840</v>
      </c>
      <c r="C195" s="307">
        <v>2246400</v>
      </c>
      <c r="D195" s="307">
        <v>1347840</v>
      </c>
      <c r="E195" s="307"/>
      <c r="F195" s="307"/>
      <c r="G195" s="307"/>
      <c r="H195" s="307"/>
      <c r="I195" s="307"/>
      <c r="J195" s="307"/>
      <c r="K195" s="307"/>
      <c r="L195" s="307"/>
      <c r="M195" s="307"/>
      <c r="N195" s="309">
        <v>4942080</v>
      </c>
    </row>
    <row r="196" spans="1:14" ht="13.5" customHeight="1" thickBot="1" x14ac:dyDescent="0.25">
      <c r="A196" s="315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10"/>
    </row>
    <row r="197" spans="1:14" ht="13.5" customHeight="1" x14ac:dyDescent="0.2">
      <c r="A197" s="293" t="s">
        <v>23</v>
      </c>
      <c r="B197" s="307" t="s">
        <v>70</v>
      </c>
      <c r="C197" s="307">
        <v>394240</v>
      </c>
      <c r="D197" s="307">
        <v>1859700</v>
      </c>
      <c r="E197" s="307">
        <v>1106070</v>
      </c>
      <c r="F197" s="307">
        <v>302670</v>
      </c>
      <c r="G197" s="307">
        <v>139230</v>
      </c>
      <c r="H197" s="307"/>
      <c r="I197" s="307">
        <v>313380</v>
      </c>
      <c r="J197" s="307">
        <v>96390</v>
      </c>
      <c r="K197" s="307">
        <v>393255</v>
      </c>
      <c r="L197" s="307">
        <v>661725</v>
      </c>
      <c r="M197" s="307">
        <v>593100</v>
      </c>
      <c r="N197" s="309">
        <v>5859760</v>
      </c>
    </row>
    <row r="198" spans="1:14" ht="13.5" customHeight="1" thickBot="1" x14ac:dyDescent="0.25">
      <c r="A198" s="314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10"/>
    </row>
    <row r="199" spans="1:14" ht="13.5" customHeight="1" x14ac:dyDescent="0.2">
      <c r="A199" s="297" t="s">
        <v>39</v>
      </c>
      <c r="B199" s="307">
        <v>2707844</v>
      </c>
      <c r="C199" s="307"/>
      <c r="D199" s="307">
        <v>1234904</v>
      </c>
      <c r="E199" s="307">
        <v>1023141</v>
      </c>
      <c r="F199" s="307">
        <v>1540579</v>
      </c>
      <c r="G199" s="307">
        <v>2091555</v>
      </c>
      <c r="H199" s="307">
        <v>1774737</v>
      </c>
      <c r="I199" s="307">
        <v>2879859</v>
      </c>
      <c r="J199" s="307">
        <v>2784042</v>
      </c>
      <c r="K199" s="307">
        <v>1993686</v>
      </c>
      <c r="L199" s="307">
        <v>1265769</v>
      </c>
      <c r="M199" s="307">
        <v>2291188</v>
      </c>
      <c r="N199" s="309">
        <v>21587304</v>
      </c>
    </row>
    <row r="200" spans="1:14" ht="13.5" customHeight="1" thickBot="1" x14ac:dyDescent="0.25">
      <c r="A200" s="315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x14ac:dyDescent="0.2">
      <c r="A201" s="293" t="s">
        <v>48</v>
      </c>
      <c r="B201" s="307">
        <v>2595780</v>
      </c>
      <c r="C201" s="307">
        <v>2359800</v>
      </c>
      <c r="D201" s="307">
        <v>2595780</v>
      </c>
      <c r="E201" s="307">
        <v>2004282</v>
      </c>
      <c r="F201" s="307">
        <v>1783560</v>
      </c>
      <c r="G201" s="307">
        <v>931500</v>
      </c>
      <c r="H201" s="307"/>
      <c r="I201" s="307"/>
      <c r="J201" s="307"/>
      <c r="K201" s="307"/>
      <c r="L201" s="307"/>
      <c r="M201" s="307"/>
      <c r="N201" s="309">
        <v>12270702</v>
      </c>
    </row>
    <row r="202" spans="1:14" ht="13.5" thickBot="1" x14ac:dyDescent="0.25">
      <c r="A202" s="31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x14ac:dyDescent="0.2">
      <c r="A203" s="293" t="s">
        <v>49</v>
      </c>
      <c r="B203" s="307" t="s">
        <v>70</v>
      </c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9">
        <v>0</v>
      </c>
    </row>
    <row r="204" spans="1:14" ht="13.5" thickBot="1" x14ac:dyDescent="0.25">
      <c r="A204" s="314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x14ac:dyDescent="0.2">
      <c r="A205" s="297" t="s">
        <v>71</v>
      </c>
      <c r="B205" s="307"/>
      <c r="C205" s="307">
        <v>808920</v>
      </c>
      <c r="D205" s="307">
        <v>1440648</v>
      </c>
      <c r="E205" s="307">
        <v>569160</v>
      </c>
      <c r="F205" s="307"/>
      <c r="G205" s="307"/>
      <c r="H205" s="307">
        <v>478440</v>
      </c>
      <c r="I205" s="307">
        <v>792970</v>
      </c>
      <c r="J205" s="307">
        <v>945944</v>
      </c>
      <c r="K205" s="307">
        <v>344668</v>
      </c>
      <c r="L205" s="307">
        <v>6924078</v>
      </c>
      <c r="M205" s="307">
        <v>212976</v>
      </c>
      <c r="N205" s="309">
        <v>12517804</v>
      </c>
    </row>
    <row r="206" spans="1:14" ht="13.5" thickBot="1" x14ac:dyDescent="0.25">
      <c r="A206" s="315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x14ac:dyDescent="0.2">
      <c r="A207" s="293" t="s">
        <v>72</v>
      </c>
      <c r="B207" s="307">
        <v>1086720</v>
      </c>
      <c r="C207" s="307">
        <v>500940</v>
      </c>
      <c r="D207" s="307">
        <v>1112780</v>
      </c>
      <c r="E207" s="307">
        <v>524000</v>
      </c>
      <c r="F207" s="307">
        <v>2481960</v>
      </c>
      <c r="G207" s="307">
        <v>560520</v>
      </c>
      <c r="H207" s="307">
        <v>1471365</v>
      </c>
      <c r="I207" s="307">
        <v>2027214</v>
      </c>
      <c r="J207" s="307">
        <v>910845</v>
      </c>
      <c r="K207" s="307">
        <v>2081885</v>
      </c>
      <c r="L207" s="307"/>
      <c r="M207" s="307">
        <v>1040888</v>
      </c>
      <c r="N207" s="309">
        <v>13799117</v>
      </c>
    </row>
    <row r="208" spans="1:14" ht="13.5" thickBot="1" x14ac:dyDescent="0.25">
      <c r="A208" s="31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x14ac:dyDescent="0.2">
      <c r="A209" s="293" t="s">
        <v>50</v>
      </c>
      <c r="B209" s="307">
        <v>159200</v>
      </c>
      <c r="C209" s="307">
        <v>927680</v>
      </c>
      <c r="D209" s="307">
        <v>1701120</v>
      </c>
      <c r="E209" s="307">
        <v>1800459</v>
      </c>
      <c r="F209" s="307">
        <v>1804796</v>
      </c>
      <c r="G209" s="307">
        <v>4597772</v>
      </c>
      <c r="H209" s="307">
        <v>1601660</v>
      </c>
      <c r="I209" s="307">
        <v>923140</v>
      </c>
      <c r="J209" s="307">
        <v>1759640</v>
      </c>
      <c r="K209" s="307">
        <v>6082960</v>
      </c>
      <c r="L209" s="307">
        <v>5091930</v>
      </c>
      <c r="M209" s="307">
        <v>1379680</v>
      </c>
      <c r="N209" s="309">
        <v>27830037</v>
      </c>
    </row>
    <row r="210" spans="1:14" ht="13.5" thickBot="1" x14ac:dyDescent="0.25">
      <c r="A210" s="31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x14ac:dyDescent="0.2">
      <c r="A211" s="295" t="s">
        <v>13</v>
      </c>
      <c r="B211" s="295">
        <f t="shared" ref="B211:M211" si="5">SUM(B199:B209)</f>
        <v>6549544</v>
      </c>
      <c r="C211" s="295">
        <f t="shared" si="5"/>
        <v>4597340</v>
      </c>
      <c r="D211" s="295">
        <f t="shared" si="5"/>
        <v>8085232</v>
      </c>
      <c r="E211" s="295">
        <f t="shared" si="5"/>
        <v>5921042</v>
      </c>
      <c r="F211" s="295">
        <f t="shared" si="5"/>
        <v>7610895</v>
      </c>
      <c r="G211" s="295">
        <f t="shared" si="5"/>
        <v>8181347</v>
      </c>
      <c r="H211" s="295">
        <f t="shared" si="5"/>
        <v>5326202</v>
      </c>
      <c r="I211" s="295">
        <f t="shared" si="5"/>
        <v>6623183</v>
      </c>
      <c r="J211" s="295">
        <f t="shared" si="5"/>
        <v>6400471</v>
      </c>
      <c r="K211" s="295">
        <f t="shared" si="5"/>
        <v>10503199</v>
      </c>
      <c r="L211" s="295">
        <f t="shared" si="5"/>
        <v>13281777</v>
      </c>
      <c r="M211" s="295">
        <f t="shared" si="5"/>
        <v>4924732</v>
      </c>
      <c r="N211" s="295">
        <f>SUM(B211:M211)</f>
        <v>88004964</v>
      </c>
    </row>
    <row r="212" spans="1:14" ht="13.5" thickBot="1" x14ac:dyDescent="0.25">
      <c r="A212" s="296"/>
      <c r="B212" s="296"/>
      <c r="C212" s="296"/>
      <c r="D212" s="296"/>
      <c r="E212" s="296"/>
      <c r="F212" s="296"/>
      <c r="G212" s="296"/>
      <c r="H212" s="296"/>
      <c r="I212" s="296"/>
      <c r="J212" s="296"/>
      <c r="K212" s="296"/>
      <c r="L212" s="296"/>
      <c r="M212" s="296"/>
      <c r="N212" s="296"/>
    </row>
    <row r="214" spans="1:14" x14ac:dyDescent="0.2">
      <c r="M214" t="s">
        <v>70</v>
      </c>
      <c r="N214" t="s">
        <v>70</v>
      </c>
    </row>
  </sheetData>
  <mergeCells count="1225">
    <mergeCell ref="L90:L91"/>
    <mergeCell ref="M90:M91"/>
    <mergeCell ref="N90:N91"/>
    <mergeCell ref="C164:C165"/>
    <mergeCell ref="D164:D165"/>
    <mergeCell ref="E164:E165"/>
    <mergeCell ref="A2:N2"/>
    <mergeCell ref="A12:N12"/>
    <mergeCell ref="A33:N33"/>
    <mergeCell ref="A88:N88"/>
    <mergeCell ref="A123:N123"/>
    <mergeCell ref="A156:N156"/>
    <mergeCell ref="J125:J126"/>
    <mergeCell ref="K125:K126"/>
    <mergeCell ref="L125:L126"/>
    <mergeCell ref="M125:M126"/>
    <mergeCell ref="N125:N126"/>
    <mergeCell ref="A90:A91"/>
    <mergeCell ref="A125:A126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B90:B91"/>
    <mergeCell ref="C90:C91"/>
    <mergeCell ref="D90:D91"/>
    <mergeCell ref="E90:E91"/>
    <mergeCell ref="F90:F91"/>
    <mergeCell ref="G90:G91"/>
    <mergeCell ref="H90:H91"/>
    <mergeCell ref="I90:I91"/>
    <mergeCell ref="J39:J40"/>
    <mergeCell ref="L39:L40"/>
    <mergeCell ref="M39:M40"/>
    <mergeCell ref="F189:F190"/>
    <mergeCell ref="G189:G190"/>
    <mergeCell ref="H189:H190"/>
    <mergeCell ref="I189:I190"/>
    <mergeCell ref="J189:J190"/>
    <mergeCell ref="K189:K190"/>
    <mergeCell ref="L189:L190"/>
    <mergeCell ref="M189:M190"/>
    <mergeCell ref="N189:N190"/>
    <mergeCell ref="A158:A159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J162:J163"/>
    <mergeCell ref="K162:K163"/>
    <mergeCell ref="L162:L163"/>
    <mergeCell ref="M162:M163"/>
    <mergeCell ref="N162:N163"/>
    <mergeCell ref="B164:B165"/>
    <mergeCell ref="J14:J15"/>
    <mergeCell ref="K14:K15"/>
    <mergeCell ref="L14:L15"/>
    <mergeCell ref="M14:M15"/>
    <mergeCell ref="N14:N15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A35:A36"/>
    <mergeCell ref="B35:B36"/>
    <mergeCell ref="C35:C36"/>
    <mergeCell ref="D35:D36"/>
    <mergeCell ref="E35:E36"/>
    <mergeCell ref="H35:H36"/>
    <mergeCell ref="I35:I36"/>
    <mergeCell ref="J35:J36"/>
    <mergeCell ref="K35:K36"/>
    <mergeCell ref="L35:L36"/>
    <mergeCell ref="M35:M36"/>
    <mergeCell ref="A83:A84"/>
    <mergeCell ref="B83:B84"/>
    <mergeCell ref="C83:C84"/>
    <mergeCell ref="D83:D84"/>
    <mergeCell ref="E83:E84"/>
    <mergeCell ref="F83:F84"/>
    <mergeCell ref="G83:G84"/>
    <mergeCell ref="H83:H84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A67:A68"/>
    <mergeCell ref="A69:A70"/>
    <mergeCell ref="A79:A80"/>
    <mergeCell ref="A81:A82"/>
    <mergeCell ref="B39:B40"/>
    <mergeCell ref="C39:C40"/>
    <mergeCell ref="D39:D40"/>
    <mergeCell ref="E39:E40"/>
    <mergeCell ref="F39:F40"/>
    <mergeCell ref="G39:G40"/>
    <mergeCell ref="H39:H40"/>
    <mergeCell ref="I39:I40"/>
    <mergeCell ref="B16:B17"/>
    <mergeCell ref="C16:C17"/>
    <mergeCell ref="B24:B25"/>
    <mergeCell ref="C24:C25"/>
    <mergeCell ref="A16:A17"/>
    <mergeCell ref="A18:A19"/>
    <mergeCell ref="A20:A21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F35:F36"/>
    <mergeCell ref="G35:G36"/>
    <mergeCell ref="H16:H17"/>
    <mergeCell ref="I16:I17"/>
    <mergeCell ref="J16:J17"/>
    <mergeCell ref="K16:K17"/>
    <mergeCell ref="L16:L17"/>
    <mergeCell ref="B22:B23"/>
    <mergeCell ref="C22:C23"/>
    <mergeCell ref="D22:D23"/>
    <mergeCell ref="N35:N36"/>
    <mergeCell ref="J90:J91"/>
    <mergeCell ref="K90:K91"/>
    <mergeCell ref="K37:K38"/>
    <mergeCell ref="L37:L38"/>
    <mergeCell ref="B18:B19"/>
    <mergeCell ref="C18:C19"/>
    <mergeCell ref="D18:D19"/>
    <mergeCell ref="E18:E19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A127:A128"/>
    <mergeCell ref="A129:A130"/>
    <mergeCell ref="A131:A132"/>
    <mergeCell ref="A133:A134"/>
    <mergeCell ref="A135:A136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F162:F163"/>
    <mergeCell ref="G162:G163"/>
    <mergeCell ref="H162:H163"/>
    <mergeCell ref="I162:I163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B166:B167"/>
    <mergeCell ref="C166:C167"/>
    <mergeCell ref="D166:D167"/>
    <mergeCell ref="E166:E167"/>
    <mergeCell ref="F166:F167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A160:A161"/>
    <mergeCell ref="A162:A163"/>
    <mergeCell ref="A164:A165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205:A206"/>
    <mergeCell ref="A207:A208"/>
    <mergeCell ref="A209:A210"/>
    <mergeCell ref="B162:B163"/>
    <mergeCell ref="C162:C163"/>
    <mergeCell ref="D162:D163"/>
    <mergeCell ref="E162:E163"/>
    <mergeCell ref="A143:A144"/>
    <mergeCell ref="A145:A146"/>
    <mergeCell ref="A147:A148"/>
    <mergeCell ref="A149:A150"/>
    <mergeCell ref="A92:A93"/>
    <mergeCell ref="A94:A95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18:A119"/>
    <mergeCell ref="A22:A23"/>
    <mergeCell ref="A24:A25"/>
    <mergeCell ref="A26:A27"/>
    <mergeCell ref="A71:A72"/>
    <mergeCell ref="A73:A74"/>
    <mergeCell ref="A191:A192"/>
    <mergeCell ref="A193:A194"/>
    <mergeCell ref="A195:A196"/>
    <mergeCell ref="A197:A198"/>
    <mergeCell ref="A199:A200"/>
    <mergeCell ref="A201:A202"/>
    <mergeCell ref="A203:A204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1:A62"/>
    <mergeCell ref="A75:A76"/>
    <mergeCell ref="A77:A78"/>
    <mergeCell ref="A63:A64"/>
    <mergeCell ref="A65:A66"/>
    <mergeCell ref="A137:A138"/>
    <mergeCell ref="A139:A140"/>
    <mergeCell ref="A141:A142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D16:D17"/>
    <mergeCell ref="E16:E17"/>
    <mergeCell ref="F16:F17"/>
    <mergeCell ref="G16:G17"/>
    <mergeCell ref="M22:M23"/>
    <mergeCell ref="N22:N23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E22:E23"/>
    <mergeCell ref="F22:F23"/>
    <mergeCell ref="G22:G23"/>
    <mergeCell ref="H22:H23"/>
    <mergeCell ref="I22:I23"/>
    <mergeCell ref="J22:J23"/>
    <mergeCell ref="K22:K23"/>
    <mergeCell ref="L22:L23"/>
    <mergeCell ref="M16:M17"/>
    <mergeCell ref="N16:N17"/>
    <mergeCell ref="F18:F19"/>
    <mergeCell ref="G18:G19"/>
    <mergeCell ref="H18:H19"/>
    <mergeCell ref="I18:I19"/>
    <mergeCell ref="J18:J19"/>
    <mergeCell ref="B26:B27"/>
    <mergeCell ref="C26:C27"/>
    <mergeCell ref="D26:D27"/>
    <mergeCell ref="E26:E27"/>
    <mergeCell ref="F26:F27"/>
    <mergeCell ref="H26:H27"/>
    <mergeCell ref="I26:I27"/>
    <mergeCell ref="J26:J27"/>
    <mergeCell ref="K26:K27"/>
    <mergeCell ref="L26:L27"/>
    <mergeCell ref="M26:M27"/>
    <mergeCell ref="N26:N27"/>
    <mergeCell ref="G26:G27"/>
    <mergeCell ref="F37:F38"/>
    <mergeCell ref="G37:G38"/>
    <mergeCell ref="H37:H38"/>
    <mergeCell ref="I37:I38"/>
    <mergeCell ref="J37:J38"/>
    <mergeCell ref="N37:N38"/>
    <mergeCell ref="J28:J29"/>
    <mergeCell ref="K28:K29"/>
    <mergeCell ref="L28:L29"/>
    <mergeCell ref="M28:M29"/>
    <mergeCell ref="N28:N29"/>
    <mergeCell ref="M37:M38"/>
    <mergeCell ref="N39:N40"/>
    <mergeCell ref="B37:B38"/>
    <mergeCell ref="C37:C38"/>
    <mergeCell ref="D37:D38"/>
    <mergeCell ref="E37:E38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B41:B42"/>
    <mergeCell ref="C41:C42"/>
    <mergeCell ref="K39:K40"/>
    <mergeCell ref="B45:B46"/>
    <mergeCell ref="C45:C46"/>
    <mergeCell ref="D45:D46"/>
    <mergeCell ref="E45:E46"/>
    <mergeCell ref="F45:F46"/>
    <mergeCell ref="H45:H46"/>
    <mergeCell ref="I45:I46"/>
    <mergeCell ref="J45:J46"/>
    <mergeCell ref="K45:K46"/>
    <mergeCell ref="L45:L46"/>
    <mergeCell ref="M45:M46"/>
    <mergeCell ref="N45:N46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G45:G46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B49:B50"/>
    <mergeCell ref="C49:C50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N92:N93"/>
    <mergeCell ref="I83:I84"/>
    <mergeCell ref="J83:J84"/>
    <mergeCell ref="K83:K84"/>
    <mergeCell ref="L83:L84"/>
    <mergeCell ref="M83:M84"/>
    <mergeCell ref="N83:N84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A187:N187"/>
    <mergeCell ref="A189:A190"/>
    <mergeCell ref="B189:B190"/>
    <mergeCell ref="C189:C190"/>
    <mergeCell ref="D189:D190"/>
    <mergeCell ref="E189:E190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B207:B208"/>
    <mergeCell ref="C207:C208"/>
    <mergeCell ref="D207:D208"/>
    <mergeCell ref="E207:E208"/>
    <mergeCell ref="F207:F208"/>
    <mergeCell ref="H209:H210"/>
    <mergeCell ref="I209:I210"/>
    <mergeCell ref="G207:G208"/>
    <mergeCell ref="H207:H208"/>
    <mergeCell ref="I207:I208"/>
    <mergeCell ref="J207:J208"/>
    <mergeCell ref="B209:B210"/>
    <mergeCell ref="C209:C210"/>
    <mergeCell ref="D209:D210"/>
    <mergeCell ref="E209:E210"/>
    <mergeCell ref="F209:F210"/>
    <mergeCell ref="G209:G210"/>
    <mergeCell ref="N209:N210"/>
    <mergeCell ref="J209:J210"/>
    <mergeCell ref="K209:K210"/>
    <mergeCell ref="L209:L210"/>
    <mergeCell ref="M209:M210"/>
    <mergeCell ref="M207:M208"/>
    <mergeCell ref="N207:N208"/>
    <mergeCell ref="K207:K208"/>
    <mergeCell ref="L207:L208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5'!A30" display="1 - FERROEXPRESO PAMPEANO S.A."/>
    <hyperlink ref="A5:C5" location="'2005'!A63" display="2 - NUEVO CENTRAL ARGENTINO S.A."/>
    <hyperlink ref="A6:C6" location="'2005'!A117" display="3 - FERROSUR ROCA S.A."/>
    <hyperlink ref="A7:C7" location="'2005'!A153" display="4 - AMERICA LATINA LOGISTICA CENTRAL S.A. "/>
    <hyperlink ref="A8:C8" location="'2005'!A184" display="5 - AMERICA LATINA LOGISTICA MESOPOTAMICA S.A."/>
    <hyperlink ref="A9:C9" location="'2005'!A213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a partir de los datos aportados por los concesionarios.</oddFooter>
  </headerFooter>
  <rowBreaks count="5" manualBreakCount="5">
    <brk id="32" max="16383" man="1"/>
    <brk id="87" max="16383" man="1"/>
    <brk id="122" max="16383" man="1"/>
    <brk id="155" max="16383" man="1"/>
    <brk id="186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2"/>
  <sheetViews>
    <sheetView showGridLines="0" showRowColHeaders="0" view="pageLayout" topLeftCell="E202" zoomScaleNormal="100" workbookViewId="0">
      <selection activeCell="F6" sqref="F6"/>
    </sheetView>
  </sheetViews>
  <sheetFormatPr baseColWidth="10" defaultRowHeight="11.25" x14ac:dyDescent="0.2"/>
  <cols>
    <col min="1" max="1" width="18.7109375" style="1" customWidth="1"/>
    <col min="2" max="14" width="15.7109375" style="1" customWidth="1"/>
    <col min="15" max="16384" width="11.42578125" style="1"/>
  </cols>
  <sheetData>
    <row r="1" spans="1:14" ht="12.75" customHeight="1" x14ac:dyDescent="0.2"/>
    <row r="2" spans="1:14" s="26" customFormat="1" ht="24.95" customHeight="1" x14ac:dyDescent="0.2">
      <c r="A2" s="302" t="s">
        <v>179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4" ht="12.75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</row>
    <row r="4" spans="1:14" s="26" customFormat="1" ht="24.95" customHeight="1" x14ac:dyDescent="0.2">
      <c r="A4" s="190" t="s">
        <v>0</v>
      </c>
      <c r="B4" s="190"/>
      <c r="C4" s="190"/>
      <c r="D4" s="190"/>
    </row>
    <row r="5" spans="1:14" s="26" customFormat="1" ht="24.95" customHeight="1" x14ac:dyDescent="0.2">
      <c r="A5" s="190" t="s">
        <v>18</v>
      </c>
      <c r="B5" s="190"/>
      <c r="C5" s="190"/>
      <c r="D5" s="190"/>
    </row>
    <row r="6" spans="1:14" s="26" customFormat="1" ht="24.95" customHeight="1" x14ac:dyDescent="0.2">
      <c r="A6" s="190" t="s">
        <v>29</v>
      </c>
      <c r="B6" s="190"/>
      <c r="C6" s="190"/>
      <c r="D6" s="190"/>
    </row>
    <row r="7" spans="1:14" s="37" customFormat="1" ht="24.95" customHeight="1" x14ac:dyDescent="0.2">
      <c r="A7" s="190" t="s">
        <v>202</v>
      </c>
      <c r="B7" s="190"/>
      <c r="C7" s="190"/>
      <c r="D7" s="190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 s="37" customFormat="1" ht="24.95" customHeight="1" x14ac:dyDescent="0.2">
      <c r="A8" s="190" t="s">
        <v>113</v>
      </c>
      <c r="B8" s="190"/>
      <c r="C8" s="190"/>
      <c r="D8" s="190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 s="37" customFormat="1" ht="24.95" customHeight="1" x14ac:dyDescent="0.2">
      <c r="A9" s="190" t="s">
        <v>76</v>
      </c>
      <c r="B9" s="190"/>
      <c r="C9" s="190"/>
      <c r="D9" s="190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 s="4" customFormat="1" ht="12.75" customHeight="1" x14ac:dyDescent="0.2">
      <c r="A10" s="38"/>
      <c r="B10" s="38"/>
      <c r="C10" s="38"/>
      <c r="D10" s="38"/>
      <c r="E10"/>
      <c r="F10"/>
      <c r="G10"/>
      <c r="H10"/>
      <c r="I10"/>
      <c r="J10"/>
      <c r="K10"/>
      <c r="L10"/>
      <c r="M10"/>
      <c r="N10"/>
    </row>
    <row r="11" spans="1:14" s="4" customFormat="1" ht="12.75" customHeight="1" x14ac:dyDescent="0.2">
      <c r="A11" s="24"/>
      <c r="B11" s="24"/>
      <c r="C11" s="24"/>
      <c r="D11" s="24"/>
      <c r="E11"/>
      <c r="F11"/>
      <c r="G11"/>
      <c r="H11"/>
      <c r="I11"/>
      <c r="J11"/>
      <c r="K11"/>
      <c r="L11"/>
      <c r="M11"/>
      <c r="N11"/>
    </row>
    <row r="12" spans="1:14" s="37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s="4" customFormat="1" ht="13.5" customHeight="1" thickBot="1" x14ac:dyDescent="0.25">
      <c r="A13" s="2"/>
      <c r="B13" s="1"/>
      <c r="C13" s="1"/>
      <c r="D13" s="1"/>
      <c r="E13" s="1"/>
      <c r="F13" s="3"/>
      <c r="G13" s="1"/>
      <c r="H13" s="1"/>
      <c r="I13" s="1"/>
      <c r="J13" s="1"/>
      <c r="K13" s="1"/>
      <c r="L13" s="1"/>
      <c r="M13" s="1"/>
      <c r="N13" s="1"/>
    </row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25</v>
      </c>
      <c r="B16" s="307">
        <v>35590000</v>
      </c>
      <c r="C16" s="307">
        <v>21200000</v>
      </c>
      <c r="D16" s="307">
        <v>23110000</v>
      </c>
      <c r="E16" s="307">
        <v>27990000</v>
      </c>
      <c r="F16" s="307">
        <v>40800000</v>
      </c>
      <c r="G16" s="307">
        <v>28540000</v>
      </c>
      <c r="H16" s="307">
        <v>44790000</v>
      </c>
      <c r="I16" s="307">
        <v>53060000</v>
      </c>
      <c r="J16" s="307">
        <v>48200000</v>
      </c>
      <c r="K16" s="307">
        <v>41810000</v>
      </c>
      <c r="L16" s="307">
        <v>30290000</v>
      </c>
      <c r="M16" s="307">
        <v>55770000</v>
      </c>
      <c r="N16" s="309">
        <f t="shared" ref="N16:N26" si="0">SUM(B16:M16)</f>
        <v>451150000</v>
      </c>
    </row>
    <row r="17" spans="1:14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ht="13.5" customHeight="1" x14ac:dyDescent="0.2">
      <c r="A18" s="293" t="s">
        <v>100</v>
      </c>
      <c r="B18" s="307">
        <v>28350000</v>
      </c>
      <c r="C18" s="307">
        <v>7950000</v>
      </c>
      <c r="D18" s="307">
        <v>43160000</v>
      </c>
      <c r="E18" s="307">
        <v>89090000</v>
      </c>
      <c r="F18" s="307">
        <v>57630000</v>
      </c>
      <c r="G18" s="307">
        <v>45940000</v>
      </c>
      <c r="H18" s="307">
        <v>59510000</v>
      </c>
      <c r="I18" s="307">
        <v>52260000</v>
      </c>
      <c r="J18" s="307">
        <v>71160000</v>
      </c>
      <c r="K18" s="307">
        <v>70450000</v>
      </c>
      <c r="L18" s="307">
        <v>64970000</v>
      </c>
      <c r="M18" s="307">
        <v>39900000</v>
      </c>
      <c r="N18" s="309">
        <f t="shared" si="0"/>
        <v>630370000</v>
      </c>
    </row>
    <row r="19" spans="1:14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ht="13.5" customHeight="1" x14ac:dyDescent="0.2">
      <c r="A20" s="293" t="s">
        <v>101</v>
      </c>
      <c r="B20" s="307">
        <v>4250000</v>
      </c>
      <c r="C20" s="307">
        <v>8990000</v>
      </c>
      <c r="D20" s="307">
        <v>15880000</v>
      </c>
      <c r="E20" s="307">
        <v>11050000</v>
      </c>
      <c r="F20" s="307">
        <v>14060000</v>
      </c>
      <c r="G20" s="307">
        <v>12970000</v>
      </c>
      <c r="H20" s="307">
        <v>12180000</v>
      </c>
      <c r="I20" s="307">
        <v>16600000</v>
      </c>
      <c r="J20" s="307">
        <v>14390000</v>
      </c>
      <c r="K20" s="307">
        <v>8030000</v>
      </c>
      <c r="L20" s="307">
        <v>8060000</v>
      </c>
      <c r="M20" s="307">
        <v>4910000</v>
      </c>
      <c r="N20" s="309">
        <f t="shared" si="0"/>
        <v>131370000</v>
      </c>
    </row>
    <row r="21" spans="1:14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ht="13.5" customHeight="1" x14ac:dyDescent="0.2">
      <c r="A22" s="293" t="s">
        <v>102</v>
      </c>
      <c r="B22" s="307">
        <v>1990000</v>
      </c>
      <c r="C22" s="307">
        <v>11740000</v>
      </c>
      <c r="D22" s="307">
        <v>16330000</v>
      </c>
      <c r="E22" s="307">
        <v>21610000</v>
      </c>
      <c r="F22" s="307">
        <v>30410000</v>
      </c>
      <c r="G22" s="307">
        <v>20450000</v>
      </c>
      <c r="H22" s="307">
        <v>18250000</v>
      </c>
      <c r="I22" s="307">
        <v>22430000</v>
      </c>
      <c r="J22" s="307">
        <v>18500000</v>
      </c>
      <c r="K22" s="307">
        <v>5270000</v>
      </c>
      <c r="L22" s="307">
        <v>11240000</v>
      </c>
      <c r="M22" s="307">
        <v>14620000</v>
      </c>
      <c r="N22" s="309">
        <f t="shared" si="0"/>
        <v>192840000</v>
      </c>
    </row>
    <row r="23" spans="1:14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ht="13.5" customHeight="1" x14ac:dyDescent="0.2">
      <c r="A24" s="293" t="s">
        <v>16</v>
      </c>
      <c r="B24" s="307">
        <v>7270000</v>
      </c>
      <c r="C24" s="307">
        <v>14330000</v>
      </c>
      <c r="D24" s="307">
        <v>25750000</v>
      </c>
      <c r="E24" s="307">
        <v>19610000</v>
      </c>
      <c r="F24" s="307">
        <v>24330000</v>
      </c>
      <c r="G24" s="307">
        <v>12650000</v>
      </c>
      <c r="H24" s="307">
        <v>16040000</v>
      </c>
      <c r="I24" s="307">
        <v>11700000</v>
      </c>
      <c r="J24" s="307">
        <v>7330000</v>
      </c>
      <c r="K24" s="307">
        <v>22900000</v>
      </c>
      <c r="L24" s="307">
        <v>17450000</v>
      </c>
      <c r="M24" s="307">
        <v>7070000</v>
      </c>
      <c r="N24" s="309">
        <f t="shared" si="0"/>
        <v>186430000</v>
      </c>
    </row>
    <row r="25" spans="1:14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ht="13.5" customHeight="1" x14ac:dyDescent="0.2">
      <c r="A26" s="293" t="s">
        <v>17</v>
      </c>
      <c r="B26" s="307">
        <v>1240000</v>
      </c>
      <c r="C26" s="307">
        <v>2320000</v>
      </c>
      <c r="D26" s="307">
        <v>3450000</v>
      </c>
      <c r="E26" s="307">
        <v>2560000</v>
      </c>
      <c r="F26" s="307">
        <v>4110000</v>
      </c>
      <c r="G26" s="307">
        <v>4400000</v>
      </c>
      <c r="H26" s="307">
        <v>5730000</v>
      </c>
      <c r="I26" s="307">
        <v>2350000</v>
      </c>
      <c r="J26" s="307">
        <v>3070000</v>
      </c>
      <c r="K26" s="307">
        <v>3260000</v>
      </c>
      <c r="L26" s="307">
        <v>2070000</v>
      </c>
      <c r="M26" s="307">
        <v>2530000</v>
      </c>
      <c r="N26" s="309">
        <f t="shared" si="0"/>
        <v>37090000</v>
      </c>
    </row>
    <row r="27" spans="1:14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ht="13.5" customHeight="1" x14ac:dyDescent="0.2">
      <c r="A28" s="295" t="s">
        <v>13</v>
      </c>
      <c r="B28" s="295">
        <f t="shared" ref="B28:M28" si="1">SUM(B16:B26)</f>
        <v>78690000</v>
      </c>
      <c r="C28" s="295">
        <f t="shared" si="1"/>
        <v>66530000</v>
      </c>
      <c r="D28" s="295">
        <f t="shared" si="1"/>
        <v>127680000</v>
      </c>
      <c r="E28" s="295">
        <f t="shared" si="1"/>
        <v>171910000</v>
      </c>
      <c r="F28" s="295">
        <f t="shared" si="1"/>
        <v>171340000</v>
      </c>
      <c r="G28" s="295">
        <f t="shared" si="1"/>
        <v>124950000</v>
      </c>
      <c r="H28" s="295">
        <f t="shared" si="1"/>
        <v>156500000</v>
      </c>
      <c r="I28" s="295">
        <f t="shared" si="1"/>
        <v>158400000</v>
      </c>
      <c r="J28" s="295">
        <f t="shared" si="1"/>
        <v>162650000</v>
      </c>
      <c r="K28" s="295">
        <f t="shared" si="1"/>
        <v>151720000</v>
      </c>
      <c r="L28" s="295">
        <f t="shared" si="1"/>
        <v>134080000</v>
      </c>
      <c r="M28" s="295">
        <f t="shared" si="1"/>
        <v>124800000</v>
      </c>
      <c r="N28" s="295">
        <f>SUM(B28:M28)</f>
        <v>1629250000</v>
      </c>
    </row>
    <row r="29" spans="1:14" ht="12" thickBot="1" x14ac:dyDescent="0.25">
      <c r="A29" s="296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</row>
    <row r="33" spans="1:14" s="26" customFormat="1" ht="24.95" customHeight="1" x14ac:dyDescent="0.2">
      <c r="A33" s="301" t="s">
        <v>167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</row>
    <row r="34" spans="1:14" ht="12" thickBot="1" x14ac:dyDescent="0.25">
      <c r="A34" s="2"/>
      <c r="E34" s="5"/>
      <c r="F34" s="6"/>
      <c r="G34" s="5"/>
      <c r="H34" s="5"/>
      <c r="I34" s="5"/>
      <c r="J34" s="5"/>
      <c r="K34" s="5"/>
      <c r="L34" s="5"/>
      <c r="M34" s="5"/>
    </row>
    <row r="35" spans="1:14" ht="13.5" customHeight="1" x14ac:dyDescent="0.2">
      <c r="A35" s="293"/>
      <c r="B35" s="303" t="s">
        <v>1</v>
      </c>
      <c r="C35" s="293" t="s">
        <v>2</v>
      </c>
      <c r="D35" s="303" t="s">
        <v>3</v>
      </c>
      <c r="E35" s="293" t="s">
        <v>4</v>
      </c>
      <c r="F35" s="303" t="s">
        <v>5</v>
      </c>
      <c r="G35" s="293" t="s">
        <v>6</v>
      </c>
      <c r="H35" s="303" t="s">
        <v>7</v>
      </c>
      <c r="I35" s="293" t="s">
        <v>8</v>
      </c>
      <c r="J35" s="303" t="s">
        <v>9</v>
      </c>
      <c r="K35" s="293" t="s">
        <v>10</v>
      </c>
      <c r="L35" s="303" t="s">
        <v>11</v>
      </c>
      <c r="M35" s="293" t="s">
        <v>12</v>
      </c>
      <c r="N35" s="305" t="s">
        <v>13</v>
      </c>
    </row>
    <row r="36" spans="1:14" ht="13.5" customHeight="1" thickBot="1" x14ac:dyDescent="0.25">
      <c r="A36" s="294"/>
      <c r="B36" s="304"/>
      <c r="C36" s="294"/>
      <c r="D36" s="304"/>
      <c r="E36" s="294"/>
      <c r="F36" s="304"/>
      <c r="G36" s="294"/>
      <c r="H36" s="304"/>
      <c r="I36" s="294"/>
      <c r="J36" s="304"/>
      <c r="K36" s="294"/>
      <c r="L36" s="304"/>
      <c r="M36" s="294"/>
      <c r="N36" s="306"/>
    </row>
    <row r="37" spans="1:14" ht="13.5" customHeight="1" x14ac:dyDescent="0.2">
      <c r="A37" s="293" t="s">
        <v>14</v>
      </c>
      <c r="B37" s="307">
        <v>7155575</v>
      </c>
      <c r="C37" s="307">
        <v>3389656</v>
      </c>
      <c r="D37" s="307">
        <v>13964931</v>
      </c>
      <c r="E37" s="307">
        <v>12680785</v>
      </c>
      <c r="F37" s="307">
        <v>9585579</v>
      </c>
      <c r="G37" s="307">
        <v>12981602</v>
      </c>
      <c r="H37" s="307">
        <v>11076099</v>
      </c>
      <c r="I37" s="307">
        <v>8877521</v>
      </c>
      <c r="J37" s="307">
        <v>7210596</v>
      </c>
      <c r="K37" s="307">
        <v>6155867</v>
      </c>
      <c r="L37" s="307">
        <v>7610475</v>
      </c>
      <c r="M37" s="307">
        <v>4748684</v>
      </c>
      <c r="N37" s="309">
        <f t="shared" ref="N37:N79" si="2">SUM(B37:M37)</f>
        <v>105437370</v>
      </c>
    </row>
    <row r="38" spans="1:14" ht="13.5" customHeight="1" thickBot="1" x14ac:dyDescent="0.25">
      <c r="A38" s="314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10"/>
    </row>
    <row r="39" spans="1:14" ht="13.5" customHeight="1" x14ac:dyDescent="0.2">
      <c r="A39" s="293" t="s">
        <v>103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9">
        <f t="shared" si="2"/>
        <v>0</v>
      </c>
    </row>
    <row r="40" spans="1:14" ht="13.5" customHeight="1" thickBot="1" x14ac:dyDescent="0.25">
      <c r="A40" s="314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10"/>
    </row>
    <row r="41" spans="1:14" ht="13.5" customHeight="1" x14ac:dyDescent="0.2">
      <c r="A41" s="293" t="s">
        <v>19</v>
      </c>
      <c r="B41" s="307">
        <v>16365338</v>
      </c>
      <c r="C41" s="307">
        <v>10398945</v>
      </c>
      <c r="D41" s="307">
        <v>9669145</v>
      </c>
      <c r="E41" s="307">
        <v>11129444</v>
      </c>
      <c r="F41" s="307">
        <v>9656774</v>
      </c>
      <c r="G41" s="307">
        <v>22081878</v>
      </c>
      <c r="H41" s="307">
        <v>30175190</v>
      </c>
      <c r="I41" s="307">
        <v>27383485</v>
      </c>
      <c r="J41" s="307">
        <v>21227204</v>
      </c>
      <c r="K41" s="307">
        <v>26384623</v>
      </c>
      <c r="L41" s="307">
        <v>17999237</v>
      </c>
      <c r="M41" s="307">
        <v>14227990</v>
      </c>
      <c r="N41" s="309">
        <f t="shared" si="2"/>
        <v>216699253</v>
      </c>
    </row>
    <row r="42" spans="1:14" ht="13.5" customHeight="1" thickBot="1" x14ac:dyDescent="0.25">
      <c r="A42" s="31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10"/>
    </row>
    <row r="43" spans="1:14" ht="13.5" customHeight="1" x14ac:dyDescent="0.2">
      <c r="A43" s="293" t="s">
        <v>20</v>
      </c>
      <c r="B43" s="307">
        <v>6995412</v>
      </c>
      <c r="C43" s="307">
        <v>5907058</v>
      </c>
      <c r="D43" s="307">
        <v>7381145</v>
      </c>
      <c r="E43" s="307">
        <v>7363591</v>
      </c>
      <c r="F43" s="307">
        <v>6851558</v>
      </c>
      <c r="G43" s="307">
        <v>7426316</v>
      </c>
      <c r="H43" s="307">
        <v>6685490</v>
      </c>
      <c r="I43" s="307">
        <v>7468682</v>
      </c>
      <c r="J43" s="307">
        <v>7144997</v>
      </c>
      <c r="K43" s="307">
        <v>7117531</v>
      </c>
      <c r="L43" s="307">
        <v>6829965</v>
      </c>
      <c r="M43" s="307">
        <v>6562964</v>
      </c>
      <c r="N43" s="309">
        <f t="shared" si="2"/>
        <v>83734709</v>
      </c>
    </row>
    <row r="44" spans="1:14" ht="13.5" customHeight="1" thickBot="1" x14ac:dyDescent="0.25">
      <c r="A44" s="31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10"/>
    </row>
    <row r="45" spans="1:14" ht="13.5" customHeight="1" x14ac:dyDescent="0.2">
      <c r="A45" s="293" t="s">
        <v>15</v>
      </c>
      <c r="B45" s="307">
        <v>2275382</v>
      </c>
      <c r="C45" s="307">
        <v>2841572</v>
      </c>
      <c r="D45" s="307">
        <v>2879346</v>
      </c>
      <c r="E45" s="307">
        <v>1761260</v>
      </c>
      <c r="F45" s="307">
        <v>6010073</v>
      </c>
      <c r="G45" s="307">
        <v>2271578</v>
      </c>
      <c r="H45" s="307">
        <v>2930958</v>
      </c>
      <c r="I45" s="307">
        <v>4696561</v>
      </c>
      <c r="J45" s="307">
        <v>6386187</v>
      </c>
      <c r="K45" s="307">
        <v>7616854</v>
      </c>
      <c r="L45" s="307">
        <v>5020092</v>
      </c>
      <c r="M45" s="307">
        <v>2472004</v>
      </c>
      <c r="N45" s="309">
        <f t="shared" si="2"/>
        <v>47161867</v>
      </c>
    </row>
    <row r="46" spans="1:14" ht="13.5" customHeight="1" thickBot="1" x14ac:dyDescent="0.25">
      <c r="A46" s="31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10"/>
    </row>
    <row r="47" spans="1:14" ht="13.5" customHeight="1" x14ac:dyDescent="0.2">
      <c r="A47" s="293" t="s">
        <v>104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9">
        <f t="shared" si="2"/>
        <v>0</v>
      </c>
    </row>
    <row r="48" spans="1:14" ht="13.5" customHeight="1" thickBot="1" x14ac:dyDescent="0.25">
      <c r="A48" s="314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10"/>
    </row>
    <row r="49" spans="1:14" ht="13.5" customHeight="1" x14ac:dyDescent="0.2">
      <c r="A49" s="293" t="s">
        <v>105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9">
        <f t="shared" si="2"/>
        <v>0</v>
      </c>
    </row>
    <row r="50" spans="1:14" ht="13.5" customHeight="1" thickBot="1" x14ac:dyDescent="0.25">
      <c r="A50" s="314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10"/>
    </row>
    <row r="51" spans="1:14" ht="13.5" customHeight="1" x14ac:dyDescent="0.2">
      <c r="A51" s="293" t="s">
        <v>75</v>
      </c>
      <c r="B51" s="307">
        <v>2614298</v>
      </c>
      <c r="C51" s="307">
        <v>1667703</v>
      </c>
      <c r="D51" s="307">
        <v>2773488</v>
      </c>
      <c r="E51" s="307">
        <v>1962604</v>
      </c>
      <c r="F51" s="307">
        <v>2109434</v>
      </c>
      <c r="G51" s="307">
        <v>1592820</v>
      </c>
      <c r="H51" s="307">
        <v>2334789</v>
      </c>
      <c r="I51" s="307">
        <v>2274752</v>
      </c>
      <c r="J51" s="307">
        <v>2787867</v>
      </c>
      <c r="K51" s="307">
        <v>2956856</v>
      </c>
      <c r="L51" s="307">
        <v>2558875</v>
      </c>
      <c r="M51" s="307">
        <v>2767852</v>
      </c>
      <c r="N51" s="309">
        <f t="shared" si="2"/>
        <v>28401338</v>
      </c>
    </row>
    <row r="52" spans="1:14" ht="13.5" customHeight="1" thickBot="1" x14ac:dyDescent="0.25">
      <c r="A52" s="314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10"/>
    </row>
    <row r="53" spans="1:14" ht="13.5" customHeight="1" x14ac:dyDescent="0.2">
      <c r="A53" s="293" t="s">
        <v>21</v>
      </c>
      <c r="B53" s="307">
        <v>25878520</v>
      </c>
      <c r="C53" s="307">
        <v>21618235</v>
      </c>
      <c r="D53" s="307">
        <v>28763610</v>
      </c>
      <c r="E53" s="307">
        <v>24371749</v>
      </c>
      <c r="F53" s="307">
        <v>36323615</v>
      </c>
      <c r="G53" s="307">
        <v>47101929</v>
      </c>
      <c r="H53" s="307">
        <v>35653229</v>
      </c>
      <c r="I53" s="307">
        <v>33869611</v>
      </c>
      <c r="J53" s="307">
        <v>29895621</v>
      </c>
      <c r="K53" s="307">
        <v>33625918</v>
      </c>
      <c r="L53" s="307">
        <v>24738351</v>
      </c>
      <c r="M53" s="307">
        <v>23877834</v>
      </c>
      <c r="N53" s="309">
        <f t="shared" si="2"/>
        <v>365718222</v>
      </c>
    </row>
    <row r="54" spans="1:14" ht="13.5" customHeight="1" thickBot="1" x14ac:dyDescent="0.25">
      <c r="A54" s="314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10"/>
    </row>
    <row r="55" spans="1:14" ht="13.5" customHeight="1" x14ac:dyDescent="0.2">
      <c r="A55" s="293" t="s">
        <v>22</v>
      </c>
      <c r="B55" s="307">
        <v>3850273</v>
      </c>
      <c r="C55" s="307">
        <v>8513710</v>
      </c>
      <c r="D55" s="307">
        <v>4012848</v>
      </c>
      <c r="E55" s="307">
        <v>3907934</v>
      </c>
      <c r="F55" s="307">
        <v>4680279</v>
      </c>
      <c r="G55" s="307">
        <v>4894644</v>
      </c>
      <c r="H55" s="307">
        <v>4764054</v>
      </c>
      <c r="I55" s="307">
        <v>4688992</v>
      </c>
      <c r="J55" s="307">
        <v>13120996</v>
      </c>
      <c r="K55" s="307">
        <v>1604573</v>
      </c>
      <c r="L55" s="307">
        <v>3768883</v>
      </c>
      <c r="M55" s="307">
        <v>3723880</v>
      </c>
      <c r="N55" s="309">
        <f t="shared" si="2"/>
        <v>61531066</v>
      </c>
    </row>
    <row r="56" spans="1:14" ht="13.5" customHeight="1" thickBot="1" x14ac:dyDescent="0.25">
      <c r="A56" s="31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ht="13.5" customHeight="1" x14ac:dyDescent="0.2">
      <c r="A57" s="293" t="s">
        <v>23</v>
      </c>
      <c r="B57" s="307">
        <v>57486078</v>
      </c>
      <c r="C57" s="307">
        <v>50535291</v>
      </c>
      <c r="D57" s="307">
        <v>58412187</v>
      </c>
      <c r="E57" s="307">
        <v>57726082</v>
      </c>
      <c r="F57" s="307">
        <v>58847889</v>
      </c>
      <c r="G57" s="307">
        <v>48514573</v>
      </c>
      <c r="H57" s="307">
        <v>50978842</v>
      </c>
      <c r="I57" s="307">
        <v>52000172</v>
      </c>
      <c r="J57" s="307">
        <v>53470095</v>
      </c>
      <c r="K57" s="307">
        <v>42657177</v>
      </c>
      <c r="L57" s="307">
        <v>40992044</v>
      </c>
      <c r="M57" s="307">
        <v>30276383</v>
      </c>
      <c r="N57" s="309">
        <f t="shared" si="2"/>
        <v>601896813</v>
      </c>
    </row>
    <row r="58" spans="1:14" ht="13.5" customHeight="1" thickBot="1" x14ac:dyDescent="0.25">
      <c r="A58" s="31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ht="13.5" customHeight="1" x14ac:dyDescent="0.2">
      <c r="A59" s="293" t="s">
        <v>62</v>
      </c>
      <c r="B59" s="307">
        <f>12071142+1302962</f>
        <v>13374104</v>
      </c>
      <c r="C59" s="307">
        <f>14840026+1150886</f>
        <v>15990912</v>
      </c>
      <c r="D59" s="307">
        <f>19735507+1240465</f>
        <v>20975972</v>
      </c>
      <c r="E59" s="307">
        <f>17069594+764663</f>
        <v>17834257</v>
      </c>
      <c r="F59" s="307">
        <f>22065434+717908</f>
        <v>22783342</v>
      </c>
      <c r="G59" s="307">
        <f>17672973+500231</f>
        <v>18173204</v>
      </c>
      <c r="H59" s="307">
        <f>23166157+775508</f>
        <v>23941665</v>
      </c>
      <c r="I59" s="307">
        <f>42768732+518103</f>
        <v>43286835</v>
      </c>
      <c r="J59" s="307">
        <f>36544022+763187</f>
        <v>37307209</v>
      </c>
      <c r="K59" s="307">
        <f>33137070+414234</f>
        <v>33551304</v>
      </c>
      <c r="L59" s="307">
        <f>20772187+1434142</f>
        <v>22206329</v>
      </c>
      <c r="M59" s="307">
        <f>11620912+1752359</f>
        <v>13373271</v>
      </c>
      <c r="N59" s="309">
        <f t="shared" si="2"/>
        <v>282798404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16</v>
      </c>
      <c r="B61" s="307"/>
      <c r="C61" s="307"/>
      <c r="D61" s="307">
        <v>1401153</v>
      </c>
      <c r="E61" s="307"/>
      <c r="F61" s="307"/>
      <c r="G61" s="307"/>
      <c r="H61" s="307"/>
      <c r="I61" s="307">
        <v>1388074</v>
      </c>
      <c r="J61" s="307"/>
      <c r="K61" s="307">
        <v>2199099</v>
      </c>
      <c r="L61" s="307">
        <v>885651</v>
      </c>
      <c r="M61" s="307">
        <v>1848206</v>
      </c>
      <c r="N61" s="309">
        <f t="shared" si="2"/>
        <v>7722183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24</v>
      </c>
      <c r="B63" s="307"/>
      <c r="C63" s="307"/>
      <c r="D63" s="307"/>
      <c r="E63" s="307">
        <v>3414360</v>
      </c>
      <c r="F63" s="307">
        <v>12919572</v>
      </c>
      <c r="G63" s="307">
        <v>12712742</v>
      </c>
      <c r="H63" s="307">
        <v>15086858</v>
      </c>
      <c r="I63" s="307">
        <v>7765890</v>
      </c>
      <c r="J63" s="307"/>
      <c r="K63" s="307"/>
      <c r="L63" s="307"/>
      <c r="M63" s="307"/>
      <c r="N63" s="309">
        <f t="shared" si="2"/>
        <v>51899422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31</v>
      </c>
      <c r="B65" s="307">
        <v>4744531</v>
      </c>
      <c r="C65" s="307">
        <v>4749177</v>
      </c>
      <c r="D65" s="307">
        <v>3858138</v>
      </c>
      <c r="E65" s="307">
        <v>5860414</v>
      </c>
      <c r="F65" s="307">
        <v>6254444</v>
      </c>
      <c r="G65" s="307">
        <v>5189613</v>
      </c>
      <c r="H65" s="307">
        <v>3121398</v>
      </c>
      <c r="I65" s="307">
        <v>1989957</v>
      </c>
      <c r="J65" s="307">
        <v>1017584</v>
      </c>
      <c r="K65" s="307">
        <v>336640</v>
      </c>
      <c r="L65" s="307"/>
      <c r="M65" s="307"/>
      <c r="N65" s="309">
        <f t="shared" si="2"/>
        <v>37121896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25</v>
      </c>
      <c r="B67" s="307">
        <v>116586378</v>
      </c>
      <c r="C67" s="307">
        <v>69924975</v>
      </c>
      <c r="D67" s="307">
        <v>42379396</v>
      </c>
      <c r="E67" s="307">
        <v>97709802</v>
      </c>
      <c r="F67" s="307">
        <v>178209451</v>
      </c>
      <c r="G67" s="307">
        <v>146954369</v>
      </c>
      <c r="H67" s="307">
        <v>133809089</v>
      </c>
      <c r="I67" s="307">
        <v>171166389</v>
      </c>
      <c r="J67" s="307">
        <v>151380852</v>
      </c>
      <c r="K67" s="307">
        <v>114148322</v>
      </c>
      <c r="L67" s="307">
        <v>111272512</v>
      </c>
      <c r="M67" s="307">
        <v>102784052</v>
      </c>
      <c r="N67" s="309">
        <f t="shared" si="2"/>
        <v>1436325587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3" t="s">
        <v>106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f t="shared" si="2"/>
        <v>0</v>
      </c>
    </row>
    <row r="70" spans="1:14" ht="13.5" customHeight="1" thickBot="1" x14ac:dyDescent="0.25">
      <c r="A70" s="31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107</v>
      </c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9">
        <f t="shared" si="2"/>
        <v>0</v>
      </c>
    </row>
    <row r="72" spans="1:14" ht="13.5" customHeight="1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26</v>
      </c>
      <c r="B73" s="307">
        <v>42447559</v>
      </c>
      <c r="C73" s="307">
        <v>36802550</v>
      </c>
      <c r="D73" s="307">
        <v>65954835</v>
      </c>
      <c r="E73" s="307">
        <v>68834698</v>
      </c>
      <c r="F73" s="307">
        <v>78533620</v>
      </c>
      <c r="G73" s="307">
        <v>68103877</v>
      </c>
      <c r="H73" s="307">
        <v>60643439</v>
      </c>
      <c r="I73" s="307">
        <v>47540649</v>
      </c>
      <c r="J73" s="307">
        <v>58840806</v>
      </c>
      <c r="K73" s="307">
        <v>39322294</v>
      </c>
      <c r="L73" s="307">
        <v>53291796</v>
      </c>
      <c r="M73" s="307">
        <v>53394157</v>
      </c>
      <c r="N73" s="309">
        <f t="shared" si="2"/>
        <v>673710280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27</v>
      </c>
      <c r="B75" s="307">
        <v>6259414</v>
      </c>
      <c r="C75" s="307">
        <v>6663918</v>
      </c>
      <c r="D75" s="307">
        <v>7181155</v>
      </c>
      <c r="E75" s="307">
        <v>7414167</v>
      </c>
      <c r="F75" s="307">
        <v>8474256</v>
      </c>
      <c r="G75" s="307">
        <v>7256800</v>
      </c>
      <c r="H75" s="307">
        <v>8816108</v>
      </c>
      <c r="I75" s="307">
        <v>8547375</v>
      </c>
      <c r="J75" s="307">
        <v>6618005</v>
      </c>
      <c r="K75" s="307">
        <v>10384241</v>
      </c>
      <c r="L75" s="307">
        <v>5878983</v>
      </c>
      <c r="M75" s="307">
        <v>5114524</v>
      </c>
      <c r="N75" s="309">
        <f t="shared" si="2"/>
        <v>88608946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63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9">
        <f t="shared" si="2"/>
        <v>0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64</v>
      </c>
      <c r="B79" s="307">
        <v>5711424</v>
      </c>
      <c r="C79" s="307">
        <v>3033646</v>
      </c>
      <c r="D79" s="307">
        <v>6828585</v>
      </c>
      <c r="E79" s="307">
        <v>4912591</v>
      </c>
      <c r="F79" s="307">
        <v>5246895</v>
      </c>
      <c r="G79" s="307">
        <v>6162366</v>
      </c>
      <c r="H79" s="307">
        <v>5803736</v>
      </c>
      <c r="I79" s="307">
        <v>3247968</v>
      </c>
      <c r="J79" s="307">
        <v>5626730</v>
      </c>
      <c r="K79" s="307">
        <v>4296168</v>
      </c>
      <c r="L79" s="307">
        <v>4163977</v>
      </c>
      <c r="M79" s="307">
        <v>4018054</v>
      </c>
      <c r="N79" s="309">
        <f t="shared" si="2"/>
        <v>59052140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28</v>
      </c>
      <c r="B81" s="307">
        <v>625268</v>
      </c>
      <c r="C81" s="307">
        <v>189176</v>
      </c>
      <c r="D81" s="307">
        <v>136382</v>
      </c>
      <c r="E81" s="307">
        <v>147674</v>
      </c>
      <c r="F81" s="307">
        <v>157963</v>
      </c>
      <c r="G81" s="307">
        <v>154582</v>
      </c>
      <c r="H81" s="307">
        <v>201831</v>
      </c>
      <c r="I81" s="307">
        <v>618272</v>
      </c>
      <c r="J81" s="307">
        <v>3062536</v>
      </c>
      <c r="K81" s="307">
        <v>1595516</v>
      </c>
      <c r="L81" s="307">
        <v>2699221</v>
      </c>
      <c r="M81" s="307">
        <v>266833</v>
      </c>
      <c r="N81" s="309">
        <f>SUM(B81:M81)</f>
        <v>9855254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5" t="s">
        <v>13</v>
      </c>
      <c r="B83" s="295">
        <f t="shared" ref="B83:M83" si="3">SUM(B37:B81)</f>
        <v>312369554</v>
      </c>
      <c r="C83" s="295">
        <f t="shared" si="3"/>
        <v>242226524</v>
      </c>
      <c r="D83" s="295">
        <f t="shared" si="3"/>
        <v>276572316</v>
      </c>
      <c r="E83" s="295">
        <f t="shared" si="3"/>
        <v>327031412</v>
      </c>
      <c r="F83" s="295">
        <f t="shared" si="3"/>
        <v>446644744</v>
      </c>
      <c r="G83" s="295">
        <f t="shared" si="3"/>
        <v>411572893</v>
      </c>
      <c r="H83" s="295">
        <f t="shared" si="3"/>
        <v>396022775</v>
      </c>
      <c r="I83" s="295">
        <f t="shared" si="3"/>
        <v>426811185</v>
      </c>
      <c r="J83" s="295">
        <f t="shared" si="3"/>
        <v>405097285</v>
      </c>
      <c r="K83" s="295">
        <f t="shared" si="3"/>
        <v>333952983</v>
      </c>
      <c r="L83" s="295">
        <f t="shared" si="3"/>
        <v>309916391</v>
      </c>
      <c r="M83" s="295">
        <f t="shared" si="3"/>
        <v>269456688</v>
      </c>
      <c r="N83" s="295">
        <f>SUM(B83:M83)</f>
        <v>4157674750</v>
      </c>
    </row>
    <row r="84" spans="1:14" ht="12" thickBo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</row>
    <row r="88" spans="1:14" s="26" customFormat="1" ht="24.95" customHeight="1" x14ac:dyDescent="0.2">
      <c r="A88" s="301" t="s">
        <v>165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</row>
    <row r="89" spans="1:14" ht="12" thickBot="1" x14ac:dyDescent="0.25"/>
    <row r="90" spans="1:14" ht="13.5" customHeight="1" x14ac:dyDescent="0.2">
      <c r="A90" s="293"/>
      <c r="B90" s="303" t="s">
        <v>1</v>
      </c>
      <c r="C90" s="293" t="s">
        <v>2</v>
      </c>
      <c r="D90" s="303" t="s">
        <v>3</v>
      </c>
      <c r="E90" s="293" t="s">
        <v>4</v>
      </c>
      <c r="F90" s="303" t="s">
        <v>5</v>
      </c>
      <c r="G90" s="293" t="s">
        <v>6</v>
      </c>
      <c r="H90" s="303" t="s">
        <v>7</v>
      </c>
      <c r="I90" s="293" t="s">
        <v>8</v>
      </c>
      <c r="J90" s="303" t="s">
        <v>9</v>
      </c>
      <c r="K90" s="293" t="s">
        <v>10</v>
      </c>
      <c r="L90" s="303" t="s">
        <v>11</v>
      </c>
      <c r="M90" s="293" t="s">
        <v>12</v>
      </c>
      <c r="N90" s="305" t="s">
        <v>13</v>
      </c>
    </row>
    <row r="91" spans="1:14" ht="13.5" customHeight="1" thickBot="1" x14ac:dyDescent="0.25">
      <c r="A91" s="294"/>
      <c r="B91" s="304"/>
      <c r="C91" s="294"/>
      <c r="D91" s="304"/>
      <c r="E91" s="294"/>
      <c r="F91" s="304"/>
      <c r="G91" s="294"/>
      <c r="H91" s="304"/>
      <c r="I91" s="294"/>
      <c r="J91" s="304"/>
      <c r="K91" s="294"/>
      <c r="L91" s="304"/>
      <c r="M91" s="294"/>
      <c r="N91" s="306"/>
    </row>
    <row r="92" spans="1:14" ht="13.5" customHeight="1" x14ac:dyDescent="0.2">
      <c r="A92" s="293" t="s">
        <v>30</v>
      </c>
      <c r="B92" s="307">
        <v>38795430</v>
      </c>
      <c r="C92" s="307">
        <v>38746190</v>
      </c>
      <c r="D92" s="307">
        <v>38075940</v>
      </c>
      <c r="E92" s="307">
        <v>42199320</v>
      </c>
      <c r="F92" s="307">
        <v>48634140</v>
      </c>
      <c r="G92" s="307">
        <v>26181110</v>
      </c>
      <c r="H92" s="307">
        <v>44451990</v>
      </c>
      <c r="I92" s="307">
        <v>44267930</v>
      </c>
      <c r="J92" s="307">
        <v>45029530</v>
      </c>
      <c r="K92" s="307">
        <v>45443240</v>
      </c>
      <c r="L92" s="307">
        <v>46112360</v>
      </c>
      <c r="M92" s="307">
        <v>45380320</v>
      </c>
      <c r="N92" s="309">
        <f>SUM(B92:M92)</f>
        <v>503317500</v>
      </c>
    </row>
    <row r="93" spans="1:14" ht="13.5" customHeight="1" thickBot="1" x14ac:dyDescent="0.25">
      <c r="A93" s="314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10"/>
    </row>
    <row r="94" spans="1:14" ht="13.5" customHeight="1" x14ac:dyDescent="0.2">
      <c r="A94" s="293" t="s">
        <v>66</v>
      </c>
      <c r="B94" s="307">
        <v>149890</v>
      </c>
      <c r="C94" s="307">
        <v>148780</v>
      </c>
      <c r="D94" s="307">
        <v>193760</v>
      </c>
      <c r="E94" s="307">
        <v>298800</v>
      </c>
      <c r="F94" s="307">
        <v>285310</v>
      </c>
      <c r="G94" s="307">
        <v>184160</v>
      </c>
      <c r="H94" s="307">
        <v>193390</v>
      </c>
      <c r="I94" s="307"/>
      <c r="J94" s="307"/>
      <c r="K94" s="307">
        <v>67030</v>
      </c>
      <c r="L94" s="307">
        <v>118700</v>
      </c>
      <c r="M94" s="307">
        <v>229210</v>
      </c>
      <c r="N94" s="309">
        <f t="shared" ref="N94:N106" si="4">SUM(B94:M94)</f>
        <v>1869030</v>
      </c>
    </row>
    <row r="95" spans="1:14" ht="13.5" customHeight="1" thickBot="1" x14ac:dyDescent="0.25">
      <c r="A95" s="314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10"/>
    </row>
    <row r="96" spans="1:14" ht="13.5" customHeight="1" x14ac:dyDescent="0.2">
      <c r="A96" s="293" t="s">
        <v>32</v>
      </c>
      <c r="B96" s="307">
        <v>5233610</v>
      </c>
      <c r="C96" s="307">
        <v>8517320</v>
      </c>
      <c r="D96" s="307">
        <v>14749160</v>
      </c>
      <c r="E96" s="307">
        <v>12475810</v>
      </c>
      <c r="F96" s="307">
        <v>10940380</v>
      </c>
      <c r="G96" s="307">
        <v>10543790</v>
      </c>
      <c r="H96" s="307">
        <v>6117360</v>
      </c>
      <c r="I96" s="307">
        <v>6043340</v>
      </c>
      <c r="J96" s="307">
        <v>5999730</v>
      </c>
      <c r="K96" s="307">
        <v>7153320</v>
      </c>
      <c r="L96" s="307">
        <v>4034030</v>
      </c>
      <c r="M96" s="307">
        <v>3911600</v>
      </c>
      <c r="N96" s="309">
        <f t="shared" si="4"/>
        <v>95719450</v>
      </c>
    </row>
    <row r="97" spans="1:14" ht="13.5" customHeight="1" thickBot="1" x14ac:dyDescent="0.25">
      <c r="A97" s="314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10"/>
    </row>
    <row r="98" spans="1:14" ht="13.5" customHeight="1" x14ac:dyDescent="0.2">
      <c r="A98" s="293" t="s">
        <v>33</v>
      </c>
      <c r="B98" s="307">
        <v>2971170</v>
      </c>
      <c r="C98" s="307">
        <v>1967990</v>
      </c>
      <c r="D98" s="307"/>
      <c r="E98" s="307">
        <v>2257150</v>
      </c>
      <c r="F98" s="307">
        <v>2213150</v>
      </c>
      <c r="G98" s="307">
        <v>1419100</v>
      </c>
      <c r="H98" s="307">
        <v>2094750</v>
      </c>
      <c r="I98" s="307">
        <v>2257820</v>
      </c>
      <c r="J98" s="307">
        <v>1825070</v>
      </c>
      <c r="K98" s="307">
        <v>2625320</v>
      </c>
      <c r="L98" s="307">
        <v>2148620</v>
      </c>
      <c r="M98" s="307">
        <v>2068110</v>
      </c>
      <c r="N98" s="309">
        <f t="shared" si="4"/>
        <v>23848250</v>
      </c>
    </row>
    <row r="99" spans="1:14" ht="13.5" customHeight="1" thickBot="1" x14ac:dyDescent="0.25">
      <c r="A99" s="314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10"/>
    </row>
    <row r="100" spans="1:14" ht="13.5" customHeight="1" x14ac:dyDescent="0.2">
      <c r="A100" s="293" t="s">
        <v>62</v>
      </c>
      <c r="B100" s="307">
        <v>1180210</v>
      </c>
      <c r="C100" s="307">
        <v>1592530</v>
      </c>
      <c r="D100" s="307">
        <v>1939790</v>
      </c>
      <c r="E100" s="307">
        <v>1836310</v>
      </c>
      <c r="F100" s="307">
        <v>2216300</v>
      </c>
      <c r="G100" s="307">
        <v>1028870</v>
      </c>
      <c r="H100" s="307">
        <v>3637520</v>
      </c>
      <c r="I100" s="307">
        <v>5408540</v>
      </c>
      <c r="J100" s="307">
        <v>2607800</v>
      </c>
      <c r="K100" s="307">
        <v>4051160</v>
      </c>
      <c r="L100" s="307">
        <v>3751840</v>
      </c>
      <c r="M100" s="307">
        <v>3102220</v>
      </c>
      <c r="N100" s="309">
        <f t="shared" si="4"/>
        <v>32353090</v>
      </c>
    </row>
    <row r="101" spans="1:14" ht="13.5" customHeight="1" thickBot="1" x14ac:dyDescent="0.25">
      <c r="A101" s="314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10"/>
    </row>
    <row r="102" spans="1:14" ht="13.5" customHeight="1" x14ac:dyDescent="0.2">
      <c r="A102" s="293" t="s">
        <v>25</v>
      </c>
      <c r="B102" s="307">
        <v>11982710</v>
      </c>
      <c r="C102" s="307">
        <v>4393520</v>
      </c>
      <c r="D102" s="307">
        <v>5216440</v>
      </c>
      <c r="E102" s="307">
        <v>6902360</v>
      </c>
      <c r="F102" s="307">
        <v>9255820</v>
      </c>
      <c r="G102" s="307">
        <v>6737640</v>
      </c>
      <c r="H102" s="307">
        <v>8812220</v>
      </c>
      <c r="I102" s="307">
        <v>8292270</v>
      </c>
      <c r="J102" s="307">
        <v>8950660</v>
      </c>
      <c r="K102" s="307">
        <v>14862270</v>
      </c>
      <c r="L102" s="307">
        <v>7237980</v>
      </c>
      <c r="M102" s="307">
        <v>5327470</v>
      </c>
      <c r="N102" s="309">
        <f t="shared" si="4"/>
        <v>97971360</v>
      </c>
    </row>
    <row r="103" spans="1:14" ht="13.5" customHeight="1" thickBot="1" x14ac:dyDescent="0.25">
      <c r="A103" s="314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10"/>
    </row>
    <row r="104" spans="1:14" ht="13.5" customHeight="1" x14ac:dyDescent="0.2">
      <c r="A104" s="293" t="s">
        <v>34</v>
      </c>
      <c r="B104" s="307">
        <v>59218170</v>
      </c>
      <c r="C104" s="307">
        <v>55384030</v>
      </c>
      <c r="D104" s="307">
        <v>64194920</v>
      </c>
      <c r="E104" s="307">
        <v>58651330</v>
      </c>
      <c r="F104" s="307">
        <v>67548440</v>
      </c>
      <c r="G104" s="307">
        <v>62566440</v>
      </c>
      <c r="H104" s="307">
        <v>68284910</v>
      </c>
      <c r="I104" s="307">
        <v>70141260</v>
      </c>
      <c r="J104" s="307">
        <v>66617980</v>
      </c>
      <c r="K104" s="307">
        <v>68733510</v>
      </c>
      <c r="L104" s="307">
        <v>71688550</v>
      </c>
      <c r="M104" s="307">
        <v>63837890</v>
      </c>
      <c r="N104" s="309">
        <f t="shared" si="4"/>
        <v>776867430</v>
      </c>
    </row>
    <row r="105" spans="1:14" ht="13.5" customHeight="1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108</v>
      </c>
      <c r="B106" s="307">
        <v>29803470</v>
      </c>
      <c r="C106" s="307">
        <v>26179170</v>
      </c>
      <c r="D106" s="307">
        <v>26468130</v>
      </c>
      <c r="E106" s="307">
        <v>25888000</v>
      </c>
      <c r="F106" s="307">
        <v>29231320</v>
      </c>
      <c r="G106" s="307">
        <v>30188690</v>
      </c>
      <c r="H106" s="307">
        <v>31563400</v>
      </c>
      <c r="I106" s="307">
        <v>29533020</v>
      </c>
      <c r="J106" s="307">
        <v>29254170</v>
      </c>
      <c r="K106" s="307">
        <v>29102350</v>
      </c>
      <c r="L106" s="307">
        <v>28351000</v>
      </c>
      <c r="M106" s="307">
        <v>30893970</v>
      </c>
      <c r="N106" s="309">
        <f t="shared" si="4"/>
        <v>346456690</v>
      </c>
    </row>
    <row r="107" spans="1:14" ht="13.5" customHeight="1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35</v>
      </c>
      <c r="B108" s="307">
        <v>6680180</v>
      </c>
      <c r="C108" s="307">
        <v>11697570</v>
      </c>
      <c r="D108" s="307">
        <v>13005650</v>
      </c>
      <c r="E108" s="307">
        <v>14374290</v>
      </c>
      <c r="F108" s="307">
        <v>16275690</v>
      </c>
      <c r="G108" s="307">
        <v>9807490</v>
      </c>
      <c r="H108" s="307">
        <v>13829980</v>
      </c>
      <c r="I108" s="307">
        <v>15125820</v>
      </c>
      <c r="J108" s="307">
        <v>14556300</v>
      </c>
      <c r="K108" s="307">
        <v>8400060</v>
      </c>
      <c r="L108" s="307">
        <v>13343150</v>
      </c>
      <c r="M108" s="307">
        <v>8998710</v>
      </c>
      <c r="N108" s="309">
        <f>SUM(B108:M108)</f>
        <v>146094890</v>
      </c>
    </row>
    <row r="109" spans="1:14" ht="13.5" customHeight="1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109</v>
      </c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9">
        <f>SUM(B110:M110)</f>
        <v>0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49</v>
      </c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9">
        <f>SUM(B112:M112)</f>
        <v>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74</v>
      </c>
      <c r="B114" s="307">
        <v>4396710</v>
      </c>
      <c r="C114" s="307">
        <v>4679760</v>
      </c>
      <c r="D114" s="307"/>
      <c r="E114" s="307">
        <v>3075810</v>
      </c>
      <c r="F114" s="307">
        <v>3132420</v>
      </c>
      <c r="G114" s="307">
        <v>2887110</v>
      </c>
      <c r="H114" s="307">
        <v>3339990</v>
      </c>
      <c r="I114" s="307">
        <v>2887110</v>
      </c>
      <c r="J114" s="307">
        <v>3434340</v>
      </c>
      <c r="K114" s="307">
        <v>2698410</v>
      </c>
      <c r="L114" s="307">
        <v>4302360</v>
      </c>
      <c r="M114" s="307">
        <v>5076030</v>
      </c>
      <c r="N114" s="309">
        <f>SUM(B114:M114)</f>
        <v>39910050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17</v>
      </c>
      <c r="B116" s="307">
        <v>4880910</v>
      </c>
      <c r="C116" s="307">
        <v>5278470</v>
      </c>
      <c r="D116" s="307">
        <v>11663510</v>
      </c>
      <c r="E116" s="307">
        <v>6377500</v>
      </c>
      <c r="F116" s="307">
        <v>6110770</v>
      </c>
      <c r="G116" s="307">
        <v>7161160</v>
      </c>
      <c r="H116" s="307">
        <v>5666050</v>
      </c>
      <c r="I116" s="307">
        <v>6941300</v>
      </c>
      <c r="J116" s="307">
        <v>6664680</v>
      </c>
      <c r="K116" s="307">
        <v>7013480</v>
      </c>
      <c r="L116" s="307">
        <v>7421260</v>
      </c>
      <c r="M116" s="307">
        <v>6265980</v>
      </c>
      <c r="N116" s="309">
        <f>SUM(B116:M116)</f>
        <v>81445070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5" t="s">
        <v>13</v>
      </c>
      <c r="B118" s="295">
        <f t="shared" ref="B118:M118" si="5">SUM(B92:B116)</f>
        <v>165292460</v>
      </c>
      <c r="C118" s="295">
        <f t="shared" si="5"/>
        <v>158585330</v>
      </c>
      <c r="D118" s="295">
        <f t="shared" si="5"/>
        <v>175507300</v>
      </c>
      <c r="E118" s="295">
        <f t="shared" si="5"/>
        <v>174336680</v>
      </c>
      <c r="F118" s="295">
        <f t="shared" si="5"/>
        <v>195843740</v>
      </c>
      <c r="G118" s="295">
        <f t="shared" si="5"/>
        <v>158705560</v>
      </c>
      <c r="H118" s="295">
        <f t="shared" si="5"/>
        <v>187991560</v>
      </c>
      <c r="I118" s="295">
        <f t="shared" si="5"/>
        <v>190898410</v>
      </c>
      <c r="J118" s="295">
        <f t="shared" si="5"/>
        <v>184940260</v>
      </c>
      <c r="K118" s="295">
        <f t="shared" si="5"/>
        <v>190150150</v>
      </c>
      <c r="L118" s="295">
        <f t="shared" si="5"/>
        <v>188509850</v>
      </c>
      <c r="M118" s="295">
        <f t="shared" si="5"/>
        <v>175091510</v>
      </c>
      <c r="N118" s="295">
        <f>SUM(N92:N117)</f>
        <v>2145852810</v>
      </c>
    </row>
    <row r="119" spans="1:14" ht="12" thickBo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</row>
    <row r="123" spans="1:14" s="26" customFormat="1" ht="24.95" customHeight="1" x14ac:dyDescent="0.2">
      <c r="A123" s="301" t="s">
        <v>171</v>
      </c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</row>
    <row r="124" spans="1:14" ht="12" thickBot="1" x14ac:dyDescent="0.25">
      <c r="A124" s="2"/>
      <c r="F124" s="3"/>
    </row>
    <row r="125" spans="1:14" ht="13.5" customHeight="1" x14ac:dyDescent="0.2">
      <c r="A125" s="293"/>
      <c r="B125" s="303" t="s">
        <v>1</v>
      </c>
      <c r="C125" s="293" t="s">
        <v>2</v>
      </c>
      <c r="D125" s="303" t="s">
        <v>3</v>
      </c>
      <c r="E125" s="293" t="s">
        <v>4</v>
      </c>
      <c r="F125" s="303" t="s">
        <v>5</v>
      </c>
      <c r="G125" s="293" t="s">
        <v>6</v>
      </c>
      <c r="H125" s="303" t="s">
        <v>7</v>
      </c>
      <c r="I125" s="293" t="s">
        <v>8</v>
      </c>
      <c r="J125" s="303" t="s">
        <v>9</v>
      </c>
      <c r="K125" s="293" t="s">
        <v>10</v>
      </c>
      <c r="L125" s="303" t="s">
        <v>11</v>
      </c>
      <c r="M125" s="293" t="s">
        <v>12</v>
      </c>
      <c r="N125" s="305" t="s">
        <v>13</v>
      </c>
    </row>
    <row r="126" spans="1:14" ht="13.5" customHeight="1" thickBot="1" x14ac:dyDescent="0.25">
      <c r="A126" s="294"/>
      <c r="B126" s="304"/>
      <c r="C126" s="294"/>
      <c r="D126" s="304"/>
      <c r="E126" s="294"/>
      <c r="F126" s="304"/>
      <c r="G126" s="294"/>
      <c r="H126" s="304"/>
      <c r="I126" s="294"/>
      <c r="J126" s="304"/>
      <c r="K126" s="294"/>
      <c r="L126" s="304"/>
      <c r="M126" s="294"/>
      <c r="N126" s="306"/>
    </row>
    <row r="127" spans="1:14" ht="13.5" customHeight="1" x14ac:dyDescent="0.2">
      <c r="A127" s="293" t="s">
        <v>36</v>
      </c>
      <c r="B127" s="307">
        <v>17671472</v>
      </c>
      <c r="C127" s="307">
        <v>21305230</v>
      </c>
      <c r="D127" s="307">
        <v>30495874</v>
      </c>
      <c r="E127" s="307">
        <v>26536007</v>
      </c>
      <c r="F127" s="307">
        <v>26211452</v>
      </c>
      <c r="G127" s="307">
        <v>37261678</v>
      </c>
      <c r="H127" s="307">
        <v>34063117</v>
      </c>
      <c r="I127" s="307">
        <v>37620988</v>
      </c>
      <c r="J127" s="307">
        <v>37959246</v>
      </c>
      <c r="K127" s="307">
        <v>31703435</v>
      </c>
      <c r="L127" s="307">
        <v>32894866</v>
      </c>
      <c r="M127" s="307">
        <v>30987281</v>
      </c>
      <c r="N127" s="309">
        <f t="shared" ref="N127:N149" si="6">SUM(B127:M127)</f>
        <v>364710646</v>
      </c>
    </row>
    <row r="128" spans="1:14" ht="13.5" customHeight="1" thickBot="1" x14ac:dyDescent="0.25">
      <c r="A128" s="314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10"/>
    </row>
    <row r="129" spans="1:14" ht="13.5" customHeight="1" x14ac:dyDescent="0.2">
      <c r="A129" s="293" t="s">
        <v>37</v>
      </c>
      <c r="B129" s="307">
        <v>34461256</v>
      </c>
      <c r="C129" s="307">
        <v>30885412</v>
      </c>
      <c r="D129" s="307">
        <v>31866077</v>
      </c>
      <c r="E129" s="307">
        <v>29981474</v>
      </c>
      <c r="F129" s="307">
        <v>30117360</v>
      </c>
      <c r="G129" s="307">
        <v>26086512</v>
      </c>
      <c r="H129" s="307">
        <v>27573859</v>
      </c>
      <c r="I129" s="307">
        <v>29817961</v>
      </c>
      <c r="J129" s="307">
        <v>26090638</v>
      </c>
      <c r="K129" s="307">
        <v>25693790</v>
      </c>
      <c r="L129" s="307">
        <v>21242469</v>
      </c>
      <c r="M129" s="307">
        <v>21850313</v>
      </c>
      <c r="N129" s="309">
        <f t="shared" si="6"/>
        <v>335667121</v>
      </c>
    </row>
    <row r="130" spans="1:14" ht="13.5" customHeight="1" thickBot="1" x14ac:dyDescent="0.25">
      <c r="A130" s="314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10"/>
    </row>
    <row r="131" spans="1:14" ht="13.5" customHeight="1" x14ac:dyDescent="0.2">
      <c r="A131" s="313" t="s">
        <v>38</v>
      </c>
      <c r="B131" s="307">
        <v>33055058</v>
      </c>
      <c r="C131" s="307">
        <v>36790146</v>
      </c>
      <c r="D131" s="307">
        <v>42206249</v>
      </c>
      <c r="E131" s="307">
        <v>57970934</v>
      </c>
      <c r="F131" s="307">
        <v>60747734</v>
      </c>
      <c r="G131" s="307">
        <v>59173993</v>
      </c>
      <c r="H131" s="307">
        <v>74287009</v>
      </c>
      <c r="I131" s="307">
        <v>59082802</v>
      </c>
      <c r="J131" s="307">
        <v>50938802</v>
      </c>
      <c r="K131" s="307">
        <v>42628837</v>
      </c>
      <c r="L131" s="307">
        <v>44146654</v>
      </c>
      <c r="M131" s="307">
        <v>46068662</v>
      </c>
      <c r="N131" s="309">
        <f t="shared" si="6"/>
        <v>607096880</v>
      </c>
    </row>
    <row r="132" spans="1:14" ht="13.5" customHeight="1" thickBot="1" x14ac:dyDescent="0.25">
      <c r="A132" s="314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10"/>
    </row>
    <row r="133" spans="1:14" ht="13.5" customHeight="1" x14ac:dyDescent="0.2">
      <c r="A133" s="293" t="s">
        <v>39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9">
        <f t="shared" si="6"/>
        <v>0</v>
      </c>
    </row>
    <row r="134" spans="1:14" ht="13.5" customHeight="1" thickBot="1" x14ac:dyDescent="0.25">
      <c r="A134" s="314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10"/>
    </row>
    <row r="135" spans="1:14" ht="13.5" customHeight="1" x14ac:dyDescent="0.2">
      <c r="A135" s="293" t="s">
        <v>40</v>
      </c>
      <c r="B135" s="307">
        <v>24816014</v>
      </c>
      <c r="C135" s="307">
        <v>22675977</v>
      </c>
      <c r="D135" s="307">
        <v>22709616</v>
      </c>
      <c r="E135" s="307">
        <v>22063054</v>
      </c>
      <c r="F135" s="307">
        <v>34172251</v>
      </c>
      <c r="G135" s="307">
        <v>44779006</v>
      </c>
      <c r="H135" s="307">
        <v>55208989</v>
      </c>
      <c r="I135" s="307">
        <v>36201311</v>
      </c>
      <c r="J135" s="307">
        <v>33758254</v>
      </c>
      <c r="K135" s="307">
        <v>44829778</v>
      </c>
      <c r="L135" s="307">
        <v>53855222</v>
      </c>
      <c r="M135" s="307">
        <v>37766359</v>
      </c>
      <c r="N135" s="309">
        <f t="shared" si="6"/>
        <v>432835831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3" t="s">
        <v>32</v>
      </c>
      <c r="B137" s="307">
        <v>6838797</v>
      </c>
      <c r="C137" s="307">
        <v>6598935</v>
      </c>
      <c r="D137" s="307">
        <v>9478796</v>
      </c>
      <c r="E137" s="307">
        <v>9661237</v>
      </c>
      <c r="F137" s="307">
        <v>8372417</v>
      </c>
      <c r="G137" s="307">
        <v>9778996</v>
      </c>
      <c r="H137" s="307">
        <v>11546337</v>
      </c>
      <c r="I137" s="307">
        <v>10975557</v>
      </c>
      <c r="J137" s="307">
        <v>9928182</v>
      </c>
      <c r="K137" s="307">
        <v>11965064</v>
      </c>
      <c r="L137" s="307">
        <v>12776631</v>
      </c>
      <c r="M137" s="307">
        <v>8847990</v>
      </c>
      <c r="N137" s="309">
        <f t="shared" si="6"/>
        <v>116768939</v>
      </c>
    </row>
    <row r="138" spans="1:14" ht="13.5" customHeight="1" thickBot="1" x14ac:dyDescent="0.25">
      <c r="A138" s="314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67</v>
      </c>
      <c r="B139" s="307">
        <v>21609354</v>
      </c>
      <c r="C139" s="307">
        <v>14609042</v>
      </c>
      <c r="D139" s="307">
        <v>20064792</v>
      </c>
      <c r="E139" s="307">
        <v>20090991</v>
      </c>
      <c r="F139" s="307">
        <v>13528258</v>
      </c>
      <c r="G139" s="307">
        <v>19039164</v>
      </c>
      <c r="H139" s="307">
        <v>18771843</v>
      </c>
      <c r="I139" s="307">
        <v>23172044</v>
      </c>
      <c r="J139" s="307">
        <v>23499990</v>
      </c>
      <c r="K139" s="307">
        <v>18735561</v>
      </c>
      <c r="L139" s="307">
        <v>21656600</v>
      </c>
      <c r="M139" s="307">
        <v>19491283</v>
      </c>
      <c r="N139" s="309">
        <f t="shared" si="6"/>
        <v>234268922</v>
      </c>
    </row>
    <row r="140" spans="1:14" ht="13.5" customHeight="1" thickBot="1" x14ac:dyDescent="0.25">
      <c r="A140" s="31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3" t="s">
        <v>68</v>
      </c>
      <c r="B141" s="307">
        <v>73680579</v>
      </c>
      <c r="C141" s="307">
        <v>69017305</v>
      </c>
      <c r="D141" s="307">
        <v>82486314</v>
      </c>
      <c r="E141" s="307">
        <v>77158425</v>
      </c>
      <c r="F141" s="307">
        <v>79367471</v>
      </c>
      <c r="G141" s="307">
        <v>66149093</v>
      </c>
      <c r="H141" s="307">
        <v>64401189</v>
      </c>
      <c r="I141" s="307">
        <v>75832005</v>
      </c>
      <c r="J141" s="307">
        <v>86634820</v>
      </c>
      <c r="K141" s="307">
        <v>72128224</v>
      </c>
      <c r="L141" s="307">
        <v>70308877</v>
      </c>
      <c r="M141" s="307">
        <v>76802689</v>
      </c>
      <c r="N141" s="309">
        <f t="shared" si="6"/>
        <v>893966991</v>
      </c>
    </row>
    <row r="142" spans="1:14" ht="13.5" customHeight="1" thickBot="1" x14ac:dyDescent="0.25">
      <c r="A142" s="31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69</v>
      </c>
      <c r="B143" s="307">
        <v>6199971</v>
      </c>
      <c r="C143" s="307">
        <v>7080177</v>
      </c>
      <c r="D143" s="307">
        <v>6682367</v>
      </c>
      <c r="E143" s="307">
        <v>6750200</v>
      </c>
      <c r="F143" s="307">
        <v>6937061</v>
      </c>
      <c r="G143" s="307">
        <v>7136754</v>
      </c>
      <c r="H143" s="307">
        <v>7061863</v>
      </c>
      <c r="I143" s="307">
        <v>1821912</v>
      </c>
      <c r="J143" s="307">
        <v>4297605</v>
      </c>
      <c r="K143" s="307">
        <v>4752351</v>
      </c>
      <c r="L143" s="307">
        <v>3277983</v>
      </c>
      <c r="M143" s="307">
        <v>3532512</v>
      </c>
      <c r="N143" s="309">
        <f t="shared" si="6"/>
        <v>65530756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17</v>
      </c>
      <c r="B145" s="307">
        <v>2929044</v>
      </c>
      <c r="C145" s="307">
        <v>1699952</v>
      </c>
      <c r="D145" s="307">
        <v>2618048</v>
      </c>
      <c r="E145" s="307">
        <v>1916448</v>
      </c>
      <c r="F145" s="307">
        <v>1936330</v>
      </c>
      <c r="G145" s="307">
        <v>3539672</v>
      </c>
      <c r="H145" s="307">
        <v>3059608</v>
      </c>
      <c r="I145" s="307">
        <v>2768776</v>
      </c>
      <c r="J145" s="307">
        <v>3556876</v>
      </c>
      <c r="K145" s="307">
        <v>4522350</v>
      </c>
      <c r="L145" s="307">
        <v>2658248</v>
      </c>
      <c r="M145" s="307">
        <v>4007818</v>
      </c>
      <c r="N145" s="309">
        <f t="shared" si="6"/>
        <v>35213170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3" t="s">
        <v>77</v>
      </c>
      <c r="B147" s="307">
        <v>7266239</v>
      </c>
      <c r="C147" s="307">
        <v>3342493</v>
      </c>
      <c r="D147" s="307">
        <v>4040750</v>
      </c>
      <c r="E147" s="307">
        <v>6599568</v>
      </c>
      <c r="F147" s="307">
        <v>7309003</v>
      </c>
      <c r="G147" s="307">
        <v>7147713</v>
      </c>
      <c r="H147" s="307">
        <v>7439976</v>
      </c>
      <c r="I147" s="307">
        <v>6416449</v>
      </c>
      <c r="J147" s="307">
        <v>7389648</v>
      </c>
      <c r="K147" s="307">
        <v>5930758</v>
      </c>
      <c r="L147" s="307">
        <v>3071265</v>
      </c>
      <c r="M147" s="307">
        <v>3996033</v>
      </c>
      <c r="N147" s="309">
        <f t="shared" si="6"/>
        <v>69949895</v>
      </c>
    </row>
    <row r="148" spans="1:14" ht="13.5" customHeight="1" thickBot="1" x14ac:dyDescent="0.25">
      <c r="A148" s="314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78</v>
      </c>
      <c r="B149" s="307">
        <v>7973776</v>
      </c>
      <c r="C149" s="307">
        <v>9614346</v>
      </c>
      <c r="D149" s="307">
        <v>9896033</v>
      </c>
      <c r="E149" s="307">
        <v>7432318</v>
      </c>
      <c r="F149" s="307">
        <v>5527489</v>
      </c>
      <c r="G149" s="307">
        <v>6516441</v>
      </c>
      <c r="H149" s="307">
        <v>5428220</v>
      </c>
      <c r="I149" s="307">
        <v>5685075</v>
      </c>
      <c r="J149" s="307">
        <v>4281086</v>
      </c>
      <c r="K149" s="307">
        <v>6056295</v>
      </c>
      <c r="L149" s="307">
        <v>4284655</v>
      </c>
      <c r="M149" s="307">
        <v>2586728</v>
      </c>
      <c r="N149" s="309">
        <f t="shared" si="6"/>
        <v>75282462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5" t="s">
        <v>13</v>
      </c>
      <c r="B151" s="295">
        <f t="shared" ref="B151:M151" si="7">SUM(B127:B149)</f>
        <v>236501560</v>
      </c>
      <c r="C151" s="295">
        <f t="shared" si="7"/>
        <v>223619015</v>
      </c>
      <c r="D151" s="295">
        <f t="shared" si="7"/>
        <v>262544916</v>
      </c>
      <c r="E151" s="295">
        <f t="shared" si="7"/>
        <v>266160656</v>
      </c>
      <c r="F151" s="295">
        <f t="shared" si="7"/>
        <v>274226826</v>
      </c>
      <c r="G151" s="295">
        <f t="shared" si="7"/>
        <v>286609022</v>
      </c>
      <c r="H151" s="295">
        <f t="shared" si="7"/>
        <v>308842010</v>
      </c>
      <c r="I151" s="295">
        <f t="shared" si="7"/>
        <v>289394880</v>
      </c>
      <c r="J151" s="295">
        <f t="shared" si="7"/>
        <v>288335147</v>
      </c>
      <c r="K151" s="295">
        <f t="shared" si="7"/>
        <v>268946443</v>
      </c>
      <c r="L151" s="295">
        <f t="shared" si="7"/>
        <v>270173470</v>
      </c>
      <c r="M151" s="295">
        <f t="shared" si="7"/>
        <v>255937668</v>
      </c>
      <c r="N151" s="295">
        <f>SUM(B151:M151)</f>
        <v>3231291613</v>
      </c>
    </row>
    <row r="152" spans="1:14" ht="12" thickBot="1" x14ac:dyDescent="0.25">
      <c r="A152" s="296"/>
      <c r="B152" s="296"/>
      <c r="C152" s="296"/>
      <c r="D152" s="296"/>
      <c r="E152" s="296"/>
      <c r="F152" s="296"/>
      <c r="G152" s="296"/>
      <c r="H152" s="296"/>
      <c r="I152" s="296"/>
      <c r="J152" s="296"/>
      <c r="K152" s="296"/>
      <c r="L152" s="296"/>
      <c r="M152" s="296"/>
      <c r="N152" s="296"/>
    </row>
    <row r="156" spans="1:14" s="26" customFormat="1" ht="24.95" customHeight="1" x14ac:dyDescent="0.2">
      <c r="A156" s="301" t="s">
        <v>172</v>
      </c>
      <c r="B156" s="301"/>
      <c r="C156" s="301"/>
      <c r="D156" s="301"/>
      <c r="E156" s="301"/>
      <c r="F156" s="301"/>
      <c r="G156" s="301"/>
      <c r="H156" s="301"/>
      <c r="I156" s="301"/>
      <c r="J156" s="301"/>
      <c r="K156" s="301"/>
      <c r="L156" s="301"/>
      <c r="M156" s="301"/>
      <c r="N156" s="301"/>
    </row>
    <row r="157" spans="1:14" ht="12" thickBot="1" x14ac:dyDescent="0.25">
      <c r="A157" s="2"/>
      <c r="F157" s="3"/>
    </row>
    <row r="158" spans="1:14" ht="13.5" customHeight="1" x14ac:dyDescent="0.2">
      <c r="A158" s="293"/>
      <c r="B158" s="303" t="s">
        <v>1</v>
      </c>
      <c r="C158" s="293" t="s">
        <v>2</v>
      </c>
      <c r="D158" s="303" t="s">
        <v>3</v>
      </c>
      <c r="E158" s="293" t="s">
        <v>4</v>
      </c>
      <c r="F158" s="303" t="s">
        <v>5</v>
      </c>
      <c r="G158" s="293" t="s">
        <v>6</v>
      </c>
      <c r="H158" s="303" t="s">
        <v>7</v>
      </c>
      <c r="I158" s="293" t="s">
        <v>8</v>
      </c>
      <c r="J158" s="303" t="s">
        <v>9</v>
      </c>
      <c r="K158" s="293" t="s">
        <v>10</v>
      </c>
      <c r="L158" s="303" t="s">
        <v>11</v>
      </c>
      <c r="M158" s="293" t="s">
        <v>12</v>
      </c>
      <c r="N158" s="305" t="s">
        <v>13</v>
      </c>
    </row>
    <row r="159" spans="1:14" ht="13.5" customHeight="1" thickBot="1" x14ac:dyDescent="0.25">
      <c r="A159" s="294"/>
      <c r="B159" s="304"/>
      <c r="C159" s="294"/>
      <c r="D159" s="304"/>
      <c r="E159" s="294"/>
      <c r="F159" s="304"/>
      <c r="G159" s="294"/>
      <c r="H159" s="304"/>
      <c r="I159" s="294"/>
      <c r="J159" s="304"/>
      <c r="K159" s="294"/>
      <c r="L159" s="304"/>
      <c r="M159" s="294"/>
      <c r="N159" s="306"/>
    </row>
    <row r="160" spans="1:14" ht="13.5" customHeight="1" x14ac:dyDescent="0.2">
      <c r="A160" s="293" t="s">
        <v>42</v>
      </c>
      <c r="B160" s="307">
        <v>3199796</v>
      </c>
      <c r="C160" s="307">
        <v>5070280</v>
      </c>
      <c r="D160" s="307">
        <v>5599905</v>
      </c>
      <c r="E160" s="307">
        <v>7533188</v>
      </c>
      <c r="F160" s="307">
        <v>7454207</v>
      </c>
      <c r="G160" s="307">
        <v>8035314</v>
      </c>
      <c r="H160" s="307">
        <v>10918245</v>
      </c>
      <c r="I160" s="307">
        <v>13063640</v>
      </c>
      <c r="J160" s="307">
        <v>16481801</v>
      </c>
      <c r="K160" s="307">
        <v>13623344</v>
      </c>
      <c r="L160" s="307">
        <v>10008345</v>
      </c>
      <c r="M160" s="307">
        <v>14112493</v>
      </c>
      <c r="N160" s="309">
        <f t="shared" ref="N160:N180" si="8">SUM(B160:M160)</f>
        <v>115100558</v>
      </c>
    </row>
    <row r="161" spans="1:14" ht="13.5" customHeight="1" thickBot="1" x14ac:dyDescent="0.25">
      <c r="A161" s="314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10"/>
    </row>
    <row r="162" spans="1:14" ht="13.5" customHeight="1" x14ac:dyDescent="0.2">
      <c r="A162" s="293" t="s">
        <v>41</v>
      </c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9">
        <f t="shared" si="8"/>
        <v>0</v>
      </c>
    </row>
    <row r="163" spans="1:14" ht="13.5" customHeight="1" thickBot="1" x14ac:dyDescent="0.25">
      <c r="A163" s="314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10"/>
    </row>
    <row r="164" spans="1:14" ht="13.5" customHeight="1" x14ac:dyDescent="0.2">
      <c r="A164" s="293" t="s">
        <v>65</v>
      </c>
      <c r="B164" s="307">
        <v>6413304</v>
      </c>
      <c r="C164" s="307">
        <v>4233953</v>
      </c>
      <c r="D164" s="307">
        <v>1178228</v>
      </c>
      <c r="E164" s="307">
        <v>1968747</v>
      </c>
      <c r="F164" s="307">
        <v>2065937</v>
      </c>
      <c r="G164" s="307">
        <v>13176177</v>
      </c>
      <c r="H164" s="307">
        <v>5190580</v>
      </c>
      <c r="I164" s="307">
        <v>525092</v>
      </c>
      <c r="J164" s="307">
        <v>5138556</v>
      </c>
      <c r="K164" s="307">
        <v>997109</v>
      </c>
      <c r="L164" s="307">
        <v>937231</v>
      </c>
      <c r="M164" s="307">
        <v>1078333</v>
      </c>
      <c r="N164" s="309">
        <f t="shared" si="8"/>
        <v>42903247</v>
      </c>
    </row>
    <row r="165" spans="1:14" ht="13.5" customHeight="1" thickBot="1" x14ac:dyDescent="0.25">
      <c r="A165" s="314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10"/>
    </row>
    <row r="166" spans="1:14" ht="13.5" customHeight="1" x14ac:dyDescent="0.2">
      <c r="A166" s="293" t="s">
        <v>43</v>
      </c>
      <c r="B166" s="307">
        <v>7278773</v>
      </c>
      <c r="C166" s="307">
        <v>6177447</v>
      </c>
      <c r="D166" s="307">
        <v>7185722</v>
      </c>
      <c r="E166" s="307">
        <v>6438068</v>
      </c>
      <c r="F166" s="307">
        <v>7492585</v>
      </c>
      <c r="G166" s="307">
        <v>6575695</v>
      </c>
      <c r="H166" s="307">
        <v>5371420</v>
      </c>
      <c r="I166" s="307">
        <v>6558740</v>
      </c>
      <c r="J166" s="307">
        <v>7190737</v>
      </c>
      <c r="K166" s="307">
        <v>5734604</v>
      </c>
      <c r="L166" s="307">
        <v>6825634</v>
      </c>
      <c r="M166" s="307">
        <v>7958995</v>
      </c>
      <c r="N166" s="309">
        <f t="shared" si="8"/>
        <v>80788420</v>
      </c>
    </row>
    <row r="167" spans="1:14" ht="13.5" customHeight="1" thickBot="1" x14ac:dyDescent="0.25">
      <c r="A167" s="314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10"/>
    </row>
    <row r="168" spans="1:14" ht="13.5" customHeight="1" x14ac:dyDescent="0.2">
      <c r="A168" s="293" t="s">
        <v>40</v>
      </c>
      <c r="B168" s="307">
        <v>7319767</v>
      </c>
      <c r="C168" s="307">
        <v>5620097</v>
      </c>
      <c r="D168" s="307">
        <v>9462278</v>
      </c>
      <c r="E168" s="307">
        <v>5153582</v>
      </c>
      <c r="F168" s="307">
        <v>5089243</v>
      </c>
      <c r="G168" s="307">
        <v>3156588</v>
      </c>
      <c r="H168" s="307">
        <v>1907838</v>
      </c>
      <c r="I168" s="307">
        <v>3430085</v>
      </c>
      <c r="J168" s="307">
        <v>4204404</v>
      </c>
      <c r="K168" s="307">
        <v>3098646</v>
      </c>
      <c r="L168" s="307">
        <v>2499433</v>
      </c>
      <c r="M168" s="307">
        <v>2436316</v>
      </c>
      <c r="N168" s="309">
        <f t="shared" si="8"/>
        <v>53378277</v>
      </c>
    </row>
    <row r="169" spans="1:14" ht="13.5" customHeight="1" thickBot="1" x14ac:dyDescent="0.25">
      <c r="A169" s="31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ht="13.5" customHeight="1" x14ac:dyDescent="0.2">
      <c r="A170" s="293" t="s">
        <v>110</v>
      </c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9">
        <f t="shared" si="8"/>
        <v>0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44</v>
      </c>
      <c r="B172" s="307"/>
      <c r="C172" s="307">
        <v>1277200</v>
      </c>
      <c r="D172" s="307">
        <v>6254601</v>
      </c>
      <c r="E172" s="307">
        <v>1916906</v>
      </c>
      <c r="F172" s="307">
        <v>6341090</v>
      </c>
      <c r="G172" s="307">
        <v>8065508</v>
      </c>
      <c r="H172" s="307">
        <v>8627094</v>
      </c>
      <c r="I172" s="307">
        <v>9104591</v>
      </c>
      <c r="J172" s="307">
        <v>2034126</v>
      </c>
      <c r="K172" s="307">
        <v>1848974</v>
      </c>
      <c r="L172" s="307">
        <v>961480</v>
      </c>
      <c r="M172" s="307"/>
      <c r="N172" s="309">
        <f t="shared" si="8"/>
        <v>46431570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32</v>
      </c>
      <c r="B174" s="307">
        <v>12387159</v>
      </c>
      <c r="C174" s="307">
        <v>12072676</v>
      </c>
      <c r="D174" s="307">
        <v>15840227</v>
      </c>
      <c r="E174" s="307">
        <v>13479501</v>
      </c>
      <c r="F174" s="307">
        <v>17061183</v>
      </c>
      <c r="G174" s="307">
        <v>15169361</v>
      </c>
      <c r="H174" s="307">
        <v>17409579</v>
      </c>
      <c r="I174" s="307">
        <v>18439454</v>
      </c>
      <c r="J174" s="307">
        <v>15058705</v>
      </c>
      <c r="K174" s="307">
        <v>17762547</v>
      </c>
      <c r="L174" s="307">
        <v>18254484</v>
      </c>
      <c r="M174" s="307">
        <v>16828219</v>
      </c>
      <c r="N174" s="309">
        <f t="shared" si="8"/>
        <v>189763095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17</v>
      </c>
      <c r="B176" s="307">
        <v>1312948</v>
      </c>
      <c r="C176" s="307">
        <v>1802566</v>
      </c>
      <c r="D176" s="307">
        <v>1019917</v>
      </c>
      <c r="E176" s="307">
        <v>2739943</v>
      </c>
      <c r="F176" s="307">
        <v>4266786</v>
      </c>
      <c r="G176" s="307">
        <v>4612061</v>
      </c>
      <c r="H176" s="307">
        <v>3837496</v>
      </c>
      <c r="I176" s="307">
        <f>301506+2962703</f>
        <v>3264209</v>
      </c>
      <c r="J176" s="307">
        <f>319596+3715112</f>
        <v>4034708</v>
      </c>
      <c r="K176" s="307">
        <f>825240+4724937</f>
        <v>5550177</v>
      </c>
      <c r="L176" s="307">
        <f>521552+3986526</f>
        <v>4508078</v>
      </c>
      <c r="M176" s="307">
        <f>880119+3195909</f>
        <v>4076028</v>
      </c>
      <c r="N176" s="309">
        <f t="shared" si="8"/>
        <v>41024917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69</v>
      </c>
      <c r="B178" s="307">
        <v>8044650</v>
      </c>
      <c r="C178" s="307">
        <v>4542225</v>
      </c>
      <c r="D178" s="307">
        <v>6104631</v>
      </c>
      <c r="E178" s="307">
        <v>8786764</v>
      </c>
      <c r="F178" s="307">
        <v>7788434</v>
      </c>
      <c r="G178" s="307">
        <v>7199100</v>
      </c>
      <c r="H178" s="307">
        <v>5938111</v>
      </c>
      <c r="I178" s="307">
        <v>4854704</v>
      </c>
      <c r="J178" s="307">
        <v>4348218</v>
      </c>
      <c r="K178" s="307">
        <v>5016600</v>
      </c>
      <c r="L178" s="307">
        <v>4912146</v>
      </c>
      <c r="M178" s="307">
        <v>6746771</v>
      </c>
      <c r="N178" s="309">
        <f t="shared" si="8"/>
        <v>74282354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73</v>
      </c>
      <c r="B180" s="307">
        <v>18346630</v>
      </c>
      <c r="C180" s="307">
        <v>16567200</v>
      </c>
      <c r="D180" s="307">
        <v>19763149</v>
      </c>
      <c r="E180" s="307">
        <v>16986024</v>
      </c>
      <c r="F180" s="307">
        <v>20196809</v>
      </c>
      <c r="G180" s="307">
        <v>18316380</v>
      </c>
      <c r="H180" s="307">
        <v>20466354</v>
      </c>
      <c r="I180" s="307">
        <v>21058162</v>
      </c>
      <c r="J180" s="307">
        <v>21221523</v>
      </c>
      <c r="K180" s="307">
        <v>18921995</v>
      </c>
      <c r="L180" s="307">
        <v>19254534</v>
      </c>
      <c r="M180" s="307">
        <v>19591459</v>
      </c>
      <c r="N180" s="309">
        <f t="shared" si="8"/>
        <v>230690219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 t="s">
        <v>70</v>
      </c>
    </row>
    <row r="182" spans="1:14" ht="13.5" customHeight="1" x14ac:dyDescent="0.2">
      <c r="A182" s="295" t="s">
        <v>13</v>
      </c>
      <c r="B182" s="295">
        <f>SUM(B160:B180)</f>
        <v>64303027</v>
      </c>
      <c r="C182" s="295">
        <f t="shared" ref="C182:N182" si="9">SUM(C160:C180)</f>
        <v>57363644</v>
      </c>
      <c r="D182" s="295">
        <f t="shared" si="9"/>
        <v>72408658</v>
      </c>
      <c r="E182" s="295">
        <f t="shared" si="9"/>
        <v>65002723</v>
      </c>
      <c r="F182" s="295">
        <f t="shared" si="9"/>
        <v>77756274</v>
      </c>
      <c r="G182" s="295">
        <f t="shared" si="9"/>
        <v>84306184</v>
      </c>
      <c r="H182" s="295">
        <f t="shared" si="9"/>
        <v>79666717</v>
      </c>
      <c r="I182" s="295">
        <f t="shared" si="9"/>
        <v>80298677</v>
      </c>
      <c r="J182" s="295">
        <f t="shared" si="9"/>
        <v>79712778</v>
      </c>
      <c r="K182" s="295">
        <f t="shared" si="9"/>
        <v>72553996</v>
      </c>
      <c r="L182" s="295">
        <f t="shared" si="9"/>
        <v>68161365</v>
      </c>
      <c r="M182" s="295">
        <f t="shared" si="9"/>
        <v>72828614</v>
      </c>
      <c r="N182" s="295">
        <f t="shared" si="9"/>
        <v>874362657</v>
      </c>
    </row>
    <row r="183" spans="1:14" ht="12" thickBot="1" x14ac:dyDescent="0.25">
      <c r="A183" s="296"/>
      <c r="B183" s="296"/>
      <c r="C183" s="296"/>
      <c r="D183" s="296"/>
      <c r="E183" s="296"/>
      <c r="F183" s="296"/>
      <c r="G183" s="296"/>
      <c r="H183" s="296"/>
      <c r="I183" s="296"/>
      <c r="J183" s="296"/>
      <c r="K183" s="296"/>
      <c r="L183" s="296"/>
      <c r="M183" s="296"/>
      <c r="N183" s="296"/>
    </row>
    <row r="187" spans="1:14" s="26" customFormat="1" ht="24.95" customHeight="1" x14ac:dyDescent="0.2">
      <c r="A187" s="301" t="s">
        <v>169</v>
      </c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</row>
    <row r="188" spans="1:14" ht="12" thickBot="1" x14ac:dyDescent="0.25"/>
    <row r="189" spans="1:14" ht="13.5" customHeight="1" x14ac:dyDescent="0.2">
      <c r="A189" s="293"/>
      <c r="B189" s="303" t="s">
        <v>1</v>
      </c>
      <c r="C189" s="293" t="s">
        <v>2</v>
      </c>
      <c r="D189" s="303" t="s">
        <v>3</v>
      </c>
      <c r="E189" s="293" t="s">
        <v>4</v>
      </c>
      <c r="F189" s="303" t="s">
        <v>5</v>
      </c>
      <c r="G189" s="293" t="s">
        <v>6</v>
      </c>
      <c r="H189" s="303" t="s">
        <v>7</v>
      </c>
      <c r="I189" s="293" t="s">
        <v>8</v>
      </c>
      <c r="J189" s="303" t="s">
        <v>9</v>
      </c>
      <c r="K189" s="293" t="s">
        <v>10</v>
      </c>
      <c r="L189" s="303" t="s">
        <v>11</v>
      </c>
      <c r="M189" s="293" t="s">
        <v>12</v>
      </c>
      <c r="N189" s="305" t="s">
        <v>13</v>
      </c>
    </row>
    <row r="190" spans="1:14" ht="13.5" customHeight="1" thickBot="1" x14ac:dyDescent="0.25">
      <c r="A190" s="294"/>
      <c r="B190" s="304"/>
      <c r="C190" s="294"/>
      <c r="D190" s="304"/>
      <c r="E190" s="294"/>
      <c r="F190" s="304"/>
      <c r="G190" s="294"/>
      <c r="H190" s="304"/>
      <c r="I190" s="294"/>
      <c r="J190" s="304"/>
      <c r="K190" s="294"/>
      <c r="L190" s="304"/>
      <c r="M190" s="294"/>
      <c r="N190" s="306"/>
    </row>
    <row r="191" spans="1:14" ht="13.5" customHeight="1" x14ac:dyDescent="0.2">
      <c r="A191" s="293" t="s">
        <v>19</v>
      </c>
      <c r="B191" s="307">
        <v>24533772</v>
      </c>
      <c r="C191" s="307">
        <v>19982646</v>
      </c>
      <c r="D191" s="307">
        <v>14364324</v>
      </c>
      <c r="E191" s="307">
        <v>5318298</v>
      </c>
      <c r="F191" s="307">
        <v>1847448</v>
      </c>
      <c r="G191" s="307"/>
      <c r="H191" s="307">
        <v>16585400</v>
      </c>
      <c r="I191" s="307">
        <v>16898088</v>
      </c>
      <c r="J191" s="307">
        <v>19098697</v>
      </c>
      <c r="K191" s="307">
        <v>19501523</v>
      </c>
      <c r="L191" s="307">
        <v>12857416</v>
      </c>
      <c r="M191" s="307">
        <v>17932046</v>
      </c>
      <c r="N191" s="309">
        <f t="shared" ref="N191:N205" si="10">SUM(B191:M191)</f>
        <v>168919658</v>
      </c>
    </row>
    <row r="192" spans="1:14" ht="13.5" customHeight="1" thickBot="1" x14ac:dyDescent="0.25">
      <c r="A192" s="294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10"/>
    </row>
    <row r="193" spans="1:14" ht="13.5" customHeight="1" x14ac:dyDescent="0.2">
      <c r="A193" s="297" t="s">
        <v>45</v>
      </c>
      <c r="B193" s="307">
        <v>14853959</v>
      </c>
      <c r="C193" s="307">
        <v>6374410</v>
      </c>
      <c r="D193" s="307">
        <v>2571489</v>
      </c>
      <c r="E193" s="307">
        <v>19445095</v>
      </c>
      <c r="F193" s="307">
        <v>39014881</v>
      </c>
      <c r="G193" s="307">
        <v>40766648</v>
      </c>
      <c r="H193" s="307">
        <v>29602798</v>
      </c>
      <c r="I193" s="307">
        <v>43704203</v>
      </c>
      <c r="J193" s="307">
        <v>43104680</v>
      </c>
      <c r="K193" s="307">
        <v>40868326</v>
      </c>
      <c r="L193" s="307">
        <v>39823505</v>
      </c>
      <c r="M193" s="307">
        <v>34017576</v>
      </c>
      <c r="N193" s="309">
        <f>SUM(B193:M193)</f>
        <v>354147570</v>
      </c>
    </row>
    <row r="194" spans="1:14" ht="13.5" customHeight="1" thickBot="1" x14ac:dyDescent="0.25">
      <c r="A194" s="298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10"/>
    </row>
    <row r="195" spans="1:14" ht="13.5" customHeight="1" x14ac:dyDescent="0.2">
      <c r="A195" s="297" t="s">
        <v>46</v>
      </c>
      <c r="B195" s="307"/>
      <c r="C195" s="307">
        <v>442800</v>
      </c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9">
        <f t="shared" si="10"/>
        <v>442800</v>
      </c>
    </row>
    <row r="196" spans="1:14" ht="13.5" customHeight="1" thickBot="1" x14ac:dyDescent="0.25">
      <c r="A196" s="298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10"/>
    </row>
    <row r="197" spans="1:14" ht="13.5" customHeight="1" x14ac:dyDescent="0.2">
      <c r="A197" s="293" t="s">
        <v>23</v>
      </c>
      <c r="B197" s="307">
        <v>769305</v>
      </c>
      <c r="C197" s="307">
        <v>540080</v>
      </c>
      <c r="D197" s="307">
        <v>995360</v>
      </c>
      <c r="E197" s="307">
        <v>898890</v>
      </c>
      <c r="F197" s="307"/>
      <c r="G197" s="307"/>
      <c r="H197" s="307"/>
      <c r="I197" s="307"/>
      <c r="J197" s="307"/>
      <c r="K197" s="307"/>
      <c r="L197" s="307"/>
      <c r="M197" s="307"/>
      <c r="N197" s="309">
        <f t="shared" si="10"/>
        <v>3203635</v>
      </c>
    </row>
    <row r="198" spans="1:14" ht="13.5" customHeight="1" thickBot="1" x14ac:dyDescent="0.25">
      <c r="A198" s="294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10"/>
    </row>
    <row r="199" spans="1:14" ht="13.5" customHeight="1" x14ac:dyDescent="0.2">
      <c r="A199" s="297" t="s">
        <v>177</v>
      </c>
      <c r="B199" s="307">
        <v>1663980</v>
      </c>
      <c r="C199" s="307">
        <v>1370196</v>
      </c>
      <c r="D199" s="307">
        <v>208329</v>
      </c>
      <c r="E199" s="307">
        <v>547200</v>
      </c>
      <c r="F199" s="307"/>
      <c r="G199" s="307"/>
      <c r="H199" s="307"/>
      <c r="I199" s="307"/>
      <c r="J199" s="307"/>
      <c r="K199" s="307">
        <v>204918</v>
      </c>
      <c r="L199" s="307"/>
      <c r="M199" s="307"/>
      <c r="N199" s="309">
        <f t="shared" si="10"/>
        <v>3994623</v>
      </c>
    </row>
    <row r="200" spans="1:14" ht="13.5" customHeight="1" thickBot="1" x14ac:dyDescent="0.25">
      <c r="A200" s="29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ht="13.5" customHeight="1" x14ac:dyDescent="0.2">
      <c r="A201" s="293" t="s">
        <v>48</v>
      </c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9">
        <f t="shared" si="10"/>
        <v>0</v>
      </c>
    </row>
    <row r="202" spans="1:14" ht="13.5" customHeight="1" thickBot="1" x14ac:dyDescent="0.25">
      <c r="A202" s="29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293" t="s">
        <v>49</v>
      </c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9">
        <f t="shared" si="10"/>
        <v>0</v>
      </c>
    </row>
    <row r="204" spans="1:14" ht="13.5" customHeight="1" thickBot="1" x14ac:dyDescent="0.25">
      <c r="A204" s="294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297" t="s">
        <v>71</v>
      </c>
      <c r="B205" s="307"/>
      <c r="C205" s="307"/>
      <c r="D205" s="307"/>
      <c r="E205" s="307"/>
      <c r="F205" s="307">
        <v>515652</v>
      </c>
      <c r="G205" s="307"/>
      <c r="H205" s="307"/>
      <c r="I205" s="307"/>
      <c r="J205" s="307"/>
      <c r="K205" s="307"/>
      <c r="L205" s="307"/>
      <c r="M205" s="307"/>
      <c r="N205" s="309">
        <f t="shared" si="10"/>
        <v>515652</v>
      </c>
    </row>
    <row r="206" spans="1:14" ht="13.5" customHeight="1" thickBot="1" x14ac:dyDescent="0.25">
      <c r="A206" s="29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293" t="s">
        <v>72</v>
      </c>
      <c r="B207" s="307">
        <v>481032</v>
      </c>
      <c r="C207" s="307">
        <v>482080</v>
      </c>
      <c r="D207" s="307">
        <v>482080</v>
      </c>
      <c r="E207" s="307"/>
      <c r="F207" s="307"/>
      <c r="G207" s="307">
        <v>21706974</v>
      </c>
      <c r="H207" s="307">
        <v>4564740</v>
      </c>
      <c r="I207" s="307">
        <v>5701633</v>
      </c>
      <c r="J207" s="307">
        <v>7326122</v>
      </c>
      <c r="K207" s="307">
        <v>3927975</v>
      </c>
      <c r="L207" s="307">
        <v>2619739</v>
      </c>
      <c r="M207" s="307">
        <v>583176</v>
      </c>
      <c r="N207" s="309">
        <f>SUM(B207:M207)</f>
        <v>47875551</v>
      </c>
    </row>
    <row r="208" spans="1:14" ht="13.5" customHeight="1" thickBot="1" x14ac:dyDescent="0.25">
      <c r="A208" s="29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3.5" customHeight="1" x14ac:dyDescent="0.2">
      <c r="A209" s="293" t="s">
        <v>50</v>
      </c>
      <c r="B209" s="307">
        <v>985520</v>
      </c>
      <c r="C209" s="307">
        <v>731860</v>
      </c>
      <c r="D209" s="307">
        <v>2703798</v>
      </c>
      <c r="E209" s="307">
        <v>651372</v>
      </c>
      <c r="F209" s="307">
        <v>48090</v>
      </c>
      <c r="G209" s="307"/>
      <c r="H209" s="307">
        <v>2186080</v>
      </c>
      <c r="I209" s="307">
        <v>96000</v>
      </c>
      <c r="J209" s="307">
        <v>1616000</v>
      </c>
      <c r="K209" s="307">
        <v>48090</v>
      </c>
      <c r="L209" s="307">
        <v>1578960</v>
      </c>
      <c r="M209" s="307">
        <v>96000</v>
      </c>
      <c r="N209" s="309">
        <f>SUM(B209:M209)</f>
        <v>10741770</v>
      </c>
    </row>
    <row r="210" spans="1:14" ht="13.5" customHeight="1" thickBot="1" x14ac:dyDescent="0.25">
      <c r="A210" s="29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ht="13.5" customHeight="1" x14ac:dyDescent="0.2">
      <c r="A211" s="295" t="s">
        <v>13</v>
      </c>
      <c r="B211" s="316">
        <f t="shared" ref="B211:M211" si="11">SUM(B191:B209)</f>
        <v>43287568</v>
      </c>
      <c r="C211" s="316">
        <f t="shared" si="11"/>
        <v>29924072</v>
      </c>
      <c r="D211" s="316">
        <f t="shared" si="11"/>
        <v>21325380</v>
      </c>
      <c r="E211" s="316">
        <f t="shared" si="11"/>
        <v>26860855</v>
      </c>
      <c r="F211" s="316">
        <f t="shared" si="11"/>
        <v>41426071</v>
      </c>
      <c r="G211" s="316">
        <f t="shared" si="11"/>
        <v>62473622</v>
      </c>
      <c r="H211" s="316">
        <f t="shared" si="11"/>
        <v>52939018</v>
      </c>
      <c r="I211" s="316">
        <f t="shared" si="11"/>
        <v>66399924</v>
      </c>
      <c r="J211" s="316">
        <f t="shared" si="11"/>
        <v>71145499</v>
      </c>
      <c r="K211" s="316">
        <f t="shared" si="11"/>
        <v>64550832</v>
      </c>
      <c r="L211" s="295">
        <f t="shared" si="11"/>
        <v>56879620</v>
      </c>
      <c r="M211" s="316">
        <f t="shared" si="11"/>
        <v>52628798</v>
      </c>
      <c r="N211" s="316">
        <f>SUM(B211:M211)</f>
        <v>589841259</v>
      </c>
    </row>
    <row r="212" spans="1:14" ht="13.5" customHeight="1" thickBot="1" x14ac:dyDescent="0.25">
      <c r="A212" s="296"/>
      <c r="B212" s="317"/>
      <c r="C212" s="317"/>
      <c r="D212" s="317"/>
      <c r="E212" s="317"/>
      <c r="F212" s="317"/>
      <c r="G212" s="317"/>
      <c r="H212" s="317"/>
      <c r="I212" s="317"/>
      <c r="J212" s="317"/>
      <c r="K212" s="317"/>
      <c r="L212" s="296"/>
      <c r="M212" s="317"/>
      <c r="N212" s="317"/>
    </row>
  </sheetData>
  <mergeCells count="1225">
    <mergeCell ref="A100:A101"/>
    <mergeCell ref="A102:A103"/>
    <mergeCell ref="A104:A105"/>
    <mergeCell ref="A106:A107"/>
    <mergeCell ref="A2:N2"/>
    <mergeCell ref="A12:N12"/>
    <mergeCell ref="I14:I15"/>
    <mergeCell ref="M14:M15"/>
    <mergeCell ref="B14:B15"/>
    <mergeCell ref="C14:C15"/>
    <mergeCell ref="D14:D15"/>
    <mergeCell ref="A49:A50"/>
    <mergeCell ref="A51:A52"/>
    <mergeCell ref="A53:A54"/>
    <mergeCell ref="A14:A15"/>
    <mergeCell ref="A35:A36"/>
    <mergeCell ref="A33:N33"/>
    <mergeCell ref="A41:A42"/>
    <mergeCell ref="A43:A44"/>
    <mergeCell ref="A45:A46"/>
    <mergeCell ref="A47:A48"/>
    <mergeCell ref="F28:F29"/>
    <mergeCell ref="G28:G29"/>
    <mergeCell ref="H28:H29"/>
    <mergeCell ref="E37:E38"/>
    <mergeCell ref="F37:F38"/>
    <mergeCell ref="G37:G38"/>
    <mergeCell ref="I28:I29"/>
    <mergeCell ref="J28:J29"/>
    <mergeCell ref="H35:H36"/>
    <mergeCell ref="I35:I36"/>
    <mergeCell ref="J35:J36"/>
    <mergeCell ref="I189:I190"/>
    <mergeCell ref="J189:J190"/>
    <mergeCell ref="K189:K190"/>
    <mergeCell ref="A187:N187"/>
    <mergeCell ref="M189:M190"/>
    <mergeCell ref="N189:N190"/>
    <mergeCell ref="D189:D190"/>
    <mergeCell ref="N158:N159"/>
    <mergeCell ref="A156:N156"/>
    <mergeCell ref="E14:E15"/>
    <mergeCell ref="F14:F15"/>
    <mergeCell ref="G14:G15"/>
    <mergeCell ref="H14:H15"/>
    <mergeCell ref="N14:N15"/>
    <mergeCell ref="E158:E159"/>
    <mergeCell ref="F158:F159"/>
    <mergeCell ref="G158:G159"/>
    <mergeCell ref="H158:H159"/>
    <mergeCell ref="I158:I159"/>
    <mergeCell ref="J14:J15"/>
    <mergeCell ref="K14:K15"/>
    <mergeCell ref="E28:E29"/>
    <mergeCell ref="C158:C159"/>
    <mergeCell ref="D158:D159"/>
    <mergeCell ref="A110:A111"/>
    <mergeCell ref="A112:A113"/>
    <mergeCell ref="A114:A115"/>
    <mergeCell ref="A116:A117"/>
    <mergeCell ref="A118:A119"/>
    <mergeCell ref="A127:A128"/>
    <mergeCell ref="A131:A132"/>
    <mergeCell ref="A133:A134"/>
    <mergeCell ref="L211:L212"/>
    <mergeCell ref="M211:M212"/>
    <mergeCell ref="M151:M152"/>
    <mergeCell ref="L189:L190"/>
    <mergeCell ref="M160:M161"/>
    <mergeCell ref="L182:L183"/>
    <mergeCell ref="M182:M183"/>
    <mergeCell ref="K162:K163"/>
    <mergeCell ref="L162:L163"/>
    <mergeCell ref="M162:M163"/>
    <mergeCell ref="L14:L15"/>
    <mergeCell ref="M28:M29"/>
    <mergeCell ref="K158:K159"/>
    <mergeCell ref="L158:L159"/>
    <mergeCell ref="M158:M159"/>
    <mergeCell ref="K160:K161"/>
    <mergeCell ref="L160:L161"/>
    <mergeCell ref="K28:K29"/>
    <mergeCell ref="L28:L29"/>
    <mergeCell ref="K35:K36"/>
    <mergeCell ref="M18:M19"/>
    <mergeCell ref="K125:K126"/>
    <mergeCell ref="L125:L126"/>
    <mergeCell ref="M125:M126"/>
    <mergeCell ref="K73:K74"/>
    <mergeCell ref="L73:L74"/>
    <mergeCell ref="M73:M74"/>
    <mergeCell ref="L79:L80"/>
    <mergeCell ref="M79:M80"/>
    <mergeCell ref="J211:J212"/>
    <mergeCell ref="K211:K212"/>
    <mergeCell ref="J158:J159"/>
    <mergeCell ref="E189:E190"/>
    <mergeCell ref="F189:F190"/>
    <mergeCell ref="G189:G190"/>
    <mergeCell ref="H189:H190"/>
    <mergeCell ref="C189:C190"/>
    <mergeCell ref="A199:A200"/>
    <mergeCell ref="A201:A202"/>
    <mergeCell ref="A203:A204"/>
    <mergeCell ref="B158:B159"/>
    <mergeCell ref="A189:A190"/>
    <mergeCell ref="B189:B190"/>
    <mergeCell ref="A191:A192"/>
    <mergeCell ref="A193:A194"/>
    <mergeCell ref="A195:A196"/>
    <mergeCell ref="A197:A198"/>
    <mergeCell ref="A205:A206"/>
    <mergeCell ref="A207:A208"/>
    <mergeCell ref="A209:A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A162:A163"/>
    <mergeCell ref="A164:A165"/>
    <mergeCell ref="N211:N212"/>
    <mergeCell ref="A16:A17"/>
    <mergeCell ref="A18:A19"/>
    <mergeCell ref="A20:A21"/>
    <mergeCell ref="A22:A23"/>
    <mergeCell ref="A24:A25"/>
    <mergeCell ref="A26:A27"/>
    <mergeCell ref="A28:A29"/>
    <mergeCell ref="A37:A38"/>
    <mergeCell ref="A39:A40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108:A109"/>
    <mergeCell ref="A88:N88"/>
    <mergeCell ref="A90:A91"/>
    <mergeCell ref="A92:A93"/>
    <mergeCell ref="A94:A95"/>
    <mergeCell ref="A96:A97"/>
    <mergeCell ref="A98:A99"/>
    <mergeCell ref="A129:A130"/>
    <mergeCell ref="A123:N123"/>
    <mergeCell ref="A125:A126"/>
    <mergeCell ref="A135:A136"/>
    <mergeCell ref="K127:K128"/>
    <mergeCell ref="L127:L128"/>
    <mergeCell ref="M127:M128"/>
    <mergeCell ref="N127:N128"/>
    <mergeCell ref="A137:A138"/>
    <mergeCell ref="A139:A140"/>
    <mergeCell ref="A141:A142"/>
    <mergeCell ref="A143:A144"/>
    <mergeCell ref="A145:A146"/>
    <mergeCell ref="A147:A148"/>
    <mergeCell ref="A149:A150"/>
    <mergeCell ref="A151:A152"/>
    <mergeCell ref="A160:A161"/>
    <mergeCell ref="A158:A159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N151:N152"/>
    <mergeCell ref="B129:B130"/>
    <mergeCell ref="C129:C130"/>
    <mergeCell ref="D129:D130"/>
    <mergeCell ref="E129:E130"/>
    <mergeCell ref="F129:F130"/>
    <mergeCell ref="A166:A167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B28:B29"/>
    <mergeCell ref="C28:C29"/>
    <mergeCell ref="D28:D29"/>
    <mergeCell ref="B151:B152"/>
    <mergeCell ref="C151:C152"/>
    <mergeCell ref="D151:D152"/>
    <mergeCell ref="B39:B40"/>
    <mergeCell ref="C39:C40"/>
    <mergeCell ref="D39:D40"/>
    <mergeCell ref="B83:B84"/>
    <mergeCell ref="B37:B38"/>
    <mergeCell ref="C37:C38"/>
    <mergeCell ref="D37:D38"/>
    <mergeCell ref="B182:B183"/>
    <mergeCell ref="C182:C183"/>
    <mergeCell ref="D182:D183"/>
    <mergeCell ref="B43:B44"/>
    <mergeCell ref="C43:C44"/>
    <mergeCell ref="D43:D44"/>
    <mergeCell ref="B47:B48"/>
    <mergeCell ref="C47:C48"/>
    <mergeCell ref="D47:D48"/>
    <mergeCell ref="B51:B52"/>
    <mergeCell ref="N28:N29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H37:H38"/>
    <mergeCell ref="I37:I38"/>
    <mergeCell ref="J37:J38"/>
    <mergeCell ref="K37:K38"/>
    <mergeCell ref="L37:L38"/>
    <mergeCell ref="M37:M38"/>
    <mergeCell ref="E182:E183"/>
    <mergeCell ref="F182:F183"/>
    <mergeCell ref="G182:G183"/>
    <mergeCell ref="H182:H183"/>
    <mergeCell ref="I182:I183"/>
    <mergeCell ref="J182:J183"/>
    <mergeCell ref="N182:N183"/>
    <mergeCell ref="K182:K183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N37:N38"/>
    <mergeCell ref="E39:E40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G77:G78"/>
    <mergeCell ref="H77:H78"/>
    <mergeCell ref="I77:I78"/>
    <mergeCell ref="J77:J78"/>
    <mergeCell ref="K77:K78"/>
    <mergeCell ref="L77:L78"/>
    <mergeCell ref="M77:M78"/>
    <mergeCell ref="N77:N78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N73:N74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B92:B93"/>
    <mergeCell ref="C92:C93"/>
    <mergeCell ref="D92:D93"/>
    <mergeCell ref="E92:E93"/>
    <mergeCell ref="F92:F93"/>
    <mergeCell ref="G92:G93"/>
    <mergeCell ref="H92:H93"/>
    <mergeCell ref="I92:I93"/>
    <mergeCell ref="J92:J93"/>
    <mergeCell ref="K92:K93"/>
    <mergeCell ref="L92:L93"/>
    <mergeCell ref="M92:M93"/>
    <mergeCell ref="N92:N93"/>
    <mergeCell ref="B94:B95"/>
    <mergeCell ref="C94:C95"/>
    <mergeCell ref="D94:D95"/>
    <mergeCell ref="E94:E95"/>
    <mergeCell ref="F94:F95"/>
    <mergeCell ref="G94:G95"/>
    <mergeCell ref="H94:H95"/>
    <mergeCell ref="I94:I95"/>
    <mergeCell ref="J94:J95"/>
    <mergeCell ref="K94:K95"/>
    <mergeCell ref="L94:L95"/>
    <mergeCell ref="M94:M95"/>
    <mergeCell ref="N94:N95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27:B128"/>
    <mergeCell ref="C127:C128"/>
    <mergeCell ref="D127:D128"/>
    <mergeCell ref="E127:E128"/>
    <mergeCell ref="F127:F128"/>
    <mergeCell ref="G127:G128"/>
    <mergeCell ref="H127:H128"/>
    <mergeCell ref="I127:I128"/>
    <mergeCell ref="J127:J128"/>
    <mergeCell ref="B125:B126"/>
    <mergeCell ref="C125:C126"/>
    <mergeCell ref="D125:D126"/>
    <mergeCell ref="E125:E126"/>
    <mergeCell ref="F125:F126"/>
    <mergeCell ref="G125:G126"/>
    <mergeCell ref="H125:H126"/>
    <mergeCell ref="I125:I126"/>
    <mergeCell ref="N125:N126"/>
    <mergeCell ref="J125:J126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N160:N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N162:N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B35:B36"/>
    <mergeCell ref="C35:C36"/>
    <mergeCell ref="D35:D36"/>
    <mergeCell ref="E35:E36"/>
    <mergeCell ref="F35:F36"/>
    <mergeCell ref="G35:G36"/>
    <mergeCell ref="L35:L36"/>
    <mergeCell ref="M35:M36"/>
    <mergeCell ref="N35:N36"/>
    <mergeCell ref="B90:B91"/>
    <mergeCell ref="C90:C91"/>
    <mergeCell ref="D90:D91"/>
    <mergeCell ref="E90:E91"/>
    <mergeCell ref="F90:F91"/>
    <mergeCell ref="G90:G91"/>
    <mergeCell ref="H90:H91"/>
    <mergeCell ref="I90:I91"/>
    <mergeCell ref="J90:J91"/>
    <mergeCell ref="K90:K91"/>
    <mergeCell ref="L90:L91"/>
    <mergeCell ref="M90:M91"/>
    <mergeCell ref="N90:N91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6'!A30" display="1 - FERROEXPRESO PAMPEANO S.A."/>
    <hyperlink ref="A5:C5" location="'2006'!A63" display="2 - NUEVO CENTRAL ARGENTINO S.A."/>
    <hyperlink ref="A6:C6" location="'2006'!A117" display="3 - FERROSUR ROCA S.A."/>
    <hyperlink ref="A7:C7" location="'2006'!A153" display="4 - AMERICA LATINA LOGISTICA CENTRAL S.A. "/>
    <hyperlink ref="A8:C8" location="'2006'!A184" display="5 - AMERICA LATINA LOGISTICA MESOPOTAMICA S.A."/>
    <hyperlink ref="A9:C9" location="'2006'!A213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32" max="16383" man="1"/>
    <brk id="87" max="16383" man="1"/>
    <brk id="122" max="16383" man="1"/>
    <brk id="155" max="16383" man="1"/>
    <brk id="186" max="16383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30"/>
  <sheetViews>
    <sheetView topLeftCell="E38" workbookViewId="0">
      <selection activeCell="D4" sqref="A4:D9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207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</row>
    <row r="5" spans="1:14" s="26" customFormat="1" ht="24.95" customHeight="1" x14ac:dyDescent="0.2">
      <c r="A5" s="190" t="s">
        <v>18</v>
      </c>
      <c r="B5" s="190"/>
      <c r="C5" s="190"/>
      <c r="D5" s="190"/>
    </row>
    <row r="6" spans="1:14" s="26" customFormat="1" ht="24.95" customHeight="1" x14ac:dyDescent="0.2">
      <c r="A6" s="190" t="s">
        <v>29</v>
      </c>
      <c r="B6" s="190"/>
      <c r="C6" s="190"/>
      <c r="D6" s="190"/>
    </row>
    <row r="7" spans="1:14" s="26" customFormat="1" ht="24.95" customHeight="1" x14ac:dyDescent="0.2">
      <c r="A7" s="190" t="s">
        <v>202</v>
      </c>
      <c r="B7" s="190"/>
      <c r="C7" s="190"/>
      <c r="D7" s="190"/>
    </row>
    <row r="8" spans="1:14" s="26" customFormat="1" ht="24.95" customHeight="1" x14ac:dyDescent="0.2">
      <c r="A8" s="190" t="s">
        <v>113</v>
      </c>
      <c r="B8" s="190"/>
      <c r="C8" s="190"/>
      <c r="D8" s="190"/>
    </row>
    <row r="9" spans="1:14" s="26" customFormat="1" ht="24.95" customHeight="1" x14ac:dyDescent="0.2">
      <c r="A9" s="190" t="s">
        <v>76</v>
      </c>
      <c r="B9" s="190"/>
      <c r="C9" s="190"/>
      <c r="D9" s="190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1457550</v>
      </c>
      <c r="C16" s="307">
        <v>3805680</v>
      </c>
      <c r="D16" s="307">
        <v>3013780</v>
      </c>
      <c r="E16" s="307">
        <v>208170</v>
      </c>
      <c r="F16" s="307">
        <v>3340750</v>
      </c>
      <c r="G16" s="307">
        <v>1160640</v>
      </c>
      <c r="H16" s="307">
        <v>373980</v>
      </c>
      <c r="I16" s="307">
        <v>29760</v>
      </c>
      <c r="J16" s="307">
        <v>653920</v>
      </c>
      <c r="K16" s="307">
        <v>440300</v>
      </c>
      <c r="L16" s="307">
        <v>4920</v>
      </c>
      <c r="M16" s="307">
        <v>299200</v>
      </c>
      <c r="N16" s="309">
        <v>14788650</v>
      </c>
    </row>
    <row r="17" spans="1:14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ht="13.5" customHeight="1" x14ac:dyDescent="0.2">
      <c r="A18" s="293" t="s">
        <v>81</v>
      </c>
      <c r="B18" s="307">
        <v>12355400</v>
      </c>
      <c r="C18" s="307">
        <v>277890</v>
      </c>
      <c r="D18" s="307">
        <v>35756370</v>
      </c>
      <c r="E18" s="307">
        <v>68678140</v>
      </c>
      <c r="F18" s="307">
        <v>75533040</v>
      </c>
      <c r="G18" s="307">
        <v>39248300</v>
      </c>
      <c r="H18" s="307">
        <v>36554240</v>
      </c>
      <c r="I18" s="307">
        <v>35421540</v>
      </c>
      <c r="J18" s="307">
        <v>13962780</v>
      </c>
      <c r="K18" s="307">
        <v>18682200</v>
      </c>
      <c r="L18" s="307">
        <v>13903500</v>
      </c>
      <c r="M18" s="307">
        <v>9827440</v>
      </c>
      <c r="N18" s="309">
        <v>360200840</v>
      </c>
    </row>
    <row r="19" spans="1:14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ht="13.5" customHeight="1" x14ac:dyDescent="0.2">
      <c r="A20" s="293" t="s">
        <v>82</v>
      </c>
      <c r="B20" s="307">
        <v>28907200</v>
      </c>
      <c r="C20" s="307">
        <v>30862140</v>
      </c>
      <c r="D20" s="307">
        <v>21194500</v>
      </c>
      <c r="E20" s="307">
        <v>7860960</v>
      </c>
      <c r="F20" s="307">
        <v>2445960</v>
      </c>
      <c r="G20" s="307">
        <v>21389360</v>
      </c>
      <c r="H20" s="307">
        <v>19500360</v>
      </c>
      <c r="I20" s="307">
        <v>11633500</v>
      </c>
      <c r="J20" s="307">
        <v>2742240</v>
      </c>
      <c r="K20" s="307">
        <v>1917100</v>
      </c>
      <c r="L20" s="307">
        <v>8186640</v>
      </c>
      <c r="M20" s="307">
        <v>44642080</v>
      </c>
      <c r="N20" s="309">
        <v>201282040</v>
      </c>
    </row>
    <row r="21" spans="1:14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ht="13.5" customHeight="1" x14ac:dyDescent="0.2">
      <c r="A22" s="293" t="s">
        <v>83</v>
      </c>
      <c r="B22" s="307">
        <v>0</v>
      </c>
      <c r="C22" s="307">
        <v>1125720</v>
      </c>
      <c r="D22" s="307">
        <v>14605800</v>
      </c>
      <c r="E22" s="307">
        <v>7131840</v>
      </c>
      <c r="F22" s="307">
        <v>4400460</v>
      </c>
      <c r="G22" s="307">
        <v>8792250</v>
      </c>
      <c r="H22" s="307">
        <v>5870340</v>
      </c>
      <c r="I22" s="307">
        <v>4748140</v>
      </c>
      <c r="J22" s="307">
        <v>1475040</v>
      </c>
      <c r="K22" s="307">
        <v>1797750</v>
      </c>
      <c r="L22" s="307">
        <v>1151490</v>
      </c>
      <c r="M22" s="307">
        <v>1041920</v>
      </c>
      <c r="N22" s="309">
        <v>52140750</v>
      </c>
    </row>
    <row r="23" spans="1:14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ht="13.5" customHeight="1" x14ac:dyDescent="0.2">
      <c r="A24" s="293" t="s">
        <v>84</v>
      </c>
      <c r="B24" s="307">
        <v>55203840</v>
      </c>
      <c r="C24" s="307">
        <v>33285320</v>
      </c>
      <c r="D24" s="307">
        <v>23163630</v>
      </c>
      <c r="E24" s="307">
        <v>61363680</v>
      </c>
      <c r="F24" s="307">
        <v>46612440</v>
      </c>
      <c r="G24" s="307">
        <v>30202050</v>
      </c>
      <c r="H24" s="307">
        <v>63692670</v>
      </c>
      <c r="I24" s="307">
        <v>77228190</v>
      </c>
      <c r="J24" s="307">
        <v>111842720</v>
      </c>
      <c r="K24" s="307">
        <v>105386400</v>
      </c>
      <c r="L24" s="307">
        <v>104541840</v>
      </c>
      <c r="M24" s="307">
        <v>38185560</v>
      </c>
      <c r="N24" s="309">
        <v>750708340</v>
      </c>
    </row>
    <row r="25" spans="1:14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ht="13.5" customHeight="1" x14ac:dyDescent="0.2">
      <c r="A26" s="293" t="s">
        <v>85</v>
      </c>
      <c r="B26" s="307">
        <v>927520</v>
      </c>
      <c r="C26" s="307">
        <v>428840</v>
      </c>
      <c r="D26" s="307">
        <v>10214890</v>
      </c>
      <c r="E26" s="307">
        <v>7143240</v>
      </c>
      <c r="F26" s="307">
        <v>4020000</v>
      </c>
      <c r="G26" s="307">
        <v>10624360</v>
      </c>
      <c r="H26" s="307">
        <v>4643100</v>
      </c>
      <c r="I26" s="307">
        <v>3690960</v>
      </c>
      <c r="J26" s="307">
        <v>2845980</v>
      </c>
      <c r="K26" s="307">
        <v>1143230</v>
      </c>
      <c r="L26" s="307">
        <v>3120790</v>
      </c>
      <c r="M26" s="307">
        <v>556250</v>
      </c>
      <c r="N26" s="309">
        <v>49359160</v>
      </c>
    </row>
    <row r="27" spans="1:14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ht="13.5" customHeight="1" x14ac:dyDescent="0.2">
      <c r="A28" s="293" t="s">
        <v>86</v>
      </c>
      <c r="B28" s="307">
        <v>470250</v>
      </c>
      <c r="C28" s="307">
        <v>1475800</v>
      </c>
      <c r="D28" s="307">
        <v>1357970</v>
      </c>
      <c r="E28" s="307">
        <v>1653360</v>
      </c>
      <c r="F28" s="307">
        <v>3083580</v>
      </c>
      <c r="G28" s="307">
        <v>2221020</v>
      </c>
      <c r="H28" s="307">
        <v>4451180</v>
      </c>
      <c r="I28" s="307">
        <v>4854060</v>
      </c>
      <c r="J28" s="307">
        <v>3980970</v>
      </c>
      <c r="K28" s="307">
        <v>2356540</v>
      </c>
      <c r="L28" s="307">
        <v>2471520</v>
      </c>
      <c r="M28" s="307">
        <v>5651490</v>
      </c>
      <c r="N28" s="309">
        <v>34027740</v>
      </c>
    </row>
    <row r="29" spans="1:14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10"/>
    </row>
    <row r="30" spans="1:14" ht="13.5" customHeight="1" x14ac:dyDescent="0.2">
      <c r="A30" s="293" t="s">
        <v>97</v>
      </c>
      <c r="B30" s="307">
        <v>0</v>
      </c>
      <c r="C30" s="307">
        <v>0</v>
      </c>
      <c r="D30" s="307">
        <v>0</v>
      </c>
      <c r="E30" s="307">
        <v>0</v>
      </c>
      <c r="F30" s="307">
        <v>377340</v>
      </c>
      <c r="G30" s="307">
        <v>0</v>
      </c>
      <c r="H30" s="307">
        <v>176880</v>
      </c>
      <c r="I30" s="307">
        <v>311140</v>
      </c>
      <c r="J30" s="307">
        <v>0</v>
      </c>
      <c r="K30" s="307">
        <v>0</v>
      </c>
      <c r="L30" s="307">
        <v>0</v>
      </c>
      <c r="M30" s="307">
        <v>0</v>
      </c>
      <c r="N30" s="309">
        <v>865360</v>
      </c>
    </row>
    <row r="31" spans="1:14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10"/>
    </row>
    <row r="32" spans="1:14" ht="13.5" customHeight="1" x14ac:dyDescent="0.2">
      <c r="A32" s="293" t="s">
        <v>87</v>
      </c>
      <c r="B32" s="307">
        <v>4131340</v>
      </c>
      <c r="C32" s="307">
        <v>3212710</v>
      </c>
      <c r="D32" s="307">
        <v>0</v>
      </c>
      <c r="E32" s="307">
        <v>7760200</v>
      </c>
      <c r="F32" s="307">
        <v>20659440</v>
      </c>
      <c r="G32" s="307">
        <v>19163820</v>
      </c>
      <c r="H32" s="307">
        <v>13063960</v>
      </c>
      <c r="I32" s="307">
        <v>12070720</v>
      </c>
      <c r="J32" s="307">
        <v>24470800</v>
      </c>
      <c r="K32" s="307">
        <v>15038850</v>
      </c>
      <c r="L32" s="307">
        <v>13031550</v>
      </c>
      <c r="M32" s="307">
        <v>21978100</v>
      </c>
      <c r="N32" s="309">
        <v>154581490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10"/>
    </row>
    <row r="34" spans="1:14" ht="13.5" customHeight="1" x14ac:dyDescent="0.2">
      <c r="A34" s="293" t="s">
        <v>111</v>
      </c>
      <c r="B34" s="307">
        <v>0</v>
      </c>
      <c r="C34" s="307">
        <v>0</v>
      </c>
      <c r="D34" s="307">
        <v>4473600</v>
      </c>
      <c r="E34" s="307">
        <v>5182060</v>
      </c>
      <c r="F34" s="307">
        <v>2735640</v>
      </c>
      <c r="G34" s="307">
        <v>77690</v>
      </c>
      <c r="H34" s="307">
        <v>0</v>
      </c>
      <c r="I34" s="307">
        <v>4336560</v>
      </c>
      <c r="J34" s="307">
        <v>0</v>
      </c>
      <c r="K34" s="307">
        <v>0</v>
      </c>
      <c r="L34" s="307">
        <v>1872720</v>
      </c>
      <c r="M34" s="307">
        <v>1317680</v>
      </c>
      <c r="N34" s="309">
        <v>19995950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10"/>
    </row>
    <row r="36" spans="1:14" ht="13.5" customHeight="1" x14ac:dyDescent="0.2">
      <c r="A36" s="293" t="s">
        <v>88</v>
      </c>
      <c r="B36" s="307">
        <v>2815960</v>
      </c>
      <c r="C36" s="307">
        <v>2886060</v>
      </c>
      <c r="D36" s="307">
        <v>1374160</v>
      </c>
      <c r="E36" s="307">
        <v>2223220</v>
      </c>
      <c r="F36" s="307">
        <v>2474200</v>
      </c>
      <c r="G36" s="307">
        <v>2484880</v>
      </c>
      <c r="H36" s="307">
        <v>2904960</v>
      </c>
      <c r="I36" s="307">
        <v>3537700</v>
      </c>
      <c r="J36" s="307">
        <v>2390540</v>
      </c>
      <c r="K36" s="307">
        <v>4982560</v>
      </c>
      <c r="L36" s="307">
        <v>3896400</v>
      </c>
      <c r="M36" s="307">
        <v>3187980</v>
      </c>
      <c r="N36" s="309">
        <v>35158620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10"/>
    </row>
    <row r="38" spans="1:14" ht="13.5" customHeight="1" x14ac:dyDescent="0.2">
      <c r="A38" s="293" t="s">
        <v>89</v>
      </c>
      <c r="B38" s="307">
        <v>1439550</v>
      </c>
      <c r="C38" s="307">
        <v>0</v>
      </c>
      <c r="D38" s="307">
        <v>0</v>
      </c>
      <c r="E38" s="307">
        <v>0</v>
      </c>
      <c r="F38" s="307">
        <v>429680</v>
      </c>
      <c r="G38" s="307">
        <v>0</v>
      </c>
      <c r="H38" s="307">
        <v>0</v>
      </c>
      <c r="I38" s="307">
        <v>0</v>
      </c>
      <c r="J38" s="307">
        <v>0</v>
      </c>
      <c r="K38" s="307">
        <v>4976730</v>
      </c>
      <c r="L38" s="307">
        <v>0</v>
      </c>
      <c r="M38" s="307">
        <v>0</v>
      </c>
      <c r="N38" s="309">
        <v>6845960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10"/>
    </row>
    <row r="40" spans="1:14" ht="13.5" customHeight="1" x14ac:dyDescent="0.2">
      <c r="A40" s="297" t="s">
        <v>112</v>
      </c>
      <c r="B40" s="307">
        <v>8602200</v>
      </c>
      <c r="C40" s="307">
        <v>7205440</v>
      </c>
      <c r="D40" s="307">
        <v>11740900</v>
      </c>
      <c r="E40" s="307">
        <v>4711200</v>
      </c>
      <c r="F40" s="307">
        <v>9052680</v>
      </c>
      <c r="G40" s="307">
        <v>11673750</v>
      </c>
      <c r="H40" s="307">
        <v>333200</v>
      </c>
      <c r="I40" s="307">
        <v>83400</v>
      </c>
      <c r="J40" s="307">
        <v>2751840</v>
      </c>
      <c r="K40" s="307">
        <v>4066400</v>
      </c>
      <c r="L40" s="307">
        <v>2374750</v>
      </c>
      <c r="M40" s="307">
        <v>703490</v>
      </c>
      <c r="N40" s="309">
        <v>63299250</v>
      </c>
    </row>
    <row r="41" spans="1:14" ht="13.5" customHeight="1" thickBot="1" x14ac:dyDescent="0.25">
      <c r="A41" s="298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10"/>
    </row>
    <row r="42" spans="1:14" ht="13.5" customHeight="1" x14ac:dyDescent="0.2">
      <c r="A42" s="293" t="s">
        <v>90</v>
      </c>
      <c r="B42" s="307">
        <v>2730000</v>
      </c>
      <c r="C42" s="307">
        <v>913140</v>
      </c>
      <c r="D42" s="307">
        <v>1274120</v>
      </c>
      <c r="E42" s="307">
        <v>461700</v>
      </c>
      <c r="F42" s="307">
        <v>759240</v>
      </c>
      <c r="G42" s="307">
        <v>1548000</v>
      </c>
      <c r="H42" s="307">
        <v>0</v>
      </c>
      <c r="I42" s="307">
        <v>400140</v>
      </c>
      <c r="J42" s="307">
        <v>0</v>
      </c>
      <c r="K42" s="307">
        <v>0</v>
      </c>
      <c r="L42" s="307">
        <v>0</v>
      </c>
      <c r="M42" s="307">
        <v>0</v>
      </c>
      <c r="N42" s="309">
        <v>8086340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10"/>
    </row>
    <row r="44" spans="1:14" ht="13.5" customHeight="1" x14ac:dyDescent="0.2">
      <c r="A44" s="293" t="s">
        <v>91</v>
      </c>
      <c r="B44" s="307">
        <v>673920</v>
      </c>
      <c r="C44" s="307">
        <v>449280</v>
      </c>
      <c r="D44" s="307">
        <v>566280</v>
      </c>
      <c r="E44" s="307">
        <v>285480</v>
      </c>
      <c r="F44" s="307">
        <v>252720</v>
      </c>
      <c r="G44" s="307">
        <v>149760</v>
      </c>
      <c r="H44" s="307">
        <v>0</v>
      </c>
      <c r="I44" s="307">
        <v>0</v>
      </c>
      <c r="J44" s="307">
        <v>0</v>
      </c>
      <c r="K44" s="307">
        <v>171600</v>
      </c>
      <c r="L44" s="307">
        <v>0</v>
      </c>
      <c r="M44" s="307">
        <v>43030</v>
      </c>
      <c r="N44" s="309">
        <v>2592070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10"/>
    </row>
    <row r="46" spans="1:14" ht="13.5" customHeight="1" x14ac:dyDescent="0.2">
      <c r="A46" s="295" t="s">
        <v>13</v>
      </c>
      <c r="B46" s="316">
        <v>119714730</v>
      </c>
      <c r="C46" s="316">
        <v>85928020</v>
      </c>
      <c r="D46" s="316">
        <v>128736000</v>
      </c>
      <c r="E46" s="316">
        <v>174663250</v>
      </c>
      <c r="F46" s="316">
        <v>176177170</v>
      </c>
      <c r="G46" s="316">
        <v>148735880</v>
      </c>
      <c r="H46" s="316">
        <v>151564870</v>
      </c>
      <c r="I46" s="316">
        <v>158345810</v>
      </c>
      <c r="J46" s="316">
        <v>167116830</v>
      </c>
      <c r="K46" s="316">
        <v>160959660</v>
      </c>
      <c r="L46" s="295">
        <v>154556120</v>
      </c>
      <c r="M46" s="316">
        <v>127434220</v>
      </c>
      <c r="N46" s="316">
        <v>1753932560</v>
      </c>
    </row>
    <row r="47" spans="1:14" ht="13.5" customHeight="1" thickBot="1" x14ac:dyDescent="0.25">
      <c r="A47" s="296"/>
      <c r="B47" s="317"/>
      <c r="C47" s="317"/>
      <c r="D47" s="317"/>
      <c r="E47" s="317"/>
      <c r="F47" s="317"/>
      <c r="G47" s="317"/>
      <c r="H47" s="317"/>
      <c r="I47" s="317"/>
      <c r="J47" s="317"/>
      <c r="K47" s="317"/>
      <c r="L47" s="296"/>
      <c r="M47" s="317"/>
      <c r="N47" s="317"/>
    </row>
    <row r="51" spans="1:14" s="26" customFormat="1" ht="24.95" customHeight="1" x14ac:dyDescent="0.2">
      <c r="A51" s="301" t="s">
        <v>167</v>
      </c>
      <c r="B51" s="301"/>
      <c r="C51" s="301"/>
      <c r="D51" s="301"/>
      <c r="E51" s="301"/>
      <c r="F51" s="301"/>
      <c r="G51" s="301"/>
      <c r="H51" s="301"/>
      <c r="I51" s="301"/>
      <c r="J51" s="301"/>
      <c r="K51" s="301"/>
      <c r="L51" s="301"/>
      <c r="M51" s="301"/>
      <c r="N51" s="301"/>
    </row>
    <row r="52" spans="1:14" ht="13.5" thickBot="1" x14ac:dyDescent="0.25"/>
    <row r="53" spans="1:14" ht="13.5" customHeight="1" x14ac:dyDescent="0.2">
      <c r="A53" s="293"/>
      <c r="B53" s="303" t="s">
        <v>1</v>
      </c>
      <c r="C53" s="293" t="s">
        <v>2</v>
      </c>
      <c r="D53" s="303" t="s">
        <v>3</v>
      </c>
      <c r="E53" s="293" t="s">
        <v>4</v>
      </c>
      <c r="F53" s="303" t="s">
        <v>5</v>
      </c>
      <c r="G53" s="293" t="s">
        <v>6</v>
      </c>
      <c r="H53" s="303" t="s">
        <v>7</v>
      </c>
      <c r="I53" s="293" t="s">
        <v>8</v>
      </c>
      <c r="J53" s="303" t="s">
        <v>9</v>
      </c>
      <c r="K53" s="293" t="s">
        <v>10</v>
      </c>
      <c r="L53" s="303" t="s">
        <v>11</v>
      </c>
      <c r="M53" s="293" t="s">
        <v>12</v>
      </c>
      <c r="N53" s="305" t="s">
        <v>13</v>
      </c>
    </row>
    <row r="54" spans="1:14" ht="13.5" customHeight="1" thickBot="1" x14ac:dyDescent="0.25">
      <c r="A54" s="294"/>
      <c r="B54" s="304"/>
      <c r="C54" s="294"/>
      <c r="D54" s="304"/>
      <c r="E54" s="294"/>
      <c r="F54" s="304"/>
      <c r="G54" s="294"/>
      <c r="H54" s="304"/>
      <c r="I54" s="294"/>
      <c r="J54" s="304"/>
      <c r="K54" s="294"/>
      <c r="L54" s="304"/>
      <c r="M54" s="294"/>
      <c r="N54" s="306"/>
    </row>
    <row r="55" spans="1:14" ht="13.5" customHeight="1" x14ac:dyDescent="0.2">
      <c r="A55" s="293" t="s">
        <v>14</v>
      </c>
      <c r="B55" s="307">
        <v>3660824</v>
      </c>
      <c r="C55" s="307">
        <v>1905065</v>
      </c>
      <c r="D55" s="307">
        <v>8581193</v>
      </c>
      <c r="E55" s="307">
        <v>6824195</v>
      </c>
      <c r="F55" s="307">
        <v>6810062</v>
      </c>
      <c r="G55" s="307">
        <v>8354361</v>
      </c>
      <c r="H55" s="307">
        <v>10036429</v>
      </c>
      <c r="I55" s="307">
        <v>9605080</v>
      </c>
      <c r="J55" s="307">
        <v>7161513</v>
      </c>
      <c r="K55" s="307">
        <v>11144760</v>
      </c>
      <c r="L55" s="307">
        <v>8260442</v>
      </c>
      <c r="M55" s="307">
        <v>8370755</v>
      </c>
      <c r="N55" s="309">
        <v>90714679</v>
      </c>
    </row>
    <row r="56" spans="1:14" ht="13.5" customHeight="1" thickBot="1" x14ac:dyDescent="0.25">
      <c r="A56" s="31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ht="13.5" customHeight="1" x14ac:dyDescent="0.2">
      <c r="A57" s="293" t="s">
        <v>103</v>
      </c>
      <c r="B57" s="307"/>
      <c r="C57" s="307"/>
      <c r="D57" s="307"/>
      <c r="E57" s="307"/>
      <c r="F57" s="307"/>
      <c r="G57" s="307"/>
      <c r="H57" s="307"/>
      <c r="I57" s="307"/>
      <c r="J57" s="307">
        <v>0</v>
      </c>
      <c r="K57" s="307">
        <v>0</v>
      </c>
      <c r="L57" s="307">
        <v>0</v>
      </c>
      <c r="M57" s="307">
        <v>0</v>
      </c>
      <c r="N57" s="309">
        <v>0</v>
      </c>
    </row>
    <row r="58" spans="1:14" ht="13.5" customHeight="1" thickBot="1" x14ac:dyDescent="0.25">
      <c r="A58" s="31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ht="13.5" customHeight="1" x14ac:dyDescent="0.2">
      <c r="A59" s="293" t="s">
        <v>19</v>
      </c>
      <c r="B59" s="307">
        <v>11395312</v>
      </c>
      <c r="C59" s="307">
        <v>11889429</v>
      </c>
      <c r="D59" s="307">
        <v>8968852</v>
      </c>
      <c r="E59" s="307">
        <v>3616013</v>
      </c>
      <c r="F59" s="307">
        <v>5141335</v>
      </c>
      <c r="G59" s="307">
        <v>18603008</v>
      </c>
      <c r="H59" s="307">
        <v>28067366</v>
      </c>
      <c r="I59" s="307">
        <v>25444339</v>
      </c>
      <c r="J59" s="307">
        <v>14843675</v>
      </c>
      <c r="K59" s="307">
        <v>11523225</v>
      </c>
      <c r="L59" s="307">
        <v>14654370</v>
      </c>
      <c r="M59" s="307">
        <v>10114475</v>
      </c>
      <c r="N59" s="309">
        <v>164261399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20</v>
      </c>
      <c r="B61" s="307">
        <v>4044580</v>
      </c>
      <c r="C61" s="307">
        <v>3507237</v>
      </c>
      <c r="D61" s="307">
        <v>5621162</v>
      </c>
      <c r="E61" s="307">
        <v>6172119</v>
      </c>
      <c r="F61" s="307">
        <v>6811178</v>
      </c>
      <c r="G61" s="307">
        <v>5672471</v>
      </c>
      <c r="H61" s="307">
        <v>6226733</v>
      </c>
      <c r="I61" s="307">
        <v>5001710</v>
      </c>
      <c r="J61" s="307">
        <v>4975740</v>
      </c>
      <c r="K61" s="307">
        <v>5577107</v>
      </c>
      <c r="L61" s="307">
        <v>5430521</v>
      </c>
      <c r="M61" s="307">
        <v>6268457</v>
      </c>
      <c r="N61" s="309">
        <v>65309015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15</v>
      </c>
      <c r="B63" s="307">
        <v>5312773</v>
      </c>
      <c r="C63" s="307">
        <v>4518011</v>
      </c>
      <c r="D63" s="307">
        <v>4325804</v>
      </c>
      <c r="E63" s="307">
        <v>1055136</v>
      </c>
      <c r="F63" s="307">
        <v>3025680</v>
      </c>
      <c r="G63" s="307">
        <v>2374794</v>
      </c>
      <c r="H63" s="307">
        <v>2721209</v>
      </c>
      <c r="I63" s="307">
        <v>3175068</v>
      </c>
      <c r="J63" s="307">
        <v>1690482</v>
      </c>
      <c r="K63" s="307">
        <v>899058</v>
      </c>
      <c r="L63" s="307">
        <v>1021496</v>
      </c>
      <c r="M63" s="307">
        <v>1873792</v>
      </c>
      <c r="N63" s="309">
        <v>31993303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104</v>
      </c>
      <c r="B65" s="307"/>
      <c r="C65" s="307"/>
      <c r="D65" s="307"/>
      <c r="E65" s="307"/>
      <c r="F65" s="307"/>
      <c r="G65" s="307"/>
      <c r="H65" s="307"/>
      <c r="I65" s="307"/>
      <c r="J65" s="307">
        <v>0</v>
      </c>
      <c r="K65" s="307">
        <v>0</v>
      </c>
      <c r="L65" s="307">
        <v>0</v>
      </c>
      <c r="M65" s="307">
        <v>0</v>
      </c>
      <c r="N65" s="309">
        <v>0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105</v>
      </c>
      <c r="B67" s="307"/>
      <c r="C67" s="307"/>
      <c r="D67" s="307"/>
      <c r="E67" s="307"/>
      <c r="F67" s="307"/>
      <c r="G67" s="307"/>
      <c r="H67" s="307"/>
      <c r="I67" s="307"/>
      <c r="J67" s="307">
        <v>0</v>
      </c>
      <c r="K67" s="307">
        <v>0</v>
      </c>
      <c r="L67" s="307">
        <v>0</v>
      </c>
      <c r="M67" s="307">
        <v>0</v>
      </c>
      <c r="N67" s="309">
        <v>0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3" t="s">
        <v>75</v>
      </c>
      <c r="B69" s="307">
        <v>2176245</v>
      </c>
      <c r="C69" s="307">
        <v>2471542</v>
      </c>
      <c r="D69" s="307">
        <v>2659547</v>
      </c>
      <c r="E69" s="307">
        <v>2117394</v>
      </c>
      <c r="F69" s="307">
        <v>2110246</v>
      </c>
      <c r="G69" s="307">
        <v>1906557</v>
      </c>
      <c r="H69" s="307">
        <v>2211174</v>
      </c>
      <c r="I69" s="307">
        <v>2489683</v>
      </c>
      <c r="J69" s="307">
        <v>2711874</v>
      </c>
      <c r="K69" s="307">
        <v>3317320</v>
      </c>
      <c r="L69" s="307">
        <v>3066932</v>
      </c>
      <c r="M69" s="307">
        <v>3535236</v>
      </c>
      <c r="N69" s="309">
        <v>30773750</v>
      </c>
    </row>
    <row r="70" spans="1:14" ht="13.5" customHeight="1" thickBot="1" x14ac:dyDescent="0.25">
      <c r="A70" s="31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7" t="s">
        <v>178</v>
      </c>
      <c r="B71" s="307">
        <v>23488318</v>
      </c>
      <c r="C71" s="307">
        <v>19951481</v>
      </c>
      <c r="D71" s="307">
        <v>18916556</v>
      </c>
      <c r="E71" s="307">
        <v>14578343</v>
      </c>
      <c r="F71" s="307">
        <v>26281048</v>
      </c>
      <c r="G71" s="307">
        <v>31728701</v>
      </c>
      <c r="H71" s="307">
        <v>19791647</v>
      </c>
      <c r="I71" s="307">
        <v>38648866</v>
      </c>
      <c r="J71" s="307">
        <v>36702646</v>
      </c>
      <c r="K71" s="307">
        <v>36315198</v>
      </c>
      <c r="L71" s="307">
        <v>39258062</v>
      </c>
      <c r="M71" s="307">
        <v>32223048</v>
      </c>
      <c r="N71" s="309">
        <v>337883914</v>
      </c>
    </row>
    <row r="72" spans="1:14" ht="13.5" customHeight="1" thickBot="1" x14ac:dyDescent="0.25">
      <c r="A72" s="29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22</v>
      </c>
      <c r="B73" s="307">
        <v>3667518</v>
      </c>
      <c r="C73" s="307">
        <v>2708454</v>
      </c>
      <c r="D73" s="307">
        <v>2697709</v>
      </c>
      <c r="E73" s="307">
        <v>2171254</v>
      </c>
      <c r="F73" s="307">
        <v>4129645</v>
      </c>
      <c r="G73" s="307">
        <v>4937052</v>
      </c>
      <c r="H73" s="307">
        <v>20484086</v>
      </c>
      <c r="I73" s="307">
        <v>4951753</v>
      </c>
      <c r="J73" s="307">
        <v>5185177</v>
      </c>
      <c r="K73" s="307">
        <v>5051661</v>
      </c>
      <c r="L73" s="307">
        <v>5230170</v>
      </c>
      <c r="M73" s="307">
        <v>4198797</v>
      </c>
      <c r="N73" s="309">
        <v>65413276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23</v>
      </c>
      <c r="B75" s="307">
        <v>54470518</v>
      </c>
      <c r="C75" s="307">
        <v>42974367</v>
      </c>
      <c r="D75" s="307">
        <v>49268476</v>
      </c>
      <c r="E75" s="307">
        <v>21367103</v>
      </c>
      <c r="F75" s="307">
        <v>57315311</v>
      </c>
      <c r="G75" s="307">
        <v>61271785</v>
      </c>
      <c r="H75" s="307">
        <v>59495336</v>
      </c>
      <c r="I75" s="307">
        <v>57361836</v>
      </c>
      <c r="J75" s="307">
        <v>60578484</v>
      </c>
      <c r="K75" s="307">
        <v>58672618</v>
      </c>
      <c r="L75" s="307">
        <v>50334087</v>
      </c>
      <c r="M75" s="307">
        <v>56693094</v>
      </c>
      <c r="N75" s="309">
        <v>629803015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62</v>
      </c>
      <c r="B77" s="307">
        <v>5415541</v>
      </c>
      <c r="C77" s="307">
        <v>10379504</v>
      </c>
      <c r="D77" s="307">
        <v>22035974</v>
      </c>
      <c r="E77" s="307">
        <v>7504972</v>
      </c>
      <c r="F77" s="307">
        <v>27706150</v>
      </c>
      <c r="G77" s="307">
        <v>17332167</v>
      </c>
      <c r="H77" s="307">
        <v>13976881</v>
      </c>
      <c r="I77" s="307">
        <v>17521741</v>
      </c>
      <c r="J77" s="307">
        <v>13944179</v>
      </c>
      <c r="K77" s="307">
        <v>17132618</v>
      </c>
      <c r="L77" s="307">
        <v>18222075</v>
      </c>
      <c r="M77" s="307">
        <v>17972888</v>
      </c>
      <c r="N77" s="309">
        <v>189144690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16</v>
      </c>
      <c r="B79" s="307">
        <v>925675</v>
      </c>
      <c r="C79" s="307">
        <v>0</v>
      </c>
      <c r="D79" s="307">
        <v>925102</v>
      </c>
      <c r="E79" s="307">
        <v>0</v>
      </c>
      <c r="F79" s="307">
        <v>0</v>
      </c>
      <c r="G79" s="307">
        <v>1394623</v>
      </c>
      <c r="H79" s="307">
        <v>0</v>
      </c>
      <c r="I79" s="307">
        <v>0</v>
      </c>
      <c r="J79" s="307">
        <v>923835</v>
      </c>
      <c r="K79" s="307">
        <v>1393374</v>
      </c>
      <c r="L79" s="307">
        <v>912957</v>
      </c>
      <c r="M79" s="307">
        <v>1393291</v>
      </c>
      <c r="N79" s="309">
        <v>7868857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24</v>
      </c>
      <c r="B81" s="307">
        <v>0</v>
      </c>
      <c r="C81" s="307">
        <v>0</v>
      </c>
      <c r="D81" s="307">
        <v>0</v>
      </c>
      <c r="E81" s="307">
        <v>634290</v>
      </c>
      <c r="F81" s="307">
        <v>8926215</v>
      </c>
      <c r="G81" s="307">
        <v>13196248</v>
      </c>
      <c r="H81" s="307">
        <v>15109288</v>
      </c>
      <c r="I81" s="307">
        <v>12945335</v>
      </c>
      <c r="J81" s="307">
        <v>2236355</v>
      </c>
      <c r="K81" s="307">
        <v>0</v>
      </c>
      <c r="L81" s="307">
        <v>0</v>
      </c>
      <c r="M81" s="307">
        <v>0</v>
      </c>
      <c r="N81" s="309">
        <v>53047731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31</v>
      </c>
      <c r="B83" s="307">
        <v>0</v>
      </c>
      <c r="C83" s="307">
        <v>942590</v>
      </c>
      <c r="D83" s="307">
        <v>0</v>
      </c>
      <c r="E83" s="307">
        <v>989592</v>
      </c>
      <c r="F83" s="307">
        <v>1803494</v>
      </c>
      <c r="G83" s="307">
        <v>2030341</v>
      </c>
      <c r="H83" s="307">
        <v>3923864</v>
      </c>
      <c r="I83" s="307">
        <v>1959683</v>
      </c>
      <c r="J83" s="307">
        <v>3390741</v>
      </c>
      <c r="K83" s="307">
        <v>1939453</v>
      </c>
      <c r="L83" s="307">
        <v>578375</v>
      </c>
      <c r="M83" s="307">
        <v>0</v>
      </c>
      <c r="N83" s="309">
        <v>17558133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25</v>
      </c>
      <c r="B85" s="307">
        <v>130706715</v>
      </c>
      <c r="C85" s="307">
        <v>119763257</v>
      </c>
      <c r="D85" s="307">
        <v>41956220</v>
      </c>
      <c r="E85" s="307">
        <v>76513660</v>
      </c>
      <c r="F85" s="307">
        <v>187402502</v>
      </c>
      <c r="G85" s="307">
        <v>173306944</v>
      </c>
      <c r="H85" s="307">
        <v>175832839</v>
      </c>
      <c r="I85" s="307">
        <v>183969061</v>
      </c>
      <c r="J85" s="307">
        <v>171876925</v>
      </c>
      <c r="K85" s="307">
        <v>184668036</v>
      </c>
      <c r="L85" s="307">
        <v>191660755</v>
      </c>
      <c r="M85" s="307">
        <v>151225215</v>
      </c>
      <c r="N85" s="309">
        <v>1788882129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106</v>
      </c>
      <c r="B87" s="307"/>
      <c r="C87" s="307"/>
      <c r="D87" s="307"/>
      <c r="E87" s="307"/>
      <c r="F87" s="307"/>
      <c r="G87" s="307"/>
      <c r="H87" s="307"/>
      <c r="I87" s="307"/>
      <c r="J87" s="307">
        <v>0</v>
      </c>
      <c r="K87" s="307">
        <v>0</v>
      </c>
      <c r="L87" s="307">
        <v>0</v>
      </c>
      <c r="M87" s="307">
        <v>0</v>
      </c>
      <c r="N87" s="309">
        <v>0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107</v>
      </c>
      <c r="B89" s="307"/>
      <c r="C89" s="307"/>
      <c r="D89" s="307"/>
      <c r="E89" s="307"/>
      <c r="F89" s="307"/>
      <c r="G89" s="307"/>
      <c r="H89" s="307"/>
      <c r="I89" s="307"/>
      <c r="J89" s="307">
        <v>0</v>
      </c>
      <c r="K89" s="307">
        <v>0</v>
      </c>
      <c r="L89" s="307">
        <v>0</v>
      </c>
      <c r="M89" s="307">
        <v>0</v>
      </c>
      <c r="N89" s="309"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26</v>
      </c>
      <c r="B91" s="307">
        <v>31480695</v>
      </c>
      <c r="C91" s="307">
        <v>14345515</v>
      </c>
      <c r="D91" s="307">
        <v>43204790</v>
      </c>
      <c r="E91" s="307">
        <v>54505454</v>
      </c>
      <c r="F91" s="307">
        <v>65975043</v>
      </c>
      <c r="G91" s="307">
        <v>60705144</v>
      </c>
      <c r="H91" s="307">
        <v>42288526</v>
      </c>
      <c r="I91" s="307">
        <v>51111445</v>
      </c>
      <c r="J91" s="307">
        <v>65630409</v>
      </c>
      <c r="K91" s="307">
        <v>60418822</v>
      </c>
      <c r="L91" s="307">
        <v>54164160</v>
      </c>
      <c r="M91" s="307">
        <v>56360304</v>
      </c>
      <c r="N91" s="309">
        <v>600190307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27</v>
      </c>
      <c r="B93" s="307">
        <v>8083823</v>
      </c>
      <c r="C93" s="307">
        <v>5582386</v>
      </c>
      <c r="D93" s="307">
        <v>4903400</v>
      </c>
      <c r="E93" s="307">
        <v>1727727</v>
      </c>
      <c r="F93" s="307">
        <v>7187844</v>
      </c>
      <c r="G93" s="307">
        <v>10712548</v>
      </c>
      <c r="H93" s="307">
        <v>14207988</v>
      </c>
      <c r="I93" s="307">
        <v>12190487</v>
      </c>
      <c r="J93" s="307">
        <v>13457662</v>
      </c>
      <c r="K93" s="307">
        <v>11603622</v>
      </c>
      <c r="L93" s="307">
        <v>11138335</v>
      </c>
      <c r="M93" s="307">
        <v>6854623</v>
      </c>
      <c r="N93" s="309">
        <v>107650445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293" t="s">
        <v>63</v>
      </c>
      <c r="B95" s="307"/>
      <c r="C95" s="307"/>
      <c r="D95" s="307"/>
      <c r="E95" s="307"/>
      <c r="F95" s="307"/>
      <c r="G95" s="307"/>
      <c r="H95" s="307"/>
      <c r="I95" s="307"/>
      <c r="J95" s="307">
        <v>0</v>
      </c>
      <c r="K95" s="307">
        <v>0</v>
      </c>
      <c r="L95" s="307">
        <v>0</v>
      </c>
      <c r="M95" s="307">
        <v>0</v>
      </c>
      <c r="N95" s="309">
        <v>0</v>
      </c>
    </row>
    <row r="96" spans="1:14" ht="13.5" customHeight="1" thickBot="1" x14ac:dyDescent="0.25">
      <c r="A96" s="31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ht="13.5" customHeight="1" x14ac:dyDescent="0.2">
      <c r="A97" s="293" t="s">
        <v>64</v>
      </c>
      <c r="B97" s="307">
        <v>5894426</v>
      </c>
      <c r="C97" s="307">
        <v>6444350</v>
      </c>
      <c r="D97" s="307">
        <v>3510709</v>
      </c>
      <c r="E97" s="307">
        <v>4886673</v>
      </c>
      <c r="F97" s="307">
        <v>7203317</v>
      </c>
      <c r="G97" s="307">
        <v>7300436</v>
      </c>
      <c r="H97" s="307">
        <v>8651403</v>
      </c>
      <c r="I97" s="307">
        <v>5733272</v>
      </c>
      <c r="J97" s="307">
        <v>6544546</v>
      </c>
      <c r="K97" s="307">
        <v>5837721</v>
      </c>
      <c r="L97" s="307">
        <v>5507972</v>
      </c>
      <c r="M97" s="307">
        <v>5690012</v>
      </c>
      <c r="N97" s="309">
        <v>73204837</v>
      </c>
    </row>
    <row r="98" spans="1:14" ht="13.5" customHeight="1" thickBot="1" x14ac:dyDescent="0.25">
      <c r="A98" s="31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ht="13.5" customHeight="1" x14ac:dyDescent="0.2">
      <c r="A99" s="293" t="s">
        <v>28</v>
      </c>
      <c r="B99" s="307">
        <v>141344</v>
      </c>
      <c r="C99" s="307">
        <v>405401</v>
      </c>
      <c r="D99" s="307">
        <v>291039</v>
      </c>
      <c r="E99" s="307">
        <v>10665</v>
      </c>
      <c r="F99" s="307">
        <v>314748</v>
      </c>
      <c r="G99" s="307">
        <v>446963</v>
      </c>
      <c r="H99" s="307">
        <v>144839</v>
      </c>
      <c r="I99" s="307">
        <v>168070</v>
      </c>
      <c r="J99" s="307">
        <v>68447</v>
      </c>
      <c r="K99" s="307">
        <v>467682</v>
      </c>
      <c r="L99" s="307">
        <v>444417</v>
      </c>
      <c r="M99" s="307">
        <v>81171</v>
      </c>
      <c r="N99" s="309">
        <v>2984786</v>
      </c>
    </row>
    <row r="100" spans="1:14" ht="13.5" customHeight="1" thickBot="1" x14ac:dyDescent="0.25">
      <c r="A100" s="31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ht="13.5" customHeight="1" x14ac:dyDescent="0.2">
      <c r="A101" s="295" t="s">
        <v>13</v>
      </c>
      <c r="B101" s="316">
        <v>290864307</v>
      </c>
      <c r="C101" s="316">
        <v>247788589</v>
      </c>
      <c r="D101" s="316">
        <v>217866533</v>
      </c>
      <c r="E101" s="316">
        <v>204674590</v>
      </c>
      <c r="F101" s="316">
        <v>418143818</v>
      </c>
      <c r="G101" s="316">
        <v>421274143</v>
      </c>
      <c r="H101" s="316">
        <v>423169608</v>
      </c>
      <c r="I101" s="316">
        <v>432277429</v>
      </c>
      <c r="J101" s="316">
        <v>411922690</v>
      </c>
      <c r="K101" s="316">
        <v>415962275</v>
      </c>
      <c r="L101" s="295">
        <v>409885126</v>
      </c>
      <c r="M101" s="316">
        <v>362855158</v>
      </c>
      <c r="N101" s="316">
        <v>4256684266</v>
      </c>
    </row>
    <row r="102" spans="1:14" ht="13.5" customHeight="1" thickBot="1" x14ac:dyDescent="0.25">
      <c r="A102" s="296"/>
      <c r="B102" s="317"/>
      <c r="C102" s="317"/>
      <c r="D102" s="317"/>
      <c r="E102" s="317"/>
      <c r="F102" s="317"/>
      <c r="G102" s="317"/>
      <c r="H102" s="317"/>
      <c r="I102" s="317"/>
      <c r="J102" s="317"/>
      <c r="K102" s="317"/>
      <c r="L102" s="296"/>
      <c r="M102" s="317"/>
      <c r="N102" s="317"/>
    </row>
    <row r="104" spans="1:14" ht="13.5" customHeight="1" x14ac:dyDescent="0.2"/>
    <row r="105" spans="1:14" ht="13.5" customHeight="1" x14ac:dyDescent="0.2"/>
    <row r="106" spans="1:14" s="26" customFormat="1" ht="24.95" customHeight="1" x14ac:dyDescent="0.2">
      <c r="A106" s="301" t="s">
        <v>165</v>
      </c>
      <c r="B106" s="301"/>
      <c r="C106" s="301"/>
      <c r="D106" s="301"/>
      <c r="E106" s="301"/>
      <c r="F106" s="301"/>
      <c r="G106" s="301"/>
      <c r="H106" s="301"/>
      <c r="I106" s="301"/>
      <c r="J106" s="301"/>
      <c r="K106" s="301"/>
      <c r="L106" s="301"/>
      <c r="M106" s="301"/>
      <c r="N106" s="301"/>
    </row>
    <row r="107" spans="1:14" ht="13.5" customHeight="1" thickBot="1" x14ac:dyDescent="0.25"/>
    <row r="108" spans="1:14" ht="13.5" customHeight="1" x14ac:dyDescent="0.2">
      <c r="A108" s="293"/>
      <c r="B108" s="303" t="s">
        <v>1</v>
      </c>
      <c r="C108" s="293" t="s">
        <v>2</v>
      </c>
      <c r="D108" s="303" t="s">
        <v>3</v>
      </c>
      <c r="E108" s="293" t="s">
        <v>4</v>
      </c>
      <c r="F108" s="303" t="s">
        <v>5</v>
      </c>
      <c r="G108" s="293" t="s">
        <v>6</v>
      </c>
      <c r="H108" s="303" t="s">
        <v>7</v>
      </c>
      <c r="I108" s="293" t="s">
        <v>8</v>
      </c>
      <c r="J108" s="303" t="s">
        <v>9</v>
      </c>
      <c r="K108" s="293" t="s">
        <v>10</v>
      </c>
      <c r="L108" s="303" t="s">
        <v>11</v>
      </c>
      <c r="M108" s="293" t="s">
        <v>12</v>
      </c>
      <c r="N108" s="305" t="s">
        <v>13</v>
      </c>
    </row>
    <row r="109" spans="1:14" ht="13.5" customHeight="1" thickBot="1" x14ac:dyDescent="0.25">
      <c r="A109" s="294"/>
      <c r="B109" s="304"/>
      <c r="C109" s="294"/>
      <c r="D109" s="304"/>
      <c r="E109" s="294"/>
      <c r="F109" s="304"/>
      <c r="G109" s="294"/>
      <c r="H109" s="304"/>
      <c r="I109" s="294"/>
      <c r="J109" s="304"/>
      <c r="K109" s="294"/>
      <c r="L109" s="304"/>
      <c r="M109" s="294"/>
      <c r="N109" s="306"/>
    </row>
    <row r="110" spans="1:14" ht="13.5" customHeight="1" x14ac:dyDescent="0.2">
      <c r="A110" s="293" t="s">
        <v>30</v>
      </c>
      <c r="B110" s="307">
        <v>40431860</v>
      </c>
      <c r="C110" s="307">
        <v>39482580</v>
      </c>
      <c r="D110" s="307">
        <v>41659500</v>
      </c>
      <c r="E110" s="307">
        <v>30858700</v>
      </c>
      <c r="F110" s="307">
        <v>41366800</v>
      </c>
      <c r="G110" s="307">
        <v>43980800</v>
      </c>
      <c r="H110" s="307">
        <v>42948840</v>
      </c>
      <c r="I110" s="307">
        <v>45216370</v>
      </c>
      <c r="J110" s="307">
        <v>41127000</v>
      </c>
      <c r="K110" s="307">
        <v>42153730</v>
      </c>
      <c r="L110" s="307">
        <v>47057020</v>
      </c>
      <c r="M110" s="307">
        <v>45528370</v>
      </c>
      <c r="N110" s="309">
        <v>501811570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66</v>
      </c>
      <c r="B112" s="307">
        <v>240410</v>
      </c>
      <c r="C112" s="307">
        <v>157320</v>
      </c>
      <c r="D112" s="307"/>
      <c r="E112" s="307">
        <v>42600</v>
      </c>
      <c r="F112" s="307">
        <v>40500</v>
      </c>
      <c r="G112" s="307">
        <v>20300</v>
      </c>
      <c r="H112" s="307">
        <v>105920</v>
      </c>
      <c r="I112" s="307">
        <v>114290</v>
      </c>
      <c r="J112" s="307">
        <v>107000</v>
      </c>
      <c r="K112" s="307">
        <v>133720</v>
      </c>
      <c r="L112" s="307">
        <v>104690</v>
      </c>
      <c r="M112" s="307">
        <v>113680</v>
      </c>
      <c r="N112" s="309">
        <v>1180430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32</v>
      </c>
      <c r="B114" s="307">
        <v>6252920</v>
      </c>
      <c r="C114" s="307">
        <v>12454240</v>
      </c>
      <c r="D114" s="307">
        <v>13639800</v>
      </c>
      <c r="E114" s="307">
        <v>11571100</v>
      </c>
      <c r="F114" s="307">
        <v>9561100</v>
      </c>
      <c r="G114" s="307">
        <v>9609400</v>
      </c>
      <c r="H114" s="307">
        <v>6795970</v>
      </c>
      <c r="I114" s="307">
        <v>6290220</v>
      </c>
      <c r="J114" s="307">
        <v>4661000</v>
      </c>
      <c r="K114" s="307">
        <v>4201030</v>
      </c>
      <c r="L114" s="307">
        <v>6029180</v>
      </c>
      <c r="M114" s="307">
        <v>2918330</v>
      </c>
      <c r="N114" s="309">
        <v>93984290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33</v>
      </c>
      <c r="B116" s="307">
        <v>2298540</v>
      </c>
      <c r="C116" s="307">
        <v>2142060</v>
      </c>
      <c r="D116" s="307">
        <v>2642900</v>
      </c>
      <c r="E116" s="307">
        <v>1875600</v>
      </c>
      <c r="F116" s="307">
        <v>2243700</v>
      </c>
      <c r="G116" s="307">
        <v>3000490</v>
      </c>
      <c r="H116" s="307">
        <v>4535720</v>
      </c>
      <c r="I116" s="307">
        <v>4539400</v>
      </c>
      <c r="J116" s="307">
        <v>3003000</v>
      </c>
      <c r="K116" s="307">
        <v>2471530</v>
      </c>
      <c r="L116" s="307">
        <v>2916850</v>
      </c>
      <c r="M116" s="307">
        <v>3592930</v>
      </c>
      <c r="N116" s="309">
        <v>35262720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3" t="s">
        <v>62</v>
      </c>
      <c r="B118" s="307">
        <v>3275040</v>
      </c>
      <c r="C118" s="307">
        <v>2268590</v>
      </c>
      <c r="D118" s="307">
        <v>2040500</v>
      </c>
      <c r="E118" s="307">
        <v>3149100</v>
      </c>
      <c r="F118" s="307">
        <v>2809000</v>
      </c>
      <c r="G118" s="307">
        <v>2527900</v>
      </c>
      <c r="H118" s="307">
        <v>2447600</v>
      </c>
      <c r="I118" s="307">
        <v>2028660</v>
      </c>
      <c r="J118" s="307">
        <v>2213000</v>
      </c>
      <c r="K118" s="307">
        <v>980730</v>
      </c>
      <c r="L118" s="307">
        <v>3069890</v>
      </c>
      <c r="M118" s="307">
        <v>1748720</v>
      </c>
      <c r="N118" s="309">
        <v>28558730</v>
      </c>
    </row>
    <row r="119" spans="1:14" ht="13.5" customHeight="1" thickBot="1" x14ac:dyDescent="0.25">
      <c r="A119" s="31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25</v>
      </c>
      <c r="B120" s="307">
        <v>10629490</v>
      </c>
      <c r="C120" s="307">
        <v>5934320</v>
      </c>
      <c r="D120" s="307">
        <v>6550600</v>
      </c>
      <c r="E120" s="307">
        <v>5710800</v>
      </c>
      <c r="F120" s="307">
        <v>7765200</v>
      </c>
      <c r="G120" s="307">
        <v>8004100</v>
      </c>
      <c r="H120" s="307">
        <v>7504740</v>
      </c>
      <c r="I120" s="307">
        <v>9068280</v>
      </c>
      <c r="J120" s="307">
        <v>6173000</v>
      </c>
      <c r="K120" s="307">
        <v>6728540</v>
      </c>
      <c r="L120" s="307">
        <v>6748010</v>
      </c>
      <c r="M120" s="307">
        <v>5212360</v>
      </c>
      <c r="N120" s="309">
        <v>86029440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34</v>
      </c>
      <c r="B122" s="307">
        <v>60003820</v>
      </c>
      <c r="C122" s="307">
        <v>61341940</v>
      </c>
      <c r="D122" s="307">
        <v>68814000</v>
      </c>
      <c r="E122" s="307">
        <v>59669000</v>
      </c>
      <c r="F122" s="307">
        <v>63097700</v>
      </c>
      <c r="G122" s="307">
        <v>60978500</v>
      </c>
      <c r="H122" s="307">
        <v>64383690</v>
      </c>
      <c r="I122" s="307">
        <v>69583150</v>
      </c>
      <c r="J122" s="307">
        <v>59849000</v>
      </c>
      <c r="K122" s="307">
        <v>64044160</v>
      </c>
      <c r="L122" s="307">
        <v>63110170</v>
      </c>
      <c r="M122" s="307">
        <v>60319540</v>
      </c>
      <c r="N122" s="309">
        <v>755194670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108</v>
      </c>
      <c r="B124" s="307">
        <v>26534070</v>
      </c>
      <c r="C124" s="307">
        <v>27036490</v>
      </c>
      <c r="D124" s="307">
        <v>30405300</v>
      </c>
      <c r="E124" s="307">
        <v>28756800</v>
      </c>
      <c r="F124" s="307">
        <v>28673400</v>
      </c>
      <c r="G124" s="307">
        <v>29042900</v>
      </c>
      <c r="H124" s="307">
        <v>17263040</v>
      </c>
      <c r="I124" s="307">
        <v>16915470</v>
      </c>
      <c r="J124" s="307">
        <v>27726000</v>
      </c>
      <c r="K124" s="307">
        <v>32037040</v>
      </c>
      <c r="L124" s="307">
        <v>28758950</v>
      </c>
      <c r="M124" s="307">
        <v>23991470</v>
      </c>
      <c r="N124" s="309">
        <v>317140930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293" t="s">
        <v>35</v>
      </c>
      <c r="B126" s="307">
        <v>11800230</v>
      </c>
      <c r="C126" s="307">
        <v>5437350</v>
      </c>
      <c r="D126" s="307">
        <v>11365900</v>
      </c>
      <c r="E126" s="307">
        <v>9560000</v>
      </c>
      <c r="F126" s="307">
        <v>9794800</v>
      </c>
      <c r="G126" s="307">
        <v>11560600</v>
      </c>
      <c r="H126" s="307">
        <v>15425820</v>
      </c>
      <c r="I126" s="307">
        <v>13801310</v>
      </c>
      <c r="J126" s="307">
        <v>10545000</v>
      </c>
      <c r="K126" s="307">
        <v>2803220</v>
      </c>
      <c r="L126" s="307">
        <v>22372640</v>
      </c>
      <c r="M126" s="307">
        <v>11670200</v>
      </c>
      <c r="N126" s="309">
        <v>136137070</v>
      </c>
    </row>
    <row r="127" spans="1:14" ht="13.5" customHeight="1" thickBot="1" x14ac:dyDescent="0.25">
      <c r="A127" s="314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ht="13.5" customHeight="1" x14ac:dyDescent="0.2">
      <c r="A128" s="293" t="s">
        <v>109</v>
      </c>
      <c r="B128" s="307"/>
      <c r="C128" s="307"/>
      <c r="D128" s="307"/>
      <c r="E128" s="307"/>
      <c r="F128" s="307"/>
      <c r="G128" s="307"/>
      <c r="H128" s="307"/>
      <c r="I128" s="307"/>
      <c r="J128" s="307">
        <v>0</v>
      </c>
      <c r="K128" s="307">
        <v>0</v>
      </c>
      <c r="L128" s="307">
        <v>0</v>
      </c>
      <c r="M128" s="307">
        <v>0</v>
      </c>
      <c r="N128" s="309">
        <v>0</v>
      </c>
    </row>
    <row r="129" spans="1:14" ht="13.5" customHeight="1" thickBot="1" x14ac:dyDescent="0.25">
      <c r="A129" s="314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ht="13.5" customHeight="1" x14ac:dyDescent="0.2">
      <c r="A130" s="293" t="s">
        <v>49</v>
      </c>
      <c r="B130" s="307"/>
      <c r="C130" s="307"/>
      <c r="D130" s="307"/>
      <c r="E130" s="307"/>
      <c r="F130" s="307"/>
      <c r="G130" s="307"/>
      <c r="H130" s="307"/>
      <c r="I130" s="307"/>
      <c r="J130" s="307">
        <v>0</v>
      </c>
      <c r="K130" s="307">
        <v>0</v>
      </c>
      <c r="L130" s="307">
        <v>0</v>
      </c>
      <c r="M130" s="307">
        <v>0</v>
      </c>
      <c r="N130" s="309">
        <v>0</v>
      </c>
    </row>
    <row r="131" spans="1:14" ht="13.5" customHeight="1" thickBot="1" x14ac:dyDescent="0.25">
      <c r="A131" s="318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ht="13.5" customHeight="1" x14ac:dyDescent="0.2">
      <c r="A132" s="293" t="s">
        <v>74</v>
      </c>
      <c r="B132" s="307">
        <v>3906090</v>
      </c>
      <c r="C132" s="307">
        <v>3094680</v>
      </c>
      <c r="D132" s="307">
        <v>3415500</v>
      </c>
      <c r="E132" s="307">
        <v>3415500</v>
      </c>
      <c r="F132" s="307">
        <v>3755100</v>
      </c>
      <c r="G132" s="307">
        <v>2962590</v>
      </c>
      <c r="H132" s="307">
        <v>3056940</v>
      </c>
      <c r="I132" s="307">
        <v>3189030</v>
      </c>
      <c r="J132" s="307">
        <v>3774000</v>
      </c>
      <c r="K132" s="307">
        <v>4000440</v>
      </c>
      <c r="L132" s="307">
        <v>5076030</v>
      </c>
      <c r="M132" s="307">
        <v>4755240</v>
      </c>
      <c r="N132" s="309">
        <v>44401140</v>
      </c>
    </row>
    <row r="133" spans="1:14" ht="13.5" customHeight="1" thickBot="1" x14ac:dyDescent="0.25">
      <c r="A133" s="314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10"/>
    </row>
    <row r="134" spans="1:14" ht="13.5" customHeight="1" x14ac:dyDescent="0.2">
      <c r="A134" s="293" t="s">
        <v>17</v>
      </c>
      <c r="B134" s="307">
        <v>5151180</v>
      </c>
      <c r="C134" s="307">
        <v>6568100</v>
      </c>
      <c r="D134" s="307">
        <v>6547400</v>
      </c>
      <c r="E134" s="307">
        <v>5933600</v>
      </c>
      <c r="F134" s="307">
        <v>5739740</v>
      </c>
      <c r="G134" s="307">
        <v>6082820</v>
      </c>
      <c r="H134" s="307">
        <v>6636570</v>
      </c>
      <c r="I134" s="307">
        <v>5887030</v>
      </c>
      <c r="J134" s="307">
        <v>6183000</v>
      </c>
      <c r="K134" s="307">
        <v>5634030</v>
      </c>
      <c r="L134" s="307">
        <v>8220480</v>
      </c>
      <c r="M134" s="307">
        <v>7313850</v>
      </c>
      <c r="N134" s="309">
        <v>75897800</v>
      </c>
    </row>
    <row r="135" spans="1:14" ht="13.5" customHeight="1" thickBot="1" x14ac:dyDescent="0.25">
      <c r="A135" s="314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10"/>
    </row>
    <row r="136" spans="1:14" ht="13.5" customHeight="1" x14ac:dyDescent="0.2">
      <c r="A136" s="295" t="s">
        <v>13</v>
      </c>
      <c r="B136" s="316">
        <v>170523650</v>
      </c>
      <c r="C136" s="316">
        <v>165917670</v>
      </c>
      <c r="D136" s="316">
        <v>187081400</v>
      </c>
      <c r="E136" s="316">
        <v>160542800</v>
      </c>
      <c r="F136" s="316">
        <v>174847040</v>
      </c>
      <c r="G136" s="316">
        <v>177770400</v>
      </c>
      <c r="H136" s="316">
        <v>171104850</v>
      </c>
      <c r="I136" s="316">
        <v>176633210</v>
      </c>
      <c r="J136" s="316">
        <v>165361000</v>
      </c>
      <c r="K136" s="316">
        <v>165188170</v>
      </c>
      <c r="L136" s="295">
        <v>193463910</v>
      </c>
      <c r="M136" s="316">
        <v>167164690</v>
      </c>
      <c r="N136" s="316">
        <v>2075598790</v>
      </c>
    </row>
    <row r="137" spans="1:14" ht="13.5" customHeight="1" thickBot="1" x14ac:dyDescent="0.25">
      <c r="A137" s="296"/>
      <c r="B137" s="317"/>
      <c r="C137" s="317"/>
      <c r="D137" s="317"/>
      <c r="E137" s="317"/>
      <c r="F137" s="317"/>
      <c r="G137" s="317"/>
      <c r="H137" s="317"/>
      <c r="I137" s="317"/>
      <c r="J137" s="317"/>
      <c r="K137" s="317"/>
      <c r="L137" s="296"/>
      <c r="M137" s="317"/>
      <c r="N137" s="317"/>
    </row>
    <row r="141" spans="1:14" s="26" customFormat="1" ht="24.95" customHeight="1" x14ac:dyDescent="0.2">
      <c r="A141" s="301" t="s">
        <v>171</v>
      </c>
      <c r="B141" s="301"/>
      <c r="C141" s="301"/>
      <c r="D141" s="301"/>
      <c r="E141" s="301"/>
      <c r="F141" s="301"/>
      <c r="G141" s="301"/>
      <c r="H141" s="301"/>
      <c r="I141" s="301"/>
      <c r="J141" s="301"/>
      <c r="K141" s="301"/>
      <c r="L141" s="301"/>
      <c r="M141" s="301"/>
      <c r="N141" s="301"/>
    </row>
    <row r="142" spans="1:14" ht="13.5" thickBot="1" x14ac:dyDescent="0.25"/>
    <row r="143" spans="1:14" ht="13.5" customHeight="1" x14ac:dyDescent="0.2">
      <c r="A143" s="293"/>
      <c r="B143" s="303" t="s">
        <v>1</v>
      </c>
      <c r="C143" s="293" t="s">
        <v>2</v>
      </c>
      <c r="D143" s="303" t="s">
        <v>3</v>
      </c>
      <c r="E143" s="293" t="s">
        <v>4</v>
      </c>
      <c r="F143" s="303" t="s">
        <v>5</v>
      </c>
      <c r="G143" s="293" t="s">
        <v>6</v>
      </c>
      <c r="H143" s="303" t="s">
        <v>7</v>
      </c>
      <c r="I143" s="293" t="s">
        <v>8</v>
      </c>
      <c r="J143" s="303" t="s">
        <v>9</v>
      </c>
      <c r="K143" s="293" t="s">
        <v>10</v>
      </c>
      <c r="L143" s="303" t="s">
        <v>11</v>
      </c>
      <c r="M143" s="293" t="s">
        <v>12</v>
      </c>
      <c r="N143" s="305" t="s">
        <v>13</v>
      </c>
    </row>
    <row r="144" spans="1:14" ht="13.5" customHeight="1" thickBot="1" x14ac:dyDescent="0.25">
      <c r="A144" s="294"/>
      <c r="B144" s="304"/>
      <c r="C144" s="294"/>
      <c r="D144" s="304"/>
      <c r="E144" s="294"/>
      <c r="F144" s="304"/>
      <c r="G144" s="294"/>
      <c r="H144" s="304"/>
      <c r="I144" s="294"/>
      <c r="J144" s="304"/>
      <c r="K144" s="294"/>
      <c r="L144" s="304"/>
      <c r="M144" s="294"/>
      <c r="N144" s="306"/>
    </row>
    <row r="145" spans="1:14" ht="13.5" customHeight="1" x14ac:dyDescent="0.2">
      <c r="A145" s="293" t="s">
        <v>36</v>
      </c>
      <c r="B145" s="307">
        <v>17220719</v>
      </c>
      <c r="C145" s="307">
        <v>20623908</v>
      </c>
      <c r="D145" s="307">
        <v>21818597</v>
      </c>
      <c r="E145" s="307">
        <v>24997626</v>
      </c>
      <c r="F145" s="307">
        <v>25648274</v>
      </c>
      <c r="G145" s="307">
        <v>26980755</v>
      </c>
      <c r="H145" s="307">
        <v>29056598</v>
      </c>
      <c r="I145" s="307">
        <v>36634845</v>
      </c>
      <c r="J145" s="307">
        <v>33483812</v>
      </c>
      <c r="K145" s="307">
        <v>33476376</v>
      </c>
      <c r="L145" s="307">
        <v>26871931</v>
      </c>
      <c r="M145" s="307">
        <v>23705876</v>
      </c>
      <c r="N145" s="309">
        <v>320519317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7" t="s">
        <v>37</v>
      </c>
      <c r="B147" s="307">
        <v>23934739</v>
      </c>
      <c r="C147" s="307">
        <v>17612909</v>
      </c>
      <c r="D147" s="307">
        <v>19591336</v>
      </c>
      <c r="E147" s="307">
        <v>17911979</v>
      </c>
      <c r="F147" s="307">
        <v>21097112</v>
      </c>
      <c r="G147" s="307">
        <v>22920289</v>
      </c>
      <c r="H147" s="307">
        <v>18857902</v>
      </c>
      <c r="I147" s="307">
        <v>23342491</v>
      </c>
      <c r="J147" s="307">
        <v>21238901</v>
      </c>
      <c r="K147" s="307">
        <v>22964276</v>
      </c>
      <c r="L147" s="307">
        <v>16155811</v>
      </c>
      <c r="M147" s="307">
        <v>18043320</v>
      </c>
      <c r="N147" s="309">
        <v>243671065</v>
      </c>
    </row>
    <row r="148" spans="1:14" ht="13.5" customHeight="1" thickBot="1" x14ac:dyDescent="0.25">
      <c r="A148" s="315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38</v>
      </c>
      <c r="B149" s="307">
        <v>47109925</v>
      </c>
      <c r="C149" s="307">
        <v>34420980</v>
      </c>
      <c r="D149" s="307">
        <v>43032307</v>
      </c>
      <c r="E149" s="307">
        <v>61172835</v>
      </c>
      <c r="F149" s="307">
        <v>67335500</v>
      </c>
      <c r="G149" s="307">
        <v>67091772</v>
      </c>
      <c r="H149" s="307">
        <v>64681852</v>
      </c>
      <c r="I149" s="307">
        <v>69968779</v>
      </c>
      <c r="J149" s="307">
        <v>64336036</v>
      </c>
      <c r="K149" s="307">
        <v>62383234</v>
      </c>
      <c r="L149" s="307">
        <v>58336572</v>
      </c>
      <c r="M149" s="307">
        <v>52460122</v>
      </c>
      <c r="N149" s="309">
        <v>692329914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7" t="s">
        <v>39</v>
      </c>
      <c r="B151" s="307"/>
      <c r="C151" s="307"/>
      <c r="D151" s="307"/>
      <c r="E151" s="307"/>
      <c r="F151" s="307"/>
      <c r="G151" s="307"/>
      <c r="H151" s="307"/>
      <c r="I151" s="307"/>
      <c r="J151" s="307">
        <v>0</v>
      </c>
      <c r="K151" s="307">
        <v>0</v>
      </c>
      <c r="L151" s="307">
        <v>0</v>
      </c>
      <c r="M151" s="307">
        <v>0</v>
      </c>
      <c r="N151" s="309">
        <v>0</v>
      </c>
    </row>
    <row r="152" spans="1:14" ht="13.5" customHeight="1" thickBot="1" x14ac:dyDescent="0.25">
      <c r="A152" s="315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3" t="s">
        <v>40</v>
      </c>
      <c r="B153" s="307">
        <v>46462767</v>
      </c>
      <c r="C153" s="307">
        <v>31442295</v>
      </c>
      <c r="D153" s="307">
        <v>54890915</v>
      </c>
      <c r="E153" s="307">
        <v>87469550</v>
      </c>
      <c r="F153" s="307">
        <v>32497978</v>
      </c>
      <c r="G153" s="307">
        <v>31680277</v>
      </c>
      <c r="H153" s="307">
        <v>32160228</v>
      </c>
      <c r="I153" s="307">
        <v>28825795</v>
      </c>
      <c r="J153" s="307">
        <v>23852329</v>
      </c>
      <c r="K153" s="307">
        <v>28197205</v>
      </c>
      <c r="L153" s="307">
        <v>28771429</v>
      </c>
      <c r="M153" s="307">
        <v>27925598</v>
      </c>
      <c r="N153" s="309">
        <v>454176366</v>
      </c>
    </row>
    <row r="154" spans="1:14" ht="13.5" customHeight="1" thickBot="1" x14ac:dyDescent="0.25">
      <c r="A154" s="31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32</v>
      </c>
      <c r="B155" s="307">
        <v>11144335</v>
      </c>
      <c r="C155" s="307">
        <v>10668777</v>
      </c>
      <c r="D155" s="307">
        <v>14410850</v>
      </c>
      <c r="E155" s="307">
        <v>7740910</v>
      </c>
      <c r="F155" s="307">
        <v>7607585</v>
      </c>
      <c r="G155" s="307">
        <v>6716808</v>
      </c>
      <c r="H155" s="307">
        <v>5418908</v>
      </c>
      <c r="I155" s="307">
        <v>8782818</v>
      </c>
      <c r="J155" s="307">
        <v>8580783</v>
      </c>
      <c r="K155" s="307">
        <v>8880365</v>
      </c>
      <c r="L155" s="307">
        <v>5752864</v>
      </c>
      <c r="M155" s="307">
        <v>6725024</v>
      </c>
      <c r="N155" s="309">
        <v>102430027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7" t="s">
        <v>67</v>
      </c>
      <c r="B157" s="307">
        <v>15535567</v>
      </c>
      <c r="C157" s="307">
        <v>12344373</v>
      </c>
      <c r="D157" s="307">
        <v>13113647</v>
      </c>
      <c r="E157" s="307">
        <v>18770300</v>
      </c>
      <c r="F157" s="307">
        <v>14336942</v>
      </c>
      <c r="G157" s="307">
        <v>16969350</v>
      </c>
      <c r="H157" s="307">
        <v>13470759</v>
      </c>
      <c r="I157" s="307">
        <v>15426363</v>
      </c>
      <c r="J157" s="307">
        <v>10891272</v>
      </c>
      <c r="K157" s="307">
        <v>13331632</v>
      </c>
      <c r="L157" s="307">
        <v>16287509</v>
      </c>
      <c r="M157" s="307">
        <v>10500412</v>
      </c>
      <c r="N157" s="309">
        <v>170978126</v>
      </c>
    </row>
    <row r="158" spans="1:14" ht="13.5" customHeight="1" thickBot="1" x14ac:dyDescent="0.25">
      <c r="A158" s="315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3" t="s">
        <v>68</v>
      </c>
      <c r="B159" s="307">
        <v>81875781</v>
      </c>
      <c r="C159" s="307">
        <v>83042193</v>
      </c>
      <c r="D159" s="307">
        <v>80822321</v>
      </c>
      <c r="E159" s="307">
        <v>54722165</v>
      </c>
      <c r="F159" s="307">
        <v>77730142</v>
      </c>
      <c r="G159" s="307">
        <v>83340660</v>
      </c>
      <c r="H159" s="307">
        <v>111441747</v>
      </c>
      <c r="I159" s="307">
        <v>98492835</v>
      </c>
      <c r="J159" s="307">
        <v>99763474</v>
      </c>
      <c r="K159" s="307">
        <v>81591587</v>
      </c>
      <c r="L159" s="307">
        <v>75760101</v>
      </c>
      <c r="M159" s="307">
        <v>70912823</v>
      </c>
      <c r="N159" s="309">
        <v>999495829</v>
      </c>
    </row>
    <row r="160" spans="1:14" ht="13.5" customHeight="1" thickBot="1" x14ac:dyDescent="0.25">
      <c r="A160" s="31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293" t="s">
        <v>69</v>
      </c>
      <c r="B161" s="307">
        <v>835111</v>
      </c>
      <c r="C161" s="307">
        <v>7606973</v>
      </c>
      <c r="D161" s="307">
        <v>1883809</v>
      </c>
      <c r="E161" s="307">
        <v>1223397</v>
      </c>
      <c r="F161" s="307">
        <v>1584564</v>
      </c>
      <c r="G161" s="307">
        <v>1582792</v>
      </c>
      <c r="H161" s="307"/>
      <c r="I161" s="307">
        <v>164929</v>
      </c>
      <c r="J161" s="307">
        <v>247393</v>
      </c>
      <c r="K161" s="307">
        <v>371089</v>
      </c>
      <c r="L161" s="307">
        <v>226777</v>
      </c>
      <c r="M161" s="307">
        <v>164929</v>
      </c>
      <c r="N161" s="309">
        <v>15891763</v>
      </c>
    </row>
    <row r="162" spans="1:14" ht="13.5" customHeight="1" thickBot="1" x14ac:dyDescent="0.25">
      <c r="A162" s="314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10"/>
    </row>
    <row r="163" spans="1:14" ht="13.5" customHeight="1" x14ac:dyDescent="0.2">
      <c r="A163" s="293" t="s">
        <v>17</v>
      </c>
      <c r="B163" s="307">
        <v>6210779</v>
      </c>
      <c r="C163" s="307">
        <v>8834640</v>
      </c>
      <c r="D163" s="307">
        <v>5505267</v>
      </c>
      <c r="E163" s="307">
        <v>1539783</v>
      </c>
      <c r="F163" s="307">
        <v>2433729</v>
      </c>
      <c r="G163" s="307">
        <v>650714</v>
      </c>
      <c r="H163" s="307">
        <v>577250</v>
      </c>
      <c r="I163" s="307">
        <v>1362953</v>
      </c>
      <c r="J163" s="307">
        <v>2671401</v>
      </c>
      <c r="K163" s="307">
        <v>1913989</v>
      </c>
      <c r="L163" s="307">
        <v>1627914</v>
      </c>
      <c r="M163" s="307">
        <v>1125360</v>
      </c>
      <c r="N163" s="309">
        <v>34453779</v>
      </c>
    </row>
    <row r="164" spans="1:14" ht="13.5" customHeight="1" thickBot="1" x14ac:dyDescent="0.25">
      <c r="A164" s="314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10"/>
    </row>
    <row r="165" spans="1:14" ht="13.5" customHeight="1" x14ac:dyDescent="0.2">
      <c r="A165" s="293" t="s">
        <v>77</v>
      </c>
      <c r="B165" s="307">
        <v>4279654</v>
      </c>
      <c r="C165" s="307">
        <v>5298330</v>
      </c>
      <c r="D165" s="307">
        <v>5884069</v>
      </c>
      <c r="E165" s="307">
        <v>7846234</v>
      </c>
      <c r="F165" s="307">
        <v>8619943</v>
      </c>
      <c r="G165" s="307">
        <v>8509586</v>
      </c>
      <c r="H165" s="307">
        <v>6806941</v>
      </c>
      <c r="I165" s="307">
        <v>6561974</v>
      </c>
      <c r="J165" s="307">
        <v>4445795</v>
      </c>
      <c r="K165" s="307">
        <v>2317489</v>
      </c>
      <c r="L165" s="307">
        <v>3743732</v>
      </c>
      <c r="M165" s="307">
        <v>3060880</v>
      </c>
      <c r="N165" s="309">
        <v>67374627</v>
      </c>
    </row>
    <row r="166" spans="1:14" ht="13.5" customHeight="1" thickBot="1" x14ac:dyDescent="0.25">
      <c r="A166" s="314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10"/>
    </row>
    <row r="167" spans="1:14" ht="13.5" customHeight="1" x14ac:dyDescent="0.2">
      <c r="A167" s="293" t="s">
        <v>78</v>
      </c>
      <c r="B167" s="307">
        <v>6563334</v>
      </c>
      <c r="C167" s="307">
        <v>6814323</v>
      </c>
      <c r="D167" s="307">
        <v>6309793</v>
      </c>
      <c r="E167" s="307">
        <v>3057227</v>
      </c>
      <c r="F167" s="307">
        <v>3768802</v>
      </c>
      <c r="G167" s="307">
        <v>3046328</v>
      </c>
      <c r="H167" s="307">
        <v>3107848</v>
      </c>
      <c r="I167" s="307">
        <v>2949539</v>
      </c>
      <c r="J167" s="307">
        <v>1738598</v>
      </c>
      <c r="K167" s="307">
        <v>338360</v>
      </c>
      <c r="L167" s="307">
        <v>527315</v>
      </c>
      <c r="M167" s="307">
        <v>268565</v>
      </c>
      <c r="N167" s="309">
        <v>38490032</v>
      </c>
    </row>
    <row r="168" spans="1:14" ht="13.5" customHeight="1" thickBot="1" x14ac:dyDescent="0.25">
      <c r="A168" s="314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10"/>
    </row>
    <row r="169" spans="1:14" ht="13.5" customHeight="1" x14ac:dyDescent="0.2">
      <c r="A169" s="295" t="s">
        <v>13</v>
      </c>
      <c r="B169" s="316">
        <v>261172711</v>
      </c>
      <c r="C169" s="316">
        <v>238709701</v>
      </c>
      <c r="D169" s="316">
        <v>267262911</v>
      </c>
      <c r="E169" s="316">
        <v>286452006</v>
      </c>
      <c r="F169" s="316">
        <v>262660571</v>
      </c>
      <c r="G169" s="316">
        <v>269489331</v>
      </c>
      <c r="H169" s="316">
        <v>285580033</v>
      </c>
      <c r="I169" s="316">
        <v>292513321</v>
      </c>
      <c r="J169" s="316">
        <v>271249794</v>
      </c>
      <c r="K169" s="316">
        <v>255765602</v>
      </c>
      <c r="L169" s="295">
        <v>234061955</v>
      </c>
      <c r="M169" s="316">
        <v>214892909</v>
      </c>
      <c r="N169" s="316">
        <v>3139810845</v>
      </c>
    </row>
    <row r="170" spans="1:14" ht="13.5" customHeight="1" thickBot="1" x14ac:dyDescent="0.25">
      <c r="A170" s="296"/>
      <c r="B170" s="317"/>
      <c r="C170" s="317"/>
      <c r="D170" s="317"/>
      <c r="E170" s="317"/>
      <c r="F170" s="317"/>
      <c r="G170" s="317"/>
      <c r="H170" s="317"/>
      <c r="I170" s="317"/>
      <c r="J170" s="317"/>
      <c r="K170" s="317"/>
      <c r="L170" s="296"/>
      <c r="M170" s="317"/>
      <c r="N170" s="317"/>
    </row>
    <row r="171" spans="1:14" ht="13.5" customHeight="1" x14ac:dyDescent="0.2"/>
    <row r="172" spans="1:14" ht="13.5" customHeight="1" x14ac:dyDescent="0.2"/>
    <row r="173" spans="1:14" ht="13.5" customHeight="1" x14ac:dyDescent="0.2"/>
    <row r="174" spans="1:14" s="26" customFormat="1" ht="24.95" customHeight="1" x14ac:dyDescent="0.2">
      <c r="A174" s="301" t="s">
        <v>172</v>
      </c>
      <c r="B174" s="301"/>
      <c r="C174" s="301"/>
      <c r="D174" s="301"/>
      <c r="E174" s="301"/>
      <c r="F174" s="301"/>
      <c r="G174" s="301"/>
      <c r="H174" s="301"/>
      <c r="I174" s="301"/>
      <c r="J174" s="301"/>
      <c r="K174" s="301"/>
      <c r="L174" s="301"/>
      <c r="M174" s="301"/>
      <c r="N174" s="301"/>
    </row>
    <row r="175" spans="1:14" ht="13.5" customHeight="1" thickBot="1" x14ac:dyDescent="0.25"/>
    <row r="176" spans="1:14" ht="13.5" customHeight="1" x14ac:dyDescent="0.2">
      <c r="A176" s="293"/>
      <c r="B176" s="303" t="s">
        <v>1</v>
      </c>
      <c r="C176" s="293" t="s">
        <v>2</v>
      </c>
      <c r="D176" s="303" t="s">
        <v>3</v>
      </c>
      <c r="E176" s="293" t="s">
        <v>4</v>
      </c>
      <c r="F176" s="303" t="s">
        <v>5</v>
      </c>
      <c r="G176" s="293" t="s">
        <v>6</v>
      </c>
      <c r="H176" s="303" t="s">
        <v>7</v>
      </c>
      <c r="I176" s="293" t="s">
        <v>8</v>
      </c>
      <c r="J176" s="303" t="s">
        <v>9</v>
      </c>
      <c r="K176" s="293" t="s">
        <v>10</v>
      </c>
      <c r="L176" s="303" t="s">
        <v>11</v>
      </c>
      <c r="M176" s="293" t="s">
        <v>12</v>
      </c>
      <c r="N176" s="305" t="s">
        <v>13</v>
      </c>
    </row>
    <row r="177" spans="1:14" ht="13.5" customHeight="1" thickBot="1" x14ac:dyDescent="0.25">
      <c r="A177" s="294"/>
      <c r="B177" s="304"/>
      <c r="C177" s="294"/>
      <c r="D177" s="304"/>
      <c r="E177" s="294"/>
      <c r="F177" s="304"/>
      <c r="G177" s="294"/>
      <c r="H177" s="304"/>
      <c r="I177" s="294"/>
      <c r="J177" s="304"/>
      <c r="K177" s="294"/>
      <c r="L177" s="304"/>
      <c r="M177" s="294"/>
      <c r="N177" s="306"/>
    </row>
    <row r="178" spans="1:14" ht="13.5" customHeight="1" x14ac:dyDescent="0.2">
      <c r="A178" s="293" t="s">
        <v>42</v>
      </c>
      <c r="B178" s="307">
        <v>9035633</v>
      </c>
      <c r="C178" s="307">
        <v>7558460</v>
      </c>
      <c r="D178" s="307">
        <v>4298510</v>
      </c>
      <c r="E178" s="307">
        <v>5512193</v>
      </c>
      <c r="F178" s="307">
        <v>5694535</v>
      </c>
      <c r="G178" s="307">
        <v>7302422</v>
      </c>
      <c r="H178" s="307">
        <v>7097094</v>
      </c>
      <c r="I178" s="307">
        <v>8362161</v>
      </c>
      <c r="J178" s="307">
        <v>6872194</v>
      </c>
      <c r="K178" s="307">
        <v>6305133</v>
      </c>
      <c r="L178" s="307">
        <v>5278170</v>
      </c>
      <c r="M178" s="307">
        <v>5262302</v>
      </c>
      <c r="N178" s="309">
        <v>78578807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41</v>
      </c>
      <c r="B180" s="307">
        <v>505056</v>
      </c>
      <c r="C180" s="307">
        <v>25126</v>
      </c>
      <c r="D180" s="307">
        <v>75377</v>
      </c>
      <c r="E180" s="307">
        <v>152763</v>
      </c>
      <c r="F180" s="307"/>
      <c r="G180" s="307"/>
      <c r="H180" s="307">
        <v>1276375</v>
      </c>
      <c r="I180" s="307">
        <v>1238185</v>
      </c>
      <c r="J180" s="307">
        <v>1489440</v>
      </c>
      <c r="K180" s="307">
        <v>1055554</v>
      </c>
      <c r="L180" s="307">
        <v>2785767</v>
      </c>
      <c r="M180" s="307">
        <v>1464214</v>
      </c>
      <c r="N180" s="309">
        <v>10067857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65</v>
      </c>
      <c r="B182" s="307">
        <v>4159218</v>
      </c>
      <c r="C182" s="307">
        <v>5222956</v>
      </c>
      <c r="D182" s="307">
        <v>3298153</v>
      </c>
      <c r="E182" s="307">
        <v>223356</v>
      </c>
      <c r="F182" s="307">
        <v>279600</v>
      </c>
      <c r="G182" s="307">
        <v>297746</v>
      </c>
      <c r="H182" s="307">
        <v>4519485</v>
      </c>
      <c r="I182" s="307">
        <v>9032644</v>
      </c>
      <c r="J182" s="307">
        <v>8813161</v>
      </c>
      <c r="K182" s="307">
        <v>260775</v>
      </c>
      <c r="L182" s="307">
        <v>185405</v>
      </c>
      <c r="M182" s="307">
        <v>18224743</v>
      </c>
      <c r="N182" s="309">
        <v>54517242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43</v>
      </c>
      <c r="B184" s="307">
        <v>6713704</v>
      </c>
      <c r="C184" s="307">
        <v>7636504</v>
      </c>
      <c r="D184" s="307">
        <v>4025427</v>
      </c>
      <c r="E184" s="307">
        <v>2916066</v>
      </c>
      <c r="F184" s="307">
        <v>4441224</v>
      </c>
      <c r="G184" s="307">
        <v>3627338</v>
      </c>
      <c r="H184" s="307">
        <v>3932834</v>
      </c>
      <c r="I184" s="307">
        <v>3948261</v>
      </c>
      <c r="J184" s="307">
        <v>3969960</v>
      </c>
      <c r="K184" s="307">
        <v>5178124</v>
      </c>
      <c r="L184" s="307">
        <v>3603791</v>
      </c>
      <c r="M184" s="307">
        <v>2410721</v>
      </c>
      <c r="N184" s="309">
        <v>52403954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40</v>
      </c>
      <c r="B186" s="307">
        <v>667815</v>
      </c>
      <c r="C186" s="307"/>
      <c r="D186" s="307"/>
      <c r="E186" s="307"/>
      <c r="F186" s="307"/>
      <c r="G186" s="307"/>
      <c r="H186" s="307"/>
      <c r="I186" s="307"/>
      <c r="J186" s="307">
        <v>0</v>
      </c>
      <c r="K186" s="307">
        <v>0</v>
      </c>
      <c r="L186" s="307">
        <v>0</v>
      </c>
      <c r="M186" s="307">
        <v>0</v>
      </c>
      <c r="N186" s="309">
        <v>667815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110</v>
      </c>
      <c r="B188" s="307"/>
      <c r="C188" s="307"/>
      <c r="D188" s="307"/>
      <c r="E188" s="307"/>
      <c r="F188" s="307"/>
      <c r="G188" s="307"/>
      <c r="H188" s="307"/>
      <c r="I188" s="307"/>
      <c r="J188" s="307">
        <v>0</v>
      </c>
      <c r="K188" s="307">
        <v>0</v>
      </c>
      <c r="L188" s="307">
        <v>0</v>
      </c>
      <c r="M188" s="307">
        <v>0</v>
      </c>
      <c r="N188" s="309">
        <v>0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44</v>
      </c>
      <c r="B190" s="307"/>
      <c r="C190" s="307"/>
      <c r="D190" s="307">
        <v>22295368</v>
      </c>
      <c r="E190" s="307">
        <v>20581707</v>
      </c>
      <c r="F190" s="307">
        <v>25778797</v>
      </c>
      <c r="G190" s="307">
        <v>58877080</v>
      </c>
      <c r="H190" s="307">
        <v>38058361</v>
      </c>
      <c r="I190" s="307">
        <v>16135895</v>
      </c>
      <c r="J190" s="307">
        <v>27422498</v>
      </c>
      <c r="K190" s="307">
        <v>28110106</v>
      </c>
      <c r="L190" s="307">
        <v>31578841</v>
      </c>
      <c r="M190" s="307">
        <v>19383859</v>
      </c>
      <c r="N190" s="309">
        <v>288222512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/>
    </row>
    <row r="192" spans="1:14" ht="13.5" customHeight="1" x14ac:dyDescent="0.2">
      <c r="A192" s="293" t="s">
        <v>32</v>
      </c>
      <c r="B192" s="307">
        <v>16215721</v>
      </c>
      <c r="C192" s="307">
        <v>15469741</v>
      </c>
      <c r="D192" s="307">
        <v>12060147</v>
      </c>
      <c r="E192" s="307">
        <v>13147192</v>
      </c>
      <c r="F192" s="307">
        <v>14242649</v>
      </c>
      <c r="G192" s="307">
        <v>14762196</v>
      </c>
      <c r="H192" s="307">
        <v>13699806</v>
      </c>
      <c r="I192" s="307">
        <v>12117768</v>
      </c>
      <c r="J192" s="307">
        <v>12323748</v>
      </c>
      <c r="K192" s="307">
        <v>13471713</v>
      </c>
      <c r="L192" s="307">
        <v>13544705</v>
      </c>
      <c r="M192" s="307">
        <v>11098301</v>
      </c>
      <c r="N192" s="309">
        <v>162153687</v>
      </c>
    </row>
    <row r="193" spans="1:14" ht="13.5" customHeight="1" thickBot="1" x14ac:dyDescent="0.25">
      <c r="A193" s="314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10"/>
    </row>
    <row r="194" spans="1:14" ht="13.5" customHeight="1" x14ac:dyDescent="0.2">
      <c r="A194" s="293" t="s">
        <v>17</v>
      </c>
      <c r="B194" s="307">
        <v>4267460</v>
      </c>
      <c r="C194" s="307">
        <v>4059730</v>
      </c>
      <c r="D194" s="307">
        <v>5909428</v>
      </c>
      <c r="E194" s="307">
        <v>6864073</v>
      </c>
      <c r="F194" s="307">
        <v>3288562</v>
      </c>
      <c r="G194" s="307">
        <v>4881638</v>
      </c>
      <c r="H194" s="307">
        <v>5121113</v>
      </c>
      <c r="I194" s="307">
        <v>3118701</v>
      </c>
      <c r="J194" s="307">
        <v>3178208</v>
      </c>
      <c r="K194" s="307">
        <v>3902782</v>
      </c>
      <c r="L194" s="307">
        <v>2994360</v>
      </c>
      <c r="M194" s="307">
        <v>3433768</v>
      </c>
      <c r="N194" s="309">
        <v>51019823</v>
      </c>
    </row>
    <row r="195" spans="1:14" ht="13.5" customHeight="1" thickBot="1" x14ac:dyDescent="0.25">
      <c r="A195" s="314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10"/>
    </row>
    <row r="196" spans="1:14" ht="13.5" customHeight="1" x14ac:dyDescent="0.2">
      <c r="A196" s="293" t="s">
        <v>69</v>
      </c>
      <c r="B196" s="307">
        <v>6773578</v>
      </c>
      <c r="C196" s="307">
        <v>6944315</v>
      </c>
      <c r="D196" s="307">
        <v>4466910</v>
      </c>
      <c r="E196" s="307">
        <v>5395794</v>
      </c>
      <c r="F196" s="307">
        <v>5136896</v>
      </c>
      <c r="G196" s="307">
        <v>3850682</v>
      </c>
      <c r="H196" s="307">
        <v>4591042</v>
      </c>
      <c r="I196" s="307">
        <v>4404551</v>
      </c>
      <c r="J196" s="307">
        <v>3518733</v>
      </c>
      <c r="K196" s="307">
        <v>4499931</v>
      </c>
      <c r="L196" s="307">
        <v>4900535</v>
      </c>
      <c r="M196" s="307">
        <v>4642360</v>
      </c>
      <c r="N196" s="309">
        <v>59125327</v>
      </c>
    </row>
    <row r="197" spans="1:14" ht="13.5" customHeight="1" thickBot="1" x14ac:dyDescent="0.25">
      <c r="A197" s="314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10"/>
    </row>
    <row r="198" spans="1:14" ht="13.5" customHeight="1" x14ac:dyDescent="0.2">
      <c r="A198" s="293" t="s">
        <v>73</v>
      </c>
      <c r="B198" s="307">
        <v>16367253</v>
      </c>
      <c r="C198" s="307">
        <v>15542745</v>
      </c>
      <c r="D198" s="307">
        <v>12297348</v>
      </c>
      <c r="E198" s="307">
        <v>7545069</v>
      </c>
      <c r="F198" s="307">
        <v>8180507</v>
      </c>
      <c r="G198" s="307">
        <v>9814500</v>
      </c>
      <c r="H198" s="307">
        <v>14352130</v>
      </c>
      <c r="I198" s="307">
        <v>13954676</v>
      </c>
      <c r="J198" s="307">
        <v>13009877</v>
      </c>
      <c r="K198" s="307">
        <v>13360157</v>
      </c>
      <c r="L198" s="307">
        <v>13417326</v>
      </c>
      <c r="M198" s="307">
        <v>11898873</v>
      </c>
      <c r="N198" s="309">
        <v>149740461</v>
      </c>
    </row>
    <row r="199" spans="1:14" ht="13.5" customHeight="1" thickBot="1" x14ac:dyDescent="0.25">
      <c r="A199" s="314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10" t="s">
        <v>70</v>
      </c>
    </row>
    <row r="200" spans="1:14" ht="13.5" customHeight="1" x14ac:dyDescent="0.2">
      <c r="A200" s="295" t="s">
        <v>13</v>
      </c>
      <c r="B200" s="316">
        <v>64705438</v>
      </c>
      <c r="C200" s="316">
        <v>62459577</v>
      </c>
      <c r="D200" s="316">
        <v>68726668</v>
      </c>
      <c r="E200" s="316">
        <v>62338213</v>
      </c>
      <c r="F200" s="316">
        <v>67042770</v>
      </c>
      <c r="G200" s="316">
        <v>103413602</v>
      </c>
      <c r="H200" s="316">
        <v>92648240</v>
      </c>
      <c r="I200" s="316">
        <v>72312842</v>
      </c>
      <c r="J200" s="316">
        <v>80597819</v>
      </c>
      <c r="K200" s="316">
        <v>76144275</v>
      </c>
      <c r="L200" s="295">
        <v>78288900</v>
      </c>
      <c r="M200" s="316">
        <v>77819141</v>
      </c>
      <c r="N200" s="316">
        <v>906497485</v>
      </c>
    </row>
    <row r="201" spans="1:14" ht="13.5" customHeight="1" thickBot="1" x14ac:dyDescent="0.25">
      <c r="A201" s="296"/>
      <c r="B201" s="317"/>
      <c r="C201" s="317"/>
      <c r="D201" s="317"/>
      <c r="E201" s="317"/>
      <c r="F201" s="317"/>
      <c r="G201" s="317"/>
      <c r="H201" s="317"/>
      <c r="I201" s="317"/>
      <c r="J201" s="317"/>
      <c r="K201" s="317"/>
      <c r="L201" s="296"/>
      <c r="M201" s="317"/>
      <c r="N201" s="317"/>
    </row>
    <row r="202" spans="1:14" ht="14.25" customHeight="1" x14ac:dyDescent="0.2"/>
    <row r="203" spans="1:14" ht="14.25" customHeight="1" x14ac:dyDescent="0.2"/>
    <row r="204" spans="1:14" ht="14.25" customHeight="1" x14ac:dyDescent="0.2"/>
    <row r="205" spans="1:14" s="26" customFormat="1" ht="24.95" customHeight="1" x14ac:dyDescent="0.2">
      <c r="A205" s="301" t="s">
        <v>169</v>
      </c>
      <c r="B205" s="301"/>
      <c r="C205" s="301"/>
      <c r="D205" s="301"/>
      <c r="E205" s="301"/>
      <c r="F205" s="301"/>
      <c r="G205" s="301"/>
      <c r="H205" s="301"/>
      <c r="I205" s="301"/>
      <c r="J205" s="301"/>
      <c r="K205" s="301"/>
      <c r="L205" s="301"/>
      <c r="M205" s="301"/>
      <c r="N205" s="301"/>
    </row>
    <row r="206" spans="1:14" ht="14.25" customHeight="1" thickBot="1" x14ac:dyDescent="0.25"/>
    <row r="207" spans="1:14" ht="13.5" customHeight="1" x14ac:dyDescent="0.2">
      <c r="A207" s="293"/>
      <c r="B207" s="303" t="s">
        <v>1</v>
      </c>
      <c r="C207" s="293" t="s">
        <v>2</v>
      </c>
      <c r="D207" s="303" t="s">
        <v>3</v>
      </c>
      <c r="E207" s="293" t="s">
        <v>4</v>
      </c>
      <c r="F207" s="303" t="s">
        <v>5</v>
      </c>
      <c r="G207" s="293" t="s">
        <v>6</v>
      </c>
      <c r="H207" s="303" t="s">
        <v>7</v>
      </c>
      <c r="I207" s="293" t="s">
        <v>8</v>
      </c>
      <c r="J207" s="303" t="s">
        <v>9</v>
      </c>
      <c r="K207" s="293" t="s">
        <v>10</v>
      </c>
      <c r="L207" s="303" t="s">
        <v>11</v>
      </c>
      <c r="M207" s="293" t="s">
        <v>12</v>
      </c>
      <c r="N207" s="305" t="s">
        <v>13</v>
      </c>
    </row>
    <row r="208" spans="1:14" ht="13.5" customHeight="1" thickBot="1" x14ac:dyDescent="0.25">
      <c r="A208" s="294"/>
      <c r="B208" s="304"/>
      <c r="C208" s="294"/>
      <c r="D208" s="304"/>
      <c r="E208" s="294"/>
      <c r="F208" s="304"/>
      <c r="G208" s="294"/>
      <c r="H208" s="304"/>
      <c r="I208" s="294"/>
      <c r="J208" s="304"/>
      <c r="K208" s="294"/>
      <c r="L208" s="304"/>
      <c r="M208" s="294"/>
      <c r="N208" s="306"/>
    </row>
    <row r="209" spans="1:14" ht="13.5" customHeight="1" x14ac:dyDescent="0.2">
      <c r="A209" s="293" t="s">
        <v>19</v>
      </c>
      <c r="B209" s="307">
        <v>19236310</v>
      </c>
      <c r="C209" s="307">
        <v>16574868</v>
      </c>
      <c r="D209" s="307">
        <v>13753978</v>
      </c>
      <c r="E209" s="307">
        <v>8206702</v>
      </c>
      <c r="F209" s="307">
        <v>9350222</v>
      </c>
      <c r="G209" s="307">
        <v>18961016</v>
      </c>
      <c r="H209" s="307">
        <v>20064017</v>
      </c>
      <c r="I209" s="307">
        <v>19099300</v>
      </c>
      <c r="J209" s="307">
        <v>18839616</v>
      </c>
      <c r="K209" s="307">
        <v>20011849</v>
      </c>
      <c r="L209" s="307">
        <v>19543120</v>
      </c>
      <c r="M209" s="307">
        <v>18988368</v>
      </c>
      <c r="N209" s="309">
        <v>202629366</v>
      </c>
    </row>
    <row r="210" spans="1:14" ht="13.5" customHeight="1" thickBot="1" x14ac:dyDescent="0.25">
      <c r="A210" s="31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ht="13.5" customHeight="1" x14ac:dyDescent="0.2">
      <c r="A211" s="297" t="s">
        <v>45</v>
      </c>
      <c r="B211" s="307">
        <v>36199294</v>
      </c>
      <c r="C211" s="307">
        <v>17102912</v>
      </c>
      <c r="D211" s="307">
        <v>7193924</v>
      </c>
      <c r="E211" s="307">
        <v>31336439</v>
      </c>
      <c r="F211" s="307">
        <v>48212106</v>
      </c>
      <c r="G211" s="307">
        <v>43224630</v>
      </c>
      <c r="H211" s="307">
        <v>43451984</v>
      </c>
      <c r="I211" s="307">
        <v>45898131</v>
      </c>
      <c r="J211" s="307">
        <v>50680789</v>
      </c>
      <c r="K211" s="307">
        <v>52734859</v>
      </c>
      <c r="L211" s="307">
        <v>41208485</v>
      </c>
      <c r="M211" s="307">
        <v>44663923</v>
      </c>
      <c r="N211" s="309">
        <v>461907476</v>
      </c>
    </row>
    <row r="212" spans="1:14" ht="13.5" customHeight="1" thickBot="1" x14ac:dyDescent="0.25">
      <c r="A212" s="315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ht="13.5" customHeight="1" x14ac:dyDescent="0.2">
      <c r="A213" s="297" t="s">
        <v>46</v>
      </c>
      <c r="B213" s="307"/>
      <c r="C213" s="307">
        <v>852800</v>
      </c>
      <c r="D213" s="307">
        <v>2351440</v>
      </c>
      <c r="E213" s="307">
        <v>2912000</v>
      </c>
      <c r="F213" s="307">
        <v>2396160</v>
      </c>
      <c r="G213" s="307">
        <v>2379520</v>
      </c>
      <c r="H213" s="307">
        <v>2421120</v>
      </c>
      <c r="I213" s="307">
        <v>1976200</v>
      </c>
      <c r="J213" s="307">
        <v>0</v>
      </c>
      <c r="K213" s="307">
        <v>0</v>
      </c>
      <c r="L213" s="307">
        <v>754400</v>
      </c>
      <c r="M213" s="307">
        <v>803600</v>
      </c>
      <c r="N213" s="309">
        <v>16847240</v>
      </c>
    </row>
    <row r="214" spans="1:14" ht="13.5" customHeight="1" thickBot="1" x14ac:dyDescent="0.25">
      <c r="A214" s="315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ht="13.5" customHeight="1" x14ac:dyDescent="0.2">
      <c r="A215" s="293" t="s">
        <v>23</v>
      </c>
      <c r="B215" s="307"/>
      <c r="C215" s="307">
        <v>745000</v>
      </c>
      <c r="D215" s="307">
        <v>2969066</v>
      </c>
      <c r="E215" s="307">
        <v>1629120</v>
      </c>
      <c r="F215" s="307">
        <v>1424973</v>
      </c>
      <c r="G215" s="307"/>
      <c r="H215" s="307">
        <v>1636936</v>
      </c>
      <c r="I215" s="307">
        <v>1714460</v>
      </c>
      <c r="J215" s="307">
        <v>0</v>
      </c>
      <c r="K215" s="307">
        <v>0</v>
      </c>
      <c r="L215" s="307">
        <v>0</v>
      </c>
      <c r="M215" s="307">
        <v>0</v>
      </c>
      <c r="N215" s="309">
        <v>10119555</v>
      </c>
    </row>
    <row r="216" spans="1:14" ht="13.5" customHeight="1" thickBot="1" x14ac:dyDescent="0.25">
      <c r="A216" s="314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ht="13.5" customHeight="1" x14ac:dyDescent="0.2">
      <c r="A217" s="297" t="s">
        <v>177</v>
      </c>
      <c r="B217" s="307"/>
      <c r="C217" s="307"/>
      <c r="D217" s="307"/>
      <c r="E217" s="307"/>
      <c r="F217" s="307"/>
      <c r="G217" s="307"/>
      <c r="H217" s="307"/>
      <c r="I217" s="307"/>
      <c r="J217" s="307">
        <v>0</v>
      </c>
      <c r="K217" s="307">
        <v>0</v>
      </c>
      <c r="L217" s="307">
        <v>0</v>
      </c>
      <c r="M217" s="307">
        <v>0</v>
      </c>
      <c r="N217" s="309">
        <v>0</v>
      </c>
    </row>
    <row r="218" spans="1:14" ht="13.5" customHeight="1" thickBot="1" x14ac:dyDescent="0.25">
      <c r="A218" s="315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ht="13.5" customHeight="1" x14ac:dyDescent="0.2">
      <c r="A219" s="293" t="s">
        <v>48</v>
      </c>
      <c r="B219" s="307"/>
      <c r="C219" s="307"/>
      <c r="D219" s="307"/>
      <c r="E219" s="307"/>
      <c r="F219" s="307"/>
      <c r="G219" s="307">
        <v>1400</v>
      </c>
      <c r="H219" s="307">
        <v>1050</v>
      </c>
      <c r="I219" s="307"/>
      <c r="J219" s="307">
        <v>0</v>
      </c>
      <c r="K219" s="307">
        <v>0</v>
      </c>
      <c r="L219" s="307">
        <v>0</v>
      </c>
      <c r="M219" s="307">
        <v>0</v>
      </c>
      <c r="N219" s="309">
        <v>2450</v>
      </c>
    </row>
    <row r="220" spans="1:14" ht="13.5" customHeight="1" thickBot="1" x14ac:dyDescent="0.25">
      <c r="A220" s="314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10"/>
    </row>
    <row r="221" spans="1:14" ht="13.5" customHeight="1" x14ac:dyDescent="0.2">
      <c r="A221" s="293" t="s">
        <v>49</v>
      </c>
      <c r="B221" s="307"/>
      <c r="C221" s="307"/>
      <c r="D221" s="307"/>
      <c r="E221" s="307"/>
      <c r="F221" s="307"/>
      <c r="G221" s="307"/>
      <c r="H221" s="307"/>
      <c r="I221" s="307"/>
      <c r="J221" s="307">
        <v>0</v>
      </c>
      <c r="K221" s="307">
        <v>0</v>
      </c>
      <c r="L221" s="307">
        <v>0</v>
      </c>
      <c r="M221" s="307">
        <v>0</v>
      </c>
      <c r="N221" s="309">
        <v>0</v>
      </c>
    </row>
    <row r="222" spans="1:14" ht="13.5" customHeight="1" thickBot="1" x14ac:dyDescent="0.25">
      <c r="A222" s="314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10"/>
    </row>
    <row r="223" spans="1:14" ht="13.5" customHeight="1" x14ac:dyDescent="0.2">
      <c r="A223" s="297" t="s">
        <v>71</v>
      </c>
      <c r="B223" s="307"/>
      <c r="C223" s="307"/>
      <c r="D223" s="307"/>
      <c r="E223" s="307"/>
      <c r="F223" s="307"/>
      <c r="G223" s="307"/>
      <c r="H223" s="307"/>
      <c r="I223" s="307"/>
      <c r="J223" s="307">
        <v>0</v>
      </c>
      <c r="K223" s="307">
        <v>50220</v>
      </c>
      <c r="L223" s="307">
        <v>0</v>
      </c>
      <c r="M223" s="307">
        <v>0</v>
      </c>
      <c r="N223" s="309">
        <v>50220</v>
      </c>
    </row>
    <row r="224" spans="1:14" ht="13.5" customHeight="1" thickBot="1" x14ac:dyDescent="0.25">
      <c r="A224" s="315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10"/>
    </row>
    <row r="225" spans="1:14" ht="13.5" customHeight="1" x14ac:dyDescent="0.2">
      <c r="A225" s="293" t="s">
        <v>72</v>
      </c>
      <c r="B225" s="307">
        <v>434920</v>
      </c>
      <c r="C225" s="307">
        <v>2472656</v>
      </c>
      <c r="D225" s="307">
        <v>588976</v>
      </c>
      <c r="E225" s="307">
        <v>1395936</v>
      </c>
      <c r="F225" s="307">
        <v>517712</v>
      </c>
      <c r="G225" s="307">
        <v>503040</v>
      </c>
      <c r="H225" s="307">
        <v>4519268</v>
      </c>
      <c r="I225" s="307">
        <v>6159133</v>
      </c>
      <c r="J225" s="307">
        <v>6228158</v>
      </c>
      <c r="K225" s="307">
        <v>4327956</v>
      </c>
      <c r="L225" s="307">
        <v>5503023</v>
      </c>
      <c r="M225" s="307">
        <v>5398461</v>
      </c>
      <c r="N225" s="309">
        <v>38049239</v>
      </c>
    </row>
    <row r="226" spans="1:14" ht="13.5" customHeight="1" thickBot="1" x14ac:dyDescent="0.25">
      <c r="A226" s="314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10"/>
    </row>
    <row r="227" spans="1:14" ht="13.5" customHeight="1" x14ac:dyDescent="0.2">
      <c r="A227" s="293" t="s">
        <v>50</v>
      </c>
      <c r="B227" s="307">
        <v>2629500</v>
      </c>
      <c r="C227" s="307"/>
      <c r="D227" s="307">
        <v>46710</v>
      </c>
      <c r="E227" s="307">
        <v>1342455</v>
      </c>
      <c r="F227" s="307">
        <v>751488</v>
      </c>
      <c r="G227" s="307">
        <v>998688</v>
      </c>
      <c r="H227" s="307">
        <v>46710</v>
      </c>
      <c r="I227" s="307">
        <v>68320</v>
      </c>
      <c r="J227" s="307">
        <v>42300</v>
      </c>
      <c r="K227" s="307">
        <v>1313520</v>
      </c>
      <c r="L227" s="307">
        <v>947350</v>
      </c>
      <c r="M227" s="307">
        <v>776790</v>
      </c>
      <c r="N227" s="309">
        <v>8963831</v>
      </c>
    </row>
    <row r="228" spans="1:14" ht="13.5" customHeight="1" thickBot="1" x14ac:dyDescent="0.25">
      <c r="A228" s="314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10"/>
    </row>
    <row r="229" spans="1:14" ht="13.5" customHeight="1" x14ac:dyDescent="0.2">
      <c r="A229" s="295" t="s">
        <v>13</v>
      </c>
      <c r="B229" s="316">
        <v>58500024</v>
      </c>
      <c r="C229" s="316">
        <v>37748236</v>
      </c>
      <c r="D229" s="316">
        <v>26904094</v>
      </c>
      <c r="E229" s="316">
        <v>46822652</v>
      </c>
      <c r="F229" s="316">
        <v>62652661</v>
      </c>
      <c r="G229" s="316">
        <v>66068294</v>
      </c>
      <c r="H229" s="316">
        <v>72141085</v>
      </c>
      <c r="I229" s="316">
        <v>74915544</v>
      </c>
      <c r="J229" s="316">
        <v>75790863</v>
      </c>
      <c r="K229" s="316">
        <v>78438404</v>
      </c>
      <c r="L229" s="295">
        <v>67956378</v>
      </c>
      <c r="M229" s="316">
        <v>70631142</v>
      </c>
      <c r="N229" s="316">
        <v>738569377</v>
      </c>
    </row>
    <row r="230" spans="1:14" ht="13.5" customHeight="1" thickBot="1" x14ac:dyDescent="0.25">
      <c r="A230" s="296"/>
      <c r="B230" s="317"/>
      <c r="C230" s="317"/>
      <c r="D230" s="317"/>
      <c r="E230" s="317"/>
      <c r="F230" s="317"/>
      <c r="G230" s="317"/>
      <c r="H230" s="317"/>
      <c r="I230" s="317"/>
      <c r="J230" s="317"/>
      <c r="K230" s="317"/>
      <c r="L230" s="296"/>
      <c r="M230" s="317"/>
      <c r="N230" s="317"/>
    </row>
  </sheetData>
  <mergeCells count="1351">
    <mergeCell ref="A2:N2"/>
    <mergeCell ref="I14:I15"/>
    <mergeCell ref="J14:J15"/>
    <mergeCell ref="K14:K15"/>
    <mergeCell ref="H14:H15"/>
    <mergeCell ref="L14:L15"/>
    <mergeCell ref="M14:M15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A143:A144"/>
    <mergeCell ref="B143:B144"/>
    <mergeCell ref="C143:C144"/>
    <mergeCell ref="L143:L144"/>
    <mergeCell ref="A169:A170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J169:J170"/>
    <mergeCell ref="K169:K170"/>
    <mergeCell ref="L169:L170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A108:A109"/>
    <mergeCell ref="B108:B109"/>
    <mergeCell ref="C108:C109"/>
    <mergeCell ref="D108:D109"/>
    <mergeCell ref="E108:E109"/>
    <mergeCell ref="F108:F109"/>
    <mergeCell ref="J108:J109"/>
    <mergeCell ref="K108:K109"/>
    <mergeCell ref="L108:L109"/>
    <mergeCell ref="M108:M109"/>
    <mergeCell ref="N108:N109"/>
    <mergeCell ref="M143:M144"/>
    <mergeCell ref="N143:N144"/>
    <mergeCell ref="M136:M137"/>
    <mergeCell ref="N136:N137"/>
    <mergeCell ref="N112:N113"/>
    <mergeCell ref="B53:B54"/>
    <mergeCell ref="C53:C54"/>
    <mergeCell ref="D53:D54"/>
    <mergeCell ref="E53:E54"/>
    <mergeCell ref="F53:F54"/>
    <mergeCell ref="I108:I109"/>
    <mergeCell ref="G108:G109"/>
    <mergeCell ref="H108:H109"/>
    <mergeCell ref="G53:G54"/>
    <mergeCell ref="H53:H54"/>
    <mergeCell ref="I53:I54"/>
    <mergeCell ref="J53:J54"/>
    <mergeCell ref="K53:K54"/>
    <mergeCell ref="L53:L54"/>
    <mergeCell ref="M53:M54"/>
    <mergeCell ref="N53:N54"/>
    <mergeCell ref="N14:N15"/>
    <mergeCell ref="A12:N12"/>
    <mergeCell ref="A14:A15"/>
    <mergeCell ref="B14:B15"/>
    <mergeCell ref="C14:C15"/>
    <mergeCell ref="D14:D15"/>
    <mergeCell ref="E14:E15"/>
    <mergeCell ref="B46:B47"/>
    <mergeCell ref="C46:C47"/>
    <mergeCell ref="D46:D47"/>
    <mergeCell ref="E46:E47"/>
    <mergeCell ref="F46:F47"/>
    <mergeCell ref="G14:G15"/>
    <mergeCell ref="F14:F15"/>
    <mergeCell ref="G46:G47"/>
    <mergeCell ref="F18:F19"/>
    <mergeCell ref="G18:G19"/>
    <mergeCell ref="H46:H47"/>
    <mergeCell ref="I46:I47"/>
    <mergeCell ref="J46:J47"/>
    <mergeCell ref="K46:K47"/>
    <mergeCell ref="L46:L47"/>
    <mergeCell ref="M46:M47"/>
    <mergeCell ref="N46:N47"/>
    <mergeCell ref="A16:A17"/>
    <mergeCell ref="A18:A19"/>
    <mergeCell ref="A20:A21"/>
    <mergeCell ref="A22:A23"/>
    <mergeCell ref="A24:A25"/>
    <mergeCell ref="A26:A27"/>
    <mergeCell ref="H16:H17"/>
    <mergeCell ref="I16:I17"/>
    <mergeCell ref="A101:A102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K136:K137"/>
    <mergeCell ref="L136:L137"/>
    <mergeCell ref="A132:A133"/>
    <mergeCell ref="A134:A135"/>
    <mergeCell ref="N114:N115"/>
    <mergeCell ref="N116:N117"/>
    <mergeCell ref="N118:N119"/>
    <mergeCell ref="N120:N121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A229:A230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N229:N230"/>
    <mergeCell ref="A219:A220"/>
    <mergeCell ref="A221:A222"/>
    <mergeCell ref="A223:A224"/>
    <mergeCell ref="A205:N205"/>
    <mergeCell ref="A209:A210"/>
    <mergeCell ref="A55:A56"/>
    <mergeCell ref="A28:A29"/>
    <mergeCell ref="A36:A37"/>
    <mergeCell ref="A38:A39"/>
    <mergeCell ref="A40:A41"/>
    <mergeCell ref="A42:A43"/>
    <mergeCell ref="A44:A45"/>
    <mergeCell ref="A32:A33"/>
    <mergeCell ref="A34:A35"/>
    <mergeCell ref="A53:A54"/>
    <mergeCell ref="A46:A47"/>
    <mergeCell ref="A30:A31"/>
    <mergeCell ref="A184:A185"/>
    <mergeCell ref="A186:A187"/>
    <mergeCell ref="A188:A189"/>
    <mergeCell ref="A51:N51"/>
    <mergeCell ref="A106:N106"/>
    <mergeCell ref="A141:N141"/>
    <mergeCell ref="A124:A125"/>
    <mergeCell ref="A126:A127"/>
    <mergeCell ref="A128:A129"/>
    <mergeCell ref="A130:A131"/>
    <mergeCell ref="A174:N174"/>
    <mergeCell ref="A110:A111"/>
    <mergeCell ref="A112:A113"/>
    <mergeCell ref="A114:A115"/>
    <mergeCell ref="A116:A117"/>
    <mergeCell ref="A118:A119"/>
    <mergeCell ref="A120:A121"/>
    <mergeCell ref="A122:A123"/>
    <mergeCell ref="A57:A58"/>
    <mergeCell ref="A59:A60"/>
    <mergeCell ref="A211:A212"/>
    <mergeCell ref="A178:A179"/>
    <mergeCell ref="A180:A181"/>
    <mergeCell ref="A182:A183"/>
    <mergeCell ref="A225:A226"/>
    <mergeCell ref="A227:A228"/>
    <mergeCell ref="A190:A191"/>
    <mergeCell ref="A192:A193"/>
    <mergeCell ref="A194:A195"/>
    <mergeCell ref="A196:A197"/>
    <mergeCell ref="A198:A199"/>
    <mergeCell ref="A213:A214"/>
    <mergeCell ref="A215:A216"/>
    <mergeCell ref="A217:A218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67:A168"/>
    <mergeCell ref="A200:A201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B16:B17"/>
    <mergeCell ref="B61:B62"/>
    <mergeCell ref="B63:B64"/>
    <mergeCell ref="B65:B66"/>
    <mergeCell ref="B67:B68"/>
    <mergeCell ref="B69:B70"/>
    <mergeCell ref="B71:B72"/>
    <mergeCell ref="B73:B74"/>
    <mergeCell ref="B57:B58"/>
    <mergeCell ref="C16:C17"/>
    <mergeCell ref="D16:D17"/>
    <mergeCell ref="E16:E17"/>
    <mergeCell ref="F16:F17"/>
    <mergeCell ref="G16:G17"/>
    <mergeCell ref="B18:B19"/>
    <mergeCell ref="C18:C19"/>
    <mergeCell ref="D18:D19"/>
    <mergeCell ref="E18:E19"/>
    <mergeCell ref="B22:B23"/>
    <mergeCell ref="C22:C23"/>
    <mergeCell ref="D22:D23"/>
    <mergeCell ref="E22:E23"/>
    <mergeCell ref="F22:F23"/>
    <mergeCell ref="G22:G23"/>
    <mergeCell ref="B26:B27"/>
    <mergeCell ref="C26:C27"/>
    <mergeCell ref="D26:D27"/>
    <mergeCell ref="E26:E27"/>
    <mergeCell ref="F26:F27"/>
    <mergeCell ref="J16:J17"/>
    <mergeCell ref="K16:K17"/>
    <mergeCell ref="L16:L17"/>
    <mergeCell ref="M16:M17"/>
    <mergeCell ref="H18:H19"/>
    <mergeCell ref="I18:I19"/>
    <mergeCell ref="J18:J19"/>
    <mergeCell ref="K18:K19"/>
    <mergeCell ref="L18:L19"/>
    <mergeCell ref="M18:M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H22:H23"/>
    <mergeCell ref="I22:I23"/>
    <mergeCell ref="J22:J23"/>
    <mergeCell ref="K22:K23"/>
    <mergeCell ref="L22:L23"/>
    <mergeCell ref="M22:M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G26:G27"/>
    <mergeCell ref="H26:H27"/>
    <mergeCell ref="I26:I27"/>
    <mergeCell ref="J26:J27"/>
    <mergeCell ref="K26:K27"/>
    <mergeCell ref="L26:L27"/>
    <mergeCell ref="M26:M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L77:L78"/>
    <mergeCell ref="M85:M86"/>
    <mergeCell ref="F85:F86"/>
    <mergeCell ref="G85:G86"/>
    <mergeCell ref="L85:L86"/>
    <mergeCell ref="H85:H86"/>
    <mergeCell ref="K79:K80"/>
    <mergeCell ref="L79:L80"/>
    <mergeCell ref="M77:M78"/>
    <mergeCell ref="I79:I80"/>
    <mergeCell ref="J79:J80"/>
    <mergeCell ref="J77:J78"/>
    <mergeCell ref="K77:K78"/>
    <mergeCell ref="H81:H82"/>
    <mergeCell ref="B79:B80"/>
    <mergeCell ref="C79:C80"/>
    <mergeCell ref="D79:D80"/>
    <mergeCell ref="E79:E80"/>
    <mergeCell ref="F79:F80"/>
    <mergeCell ref="G79:G80"/>
    <mergeCell ref="H79:H80"/>
    <mergeCell ref="K81:K82"/>
    <mergeCell ref="M79:M80"/>
    <mergeCell ref="B81:B82"/>
    <mergeCell ref="C81:C82"/>
    <mergeCell ref="D81:D82"/>
    <mergeCell ref="E81:E82"/>
    <mergeCell ref="M81:M82"/>
    <mergeCell ref="F81:F82"/>
    <mergeCell ref="G81:G82"/>
    <mergeCell ref="L81:L82"/>
    <mergeCell ref="L89:L90"/>
    <mergeCell ref="H89:H90"/>
    <mergeCell ref="F83:F84"/>
    <mergeCell ref="G83:G84"/>
    <mergeCell ref="H83:H84"/>
    <mergeCell ref="I83:I84"/>
    <mergeCell ref="K83:K84"/>
    <mergeCell ref="L83:L84"/>
    <mergeCell ref="I81:I82"/>
    <mergeCell ref="J83:J84"/>
    <mergeCell ref="J81:J82"/>
    <mergeCell ref="B83:B84"/>
    <mergeCell ref="C83:C84"/>
    <mergeCell ref="D83:D84"/>
    <mergeCell ref="E83:E84"/>
    <mergeCell ref="K85:K86"/>
    <mergeCell ref="I85:I86"/>
    <mergeCell ref="J85:J86"/>
    <mergeCell ref="B85:B86"/>
    <mergeCell ref="C85:C86"/>
    <mergeCell ref="D85:D86"/>
    <mergeCell ref="E85:E86"/>
    <mergeCell ref="L93:L94"/>
    <mergeCell ref="H93:H94"/>
    <mergeCell ref="B91:B92"/>
    <mergeCell ref="C91:C92"/>
    <mergeCell ref="D91:D92"/>
    <mergeCell ref="E91:E92"/>
    <mergeCell ref="K93:K94"/>
    <mergeCell ref="I93:I94"/>
    <mergeCell ref="J93:J94"/>
    <mergeCell ref="I87:I88"/>
    <mergeCell ref="K87:K88"/>
    <mergeCell ref="L87:L88"/>
    <mergeCell ref="J87:J88"/>
    <mergeCell ref="M83:M84"/>
    <mergeCell ref="M87:M88"/>
    <mergeCell ref="B87:B88"/>
    <mergeCell ref="C87:C88"/>
    <mergeCell ref="D87:D88"/>
    <mergeCell ref="E87:E88"/>
    <mergeCell ref="K89:K90"/>
    <mergeCell ref="I89:I90"/>
    <mergeCell ref="J89:J90"/>
    <mergeCell ref="F87:F88"/>
    <mergeCell ref="G87:G88"/>
    <mergeCell ref="H87:H88"/>
    <mergeCell ref="B89:B90"/>
    <mergeCell ref="C89:C90"/>
    <mergeCell ref="D89:D90"/>
    <mergeCell ref="E89:E90"/>
    <mergeCell ref="M89:M90"/>
    <mergeCell ref="F89:F90"/>
    <mergeCell ref="G89:G90"/>
    <mergeCell ref="M91:M92"/>
    <mergeCell ref="N91:N92"/>
    <mergeCell ref="B93:B94"/>
    <mergeCell ref="C93:C94"/>
    <mergeCell ref="D93:D94"/>
    <mergeCell ref="E93:E94"/>
    <mergeCell ref="M93:M94"/>
    <mergeCell ref="F93:F94"/>
    <mergeCell ref="G95:G96"/>
    <mergeCell ref="H95:H96"/>
    <mergeCell ref="I95:I96"/>
    <mergeCell ref="K95:K96"/>
    <mergeCell ref="F97:F98"/>
    <mergeCell ref="G97:G98"/>
    <mergeCell ref="L97:L98"/>
    <mergeCell ref="H97:H98"/>
    <mergeCell ref="B95:B96"/>
    <mergeCell ref="C95:C96"/>
    <mergeCell ref="D95:D96"/>
    <mergeCell ref="E95:E96"/>
    <mergeCell ref="K97:K98"/>
    <mergeCell ref="I97:I98"/>
    <mergeCell ref="J97:J98"/>
    <mergeCell ref="F95:F96"/>
    <mergeCell ref="F91:F92"/>
    <mergeCell ref="G91:G92"/>
    <mergeCell ref="H91:H92"/>
    <mergeCell ref="I91:I92"/>
    <mergeCell ref="K91:K92"/>
    <mergeCell ref="L91:L92"/>
    <mergeCell ref="J91:J92"/>
    <mergeCell ref="G93:G94"/>
    <mergeCell ref="K99:K100"/>
    <mergeCell ref="L99:L100"/>
    <mergeCell ref="J99:J100"/>
    <mergeCell ref="M95:M96"/>
    <mergeCell ref="N95:N96"/>
    <mergeCell ref="B97:B98"/>
    <mergeCell ref="C97:C98"/>
    <mergeCell ref="D97:D98"/>
    <mergeCell ref="E97:E98"/>
    <mergeCell ref="M97:M98"/>
    <mergeCell ref="B99:B100"/>
    <mergeCell ref="C99:C100"/>
    <mergeCell ref="D99:D100"/>
    <mergeCell ref="E99:E100"/>
    <mergeCell ref="M99:M100"/>
    <mergeCell ref="N99:N100"/>
    <mergeCell ref="F99:F100"/>
    <mergeCell ref="G99:G100"/>
    <mergeCell ref="H99:H100"/>
    <mergeCell ref="I99:I100"/>
    <mergeCell ref="L95:L96"/>
    <mergeCell ref="J95:J96"/>
    <mergeCell ref="N16:N17"/>
    <mergeCell ref="N18:N19"/>
    <mergeCell ref="N20:N21"/>
    <mergeCell ref="N22:N23"/>
    <mergeCell ref="N24:N25"/>
    <mergeCell ref="N26:N27"/>
    <mergeCell ref="N28:N29"/>
    <mergeCell ref="N30:N31"/>
    <mergeCell ref="N32:N33"/>
    <mergeCell ref="N34:N35"/>
    <mergeCell ref="N36:N37"/>
    <mergeCell ref="N38:N39"/>
    <mergeCell ref="N40:N41"/>
    <mergeCell ref="N42:N43"/>
    <mergeCell ref="N44:N45"/>
    <mergeCell ref="N110:N111"/>
    <mergeCell ref="N97:N98"/>
    <mergeCell ref="N93:N94"/>
    <mergeCell ref="N89:N90"/>
    <mergeCell ref="N85:N86"/>
    <mergeCell ref="N81:N82"/>
    <mergeCell ref="N77:N78"/>
    <mergeCell ref="N79:N80"/>
    <mergeCell ref="N87:N88"/>
    <mergeCell ref="N83:N84"/>
    <mergeCell ref="N122:N123"/>
    <mergeCell ref="N124:N125"/>
    <mergeCell ref="N126:N127"/>
    <mergeCell ref="N128:N129"/>
    <mergeCell ref="N130:N131"/>
    <mergeCell ref="N132:N133"/>
    <mergeCell ref="N134:N135"/>
    <mergeCell ref="N145:N146"/>
    <mergeCell ref="N147:N148"/>
    <mergeCell ref="N149:N150"/>
    <mergeCell ref="N151:N152"/>
    <mergeCell ref="N153:N154"/>
    <mergeCell ref="N155:N156"/>
    <mergeCell ref="N157:N158"/>
    <mergeCell ref="N159:N160"/>
    <mergeCell ref="N161:N162"/>
    <mergeCell ref="N163:N164"/>
    <mergeCell ref="N165:N166"/>
    <mergeCell ref="N167:N168"/>
    <mergeCell ref="N178:N179"/>
    <mergeCell ref="N180:N181"/>
    <mergeCell ref="N182:N183"/>
    <mergeCell ref="N184:N185"/>
    <mergeCell ref="N186:N187"/>
    <mergeCell ref="N188:N189"/>
    <mergeCell ref="N190:N191"/>
    <mergeCell ref="N192:N193"/>
    <mergeCell ref="N194:N195"/>
    <mergeCell ref="N196:N197"/>
    <mergeCell ref="N198:N199"/>
    <mergeCell ref="N209:N210"/>
    <mergeCell ref="N211:N212"/>
    <mergeCell ref="N213:N214"/>
    <mergeCell ref="N215:N216"/>
    <mergeCell ref="N176:N177"/>
    <mergeCell ref="N169:N170"/>
    <mergeCell ref="N217:N218"/>
    <mergeCell ref="N219:N220"/>
    <mergeCell ref="N221:N222"/>
    <mergeCell ref="N223:N224"/>
    <mergeCell ref="N225:N226"/>
    <mergeCell ref="N227:N228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M147:M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J153:J154"/>
    <mergeCell ref="K153:K154"/>
    <mergeCell ref="L153:L154"/>
    <mergeCell ref="M153:M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M167:M168"/>
    <mergeCell ref="J167:J168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M161:M162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I178:I179"/>
    <mergeCell ref="J178:J179"/>
    <mergeCell ref="K178:K179"/>
    <mergeCell ref="L178:L179"/>
    <mergeCell ref="M178:M179"/>
    <mergeCell ref="I176:I177"/>
    <mergeCell ref="J176:J177"/>
    <mergeCell ref="K176:K177"/>
    <mergeCell ref="L176:L177"/>
    <mergeCell ref="M176:M177"/>
    <mergeCell ref="B165:B166"/>
    <mergeCell ref="C165:C166"/>
    <mergeCell ref="D165:D166"/>
    <mergeCell ref="E165:E166"/>
    <mergeCell ref="F165:F166"/>
    <mergeCell ref="G165:G166"/>
    <mergeCell ref="H165:H166"/>
    <mergeCell ref="M165:M166"/>
    <mergeCell ref="L165:L166"/>
    <mergeCell ref="I165:I166"/>
    <mergeCell ref="J165:J166"/>
    <mergeCell ref="K165:K166"/>
    <mergeCell ref="K167:K168"/>
    <mergeCell ref="F167:F168"/>
    <mergeCell ref="G167:G168"/>
    <mergeCell ref="H167:H168"/>
    <mergeCell ref="I167:I168"/>
    <mergeCell ref="B167:B168"/>
    <mergeCell ref="C167:C168"/>
    <mergeCell ref="D167:D168"/>
    <mergeCell ref="E167:E168"/>
    <mergeCell ref="L167:L168"/>
    <mergeCell ref="M169:M170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B178:B179"/>
    <mergeCell ref="C178:C179"/>
    <mergeCell ref="D178:D179"/>
    <mergeCell ref="E178:E179"/>
    <mergeCell ref="F178:F179"/>
    <mergeCell ref="G178:G179"/>
    <mergeCell ref="H178:H179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B215:B216"/>
    <mergeCell ref="C215:C216"/>
    <mergeCell ref="D215:D216"/>
    <mergeCell ref="E215:E216"/>
    <mergeCell ref="F215:F216"/>
    <mergeCell ref="G215:G216"/>
    <mergeCell ref="K215:K216"/>
    <mergeCell ref="L215:L216"/>
    <mergeCell ref="M215:M216"/>
    <mergeCell ref="H215:H216"/>
    <mergeCell ref="I215:I216"/>
    <mergeCell ref="J215:J216"/>
    <mergeCell ref="L223:L224"/>
    <mergeCell ref="M223:M224"/>
    <mergeCell ref="H223:H224"/>
    <mergeCell ref="L217:L218"/>
    <mergeCell ref="M217:M218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L225:L226"/>
    <mergeCell ref="M225:M226"/>
    <mergeCell ref="F225:F226"/>
    <mergeCell ref="G225:G226"/>
    <mergeCell ref="H225:H226"/>
    <mergeCell ref="I225:I226"/>
    <mergeCell ref="K227:K228"/>
    <mergeCell ref="L227:L228"/>
    <mergeCell ref="M227:M228"/>
    <mergeCell ref="F227:F228"/>
    <mergeCell ref="G227:G228"/>
    <mergeCell ref="H227:H228"/>
    <mergeCell ref="I227:I228"/>
    <mergeCell ref="B221:B222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L221:L222"/>
    <mergeCell ref="M221:M222"/>
    <mergeCell ref="B223:B224"/>
    <mergeCell ref="C223:C224"/>
    <mergeCell ref="D223:D224"/>
    <mergeCell ref="E223:E224"/>
    <mergeCell ref="K223:K224"/>
    <mergeCell ref="J227:J228"/>
    <mergeCell ref="B227:B228"/>
    <mergeCell ref="C227:C228"/>
    <mergeCell ref="D227:D228"/>
    <mergeCell ref="E227:E228"/>
    <mergeCell ref="J225:J226"/>
    <mergeCell ref="B225:B226"/>
    <mergeCell ref="C225:C226"/>
    <mergeCell ref="D225:D226"/>
    <mergeCell ref="E225:E226"/>
    <mergeCell ref="K221:K222"/>
    <mergeCell ref="J223:J224"/>
    <mergeCell ref="K225:K226"/>
    <mergeCell ref="F223:F224"/>
    <mergeCell ref="G223:G224"/>
    <mergeCell ref="I223:I224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J217:J218"/>
    <mergeCell ref="K217:K218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7'!A40" display="1 - FERROEXPRESO PAMPEANO S.A."/>
    <hyperlink ref="A5:C5" location="'2007'!A80" display="2 - NUEVO CENTRAL ARGENTINO S.A."/>
    <hyperlink ref="A6:C6" location="'2007'!A135" display="3 - FERROSUR ROCA S.A."/>
    <hyperlink ref="A7:C7" location="'2007'!A171" display="4 - AMERICA LATINA LOGISTICA CENTRAL S.A. "/>
    <hyperlink ref="A8:C8" location="'2007'!A202" display="5 - AMERICA LATINA LOGISTICA MESOPOTAMICA S.A."/>
    <hyperlink ref="A9:C9" location="'2007'!A231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50" max="16383" man="1"/>
    <brk id="105" max="16383" man="1"/>
    <brk id="140" max="16383" man="1"/>
    <brk id="173" max="16383" man="1"/>
    <brk id="204" max="16383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32"/>
  <sheetViews>
    <sheetView showGridLines="0" showRowColHeaders="0" view="pageLayout" topLeftCell="F91" zoomScaleNormal="100" workbookViewId="0"/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176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190"/>
    </row>
    <row r="5" spans="1:14" s="26" customFormat="1" ht="24.95" customHeight="1" x14ac:dyDescent="0.2">
      <c r="A5" s="326" t="s">
        <v>18</v>
      </c>
      <c r="B5" s="326"/>
      <c r="C5" s="326"/>
      <c r="D5" s="190"/>
    </row>
    <row r="6" spans="1:14" s="26" customFormat="1" ht="24.95" customHeight="1" x14ac:dyDescent="0.2">
      <c r="A6" s="326" t="s">
        <v>29</v>
      </c>
      <c r="B6" s="326"/>
      <c r="C6" s="326"/>
      <c r="D6" s="190"/>
    </row>
    <row r="7" spans="1:14" s="26" customFormat="1" ht="24.95" customHeight="1" x14ac:dyDescent="0.2">
      <c r="A7" s="326" t="s">
        <v>202</v>
      </c>
      <c r="B7" s="326"/>
      <c r="C7" s="326"/>
      <c r="D7" s="190"/>
    </row>
    <row r="8" spans="1:14" s="26" customFormat="1" ht="24.95" customHeight="1" x14ac:dyDescent="0.2">
      <c r="A8" s="326" t="s">
        <v>113</v>
      </c>
      <c r="B8" s="326"/>
      <c r="C8" s="326"/>
      <c r="D8" s="190"/>
    </row>
    <row r="9" spans="1:14" s="26" customFormat="1" ht="24.95" customHeight="1" x14ac:dyDescent="0.2">
      <c r="A9" s="326" t="s">
        <v>76</v>
      </c>
      <c r="B9" s="326"/>
      <c r="C9" s="326"/>
      <c r="D9" s="190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0</v>
      </c>
      <c r="C16" s="307">
        <v>1052700</v>
      </c>
      <c r="D16" s="307">
        <v>4547900</v>
      </c>
      <c r="E16" s="307">
        <v>245000</v>
      </c>
      <c r="F16" s="307">
        <v>507300</v>
      </c>
      <c r="G16" s="307">
        <v>0</v>
      </c>
      <c r="H16" s="307">
        <v>431800</v>
      </c>
      <c r="I16" s="307">
        <v>1611000</v>
      </c>
      <c r="J16" s="307">
        <v>1278970</v>
      </c>
      <c r="K16" s="307">
        <v>1235900</v>
      </c>
      <c r="L16" s="291">
        <v>890800</v>
      </c>
      <c r="M16" s="307">
        <v>3180</v>
      </c>
      <c r="N16" s="309">
        <v>11804550</v>
      </c>
    </row>
    <row r="17" spans="1:14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25"/>
      <c r="M17" s="308"/>
      <c r="N17" s="310"/>
    </row>
    <row r="18" spans="1:14" ht="13.5" customHeight="1" x14ac:dyDescent="0.2">
      <c r="A18" s="293" t="s">
        <v>81</v>
      </c>
      <c r="B18" s="307">
        <v>1242600</v>
      </c>
      <c r="C18" s="307">
        <v>13573600</v>
      </c>
      <c r="D18" s="307">
        <v>19801600</v>
      </c>
      <c r="E18" s="307">
        <v>64633800</v>
      </c>
      <c r="F18" s="307">
        <v>39502310</v>
      </c>
      <c r="G18" s="307">
        <v>31111200</v>
      </c>
      <c r="H18" s="307">
        <v>74238420</v>
      </c>
      <c r="I18" s="307">
        <v>25016000</v>
      </c>
      <c r="J18" s="307">
        <v>29670820</v>
      </c>
      <c r="K18" s="307">
        <v>11720880</v>
      </c>
      <c r="L18" s="291">
        <v>11470000</v>
      </c>
      <c r="M18" s="307">
        <v>6753280</v>
      </c>
      <c r="N18" s="309">
        <v>328734510</v>
      </c>
    </row>
    <row r="19" spans="1:14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25"/>
      <c r="M19" s="308"/>
      <c r="N19" s="310"/>
    </row>
    <row r="20" spans="1:14" ht="13.5" customHeight="1" x14ac:dyDescent="0.2">
      <c r="A20" s="293" t="s">
        <v>82</v>
      </c>
      <c r="B20" s="307">
        <v>60526800</v>
      </c>
      <c r="C20" s="307">
        <v>60648050</v>
      </c>
      <c r="D20" s="307">
        <v>2568750</v>
      </c>
      <c r="E20" s="307">
        <v>0</v>
      </c>
      <c r="F20" s="307">
        <v>0</v>
      </c>
      <c r="G20" s="307">
        <v>0</v>
      </c>
      <c r="H20" s="307">
        <v>653660</v>
      </c>
      <c r="I20" s="307">
        <v>7720440</v>
      </c>
      <c r="J20" s="307">
        <v>13388970</v>
      </c>
      <c r="K20" s="307">
        <v>6669680</v>
      </c>
      <c r="L20" s="291">
        <v>6096770</v>
      </c>
      <c r="M20" s="307">
        <v>38308720</v>
      </c>
      <c r="N20" s="309">
        <v>196581840</v>
      </c>
    </row>
    <row r="21" spans="1:14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25"/>
      <c r="M21" s="308"/>
      <c r="N21" s="310"/>
    </row>
    <row r="22" spans="1:14" ht="13.5" customHeight="1" x14ac:dyDescent="0.2">
      <c r="A22" s="293" t="s">
        <v>83</v>
      </c>
      <c r="B22" s="307">
        <v>504000</v>
      </c>
      <c r="C22" s="307">
        <v>1476810</v>
      </c>
      <c r="D22" s="307">
        <v>13687200</v>
      </c>
      <c r="E22" s="307">
        <v>3468920</v>
      </c>
      <c r="F22" s="307">
        <v>2811960</v>
      </c>
      <c r="G22" s="307">
        <v>1175940</v>
      </c>
      <c r="H22" s="307">
        <v>3499800</v>
      </c>
      <c r="I22" s="307">
        <v>6915090</v>
      </c>
      <c r="J22" s="307">
        <v>11221100</v>
      </c>
      <c r="K22" s="307">
        <v>12570540</v>
      </c>
      <c r="L22" s="291">
        <v>5509440</v>
      </c>
      <c r="M22" s="307">
        <v>6908660</v>
      </c>
      <c r="N22" s="309">
        <v>69749460</v>
      </c>
    </row>
    <row r="23" spans="1:14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25"/>
      <c r="M23" s="308"/>
      <c r="N23" s="310"/>
    </row>
    <row r="24" spans="1:14" ht="13.5" customHeight="1" x14ac:dyDescent="0.2">
      <c r="A24" s="293" t="s">
        <v>84</v>
      </c>
      <c r="B24" s="307">
        <v>57179500</v>
      </c>
      <c r="C24" s="307">
        <v>34209310</v>
      </c>
      <c r="D24" s="307">
        <v>7617750</v>
      </c>
      <c r="E24" s="307">
        <v>72619740</v>
      </c>
      <c r="F24" s="307">
        <v>34037850</v>
      </c>
      <c r="G24" s="307">
        <v>31012050</v>
      </c>
      <c r="H24" s="307">
        <v>85579400</v>
      </c>
      <c r="I24" s="307">
        <v>100197900</v>
      </c>
      <c r="J24" s="307">
        <v>61989200</v>
      </c>
      <c r="K24" s="307">
        <v>77806320</v>
      </c>
      <c r="L24" s="291">
        <v>78907710</v>
      </c>
      <c r="M24" s="307">
        <v>52765910</v>
      </c>
      <c r="N24" s="309">
        <v>693922640</v>
      </c>
    </row>
    <row r="25" spans="1:14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25"/>
      <c r="M25" s="308"/>
      <c r="N25" s="310"/>
    </row>
    <row r="26" spans="1:14" ht="13.5" customHeight="1" x14ac:dyDescent="0.2">
      <c r="A26" s="293" t="s">
        <v>85</v>
      </c>
      <c r="B26" s="307">
        <v>562700</v>
      </c>
      <c r="C26" s="307">
        <v>244940</v>
      </c>
      <c r="D26" s="307">
        <v>7403460</v>
      </c>
      <c r="E26" s="307">
        <v>13410720</v>
      </c>
      <c r="F26" s="307">
        <v>4905150</v>
      </c>
      <c r="G26" s="307">
        <v>6436800</v>
      </c>
      <c r="H26" s="307">
        <v>10861350</v>
      </c>
      <c r="I26" s="307">
        <v>7394450</v>
      </c>
      <c r="J26" s="307">
        <v>3256280</v>
      </c>
      <c r="K26" s="307">
        <v>5580600</v>
      </c>
      <c r="L26" s="291">
        <v>1502740</v>
      </c>
      <c r="M26" s="307">
        <v>2715600</v>
      </c>
      <c r="N26" s="309">
        <v>64274790</v>
      </c>
    </row>
    <row r="27" spans="1:14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25"/>
      <c r="M27" s="308"/>
      <c r="N27" s="310"/>
    </row>
    <row r="28" spans="1:14" ht="13.5" customHeight="1" x14ac:dyDescent="0.2">
      <c r="A28" s="293" t="s">
        <v>86</v>
      </c>
      <c r="B28" s="307">
        <v>2208960</v>
      </c>
      <c r="C28" s="307">
        <v>2303910</v>
      </c>
      <c r="D28" s="307">
        <v>1006240</v>
      </c>
      <c r="E28" s="307">
        <v>720720</v>
      </c>
      <c r="F28" s="307">
        <v>1923970</v>
      </c>
      <c r="G28" s="307">
        <v>1966730</v>
      </c>
      <c r="H28" s="307">
        <v>1279600</v>
      </c>
      <c r="I28" s="307">
        <v>2473200</v>
      </c>
      <c r="J28" s="307">
        <v>2140820</v>
      </c>
      <c r="K28" s="307">
        <v>2690100</v>
      </c>
      <c r="L28" s="291">
        <v>1058680</v>
      </c>
      <c r="M28" s="307">
        <v>3406000</v>
      </c>
      <c r="N28" s="309">
        <v>23178930</v>
      </c>
    </row>
    <row r="29" spans="1:14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25"/>
      <c r="M29" s="308"/>
      <c r="N29" s="310"/>
    </row>
    <row r="30" spans="1:14" ht="13.5" customHeight="1" x14ac:dyDescent="0.2">
      <c r="A30" s="293" t="s">
        <v>97</v>
      </c>
      <c r="B30" s="307">
        <v>0</v>
      </c>
      <c r="C30" s="307">
        <v>0</v>
      </c>
      <c r="D30" s="307">
        <v>0</v>
      </c>
      <c r="E30" s="307">
        <v>0</v>
      </c>
      <c r="F30" s="307">
        <v>0</v>
      </c>
      <c r="G30" s="307">
        <v>0</v>
      </c>
      <c r="H30" s="307">
        <v>0</v>
      </c>
      <c r="I30" s="307">
        <v>0</v>
      </c>
      <c r="J30" s="307">
        <v>0</v>
      </c>
      <c r="K30" s="307">
        <v>0</v>
      </c>
      <c r="L30" s="291">
        <v>0</v>
      </c>
      <c r="M30" s="307">
        <v>18360</v>
      </c>
      <c r="N30" s="309">
        <v>18360</v>
      </c>
    </row>
    <row r="31" spans="1:14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25"/>
      <c r="M31" s="308"/>
      <c r="N31" s="310"/>
    </row>
    <row r="32" spans="1:14" ht="13.5" customHeight="1" x14ac:dyDescent="0.2">
      <c r="A32" s="293" t="s">
        <v>87</v>
      </c>
      <c r="B32" s="307">
        <v>18831960</v>
      </c>
      <c r="C32" s="307">
        <v>14518920</v>
      </c>
      <c r="D32" s="307">
        <v>0</v>
      </c>
      <c r="E32" s="307">
        <v>5469400</v>
      </c>
      <c r="F32" s="307">
        <v>8623590</v>
      </c>
      <c r="G32" s="307">
        <v>8288780</v>
      </c>
      <c r="H32" s="307">
        <v>4999280</v>
      </c>
      <c r="I32" s="307">
        <v>9094790</v>
      </c>
      <c r="J32" s="307">
        <v>16771300</v>
      </c>
      <c r="K32" s="307">
        <v>3674280</v>
      </c>
      <c r="L32" s="291">
        <v>9937200</v>
      </c>
      <c r="M32" s="307">
        <v>12513020</v>
      </c>
      <c r="N32" s="309">
        <v>112722520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25"/>
      <c r="M33" s="308"/>
      <c r="N33" s="310"/>
    </row>
    <row r="34" spans="1:14" ht="13.5" customHeight="1" x14ac:dyDescent="0.2">
      <c r="A34" s="293" t="s">
        <v>94</v>
      </c>
      <c r="B34" s="307">
        <v>3029400</v>
      </c>
      <c r="C34" s="307">
        <v>0</v>
      </c>
      <c r="D34" s="307">
        <v>5746680</v>
      </c>
      <c r="E34" s="307">
        <v>5618360</v>
      </c>
      <c r="F34" s="307">
        <v>1474920</v>
      </c>
      <c r="G34" s="307">
        <v>3254640</v>
      </c>
      <c r="H34" s="307">
        <v>8232440</v>
      </c>
      <c r="I34" s="307">
        <v>3864480</v>
      </c>
      <c r="J34" s="307">
        <v>391020</v>
      </c>
      <c r="K34" s="307">
        <v>1810300</v>
      </c>
      <c r="L34" s="291">
        <v>3958080</v>
      </c>
      <c r="M34" s="307">
        <v>2382880</v>
      </c>
      <c r="N34" s="309">
        <v>39763200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25"/>
      <c r="M35" s="308"/>
      <c r="N35" s="310"/>
    </row>
    <row r="36" spans="1:14" ht="13.5" customHeight="1" x14ac:dyDescent="0.2">
      <c r="A36" s="293" t="s">
        <v>88</v>
      </c>
      <c r="B36" s="307">
        <v>2557860</v>
      </c>
      <c r="C36" s="307">
        <v>2805280</v>
      </c>
      <c r="D36" s="307">
        <v>2700260</v>
      </c>
      <c r="E36" s="307">
        <v>2191180</v>
      </c>
      <c r="F36" s="307">
        <v>2176940</v>
      </c>
      <c r="G36" s="307">
        <v>4624440</v>
      </c>
      <c r="H36" s="307">
        <v>3624080</v>
      </c>
      <c r="I36" s="307">
        <v>3130400</v>
      </c>
      <c r="J36" s="307">
        <v>1585170</v>
      </c>
      <c r="K36" s="307">
        <v>2728800</v>
      </c>
      <c r="L36" s="291">
        <v>2949460</v>
      </c>
      <c r="M36" s="307">
        <v>2641520</v>
      </c>
      <c r="N36" s="309">
        <v>33715390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25"/>
      <c r="M37" s="308"/>
      <c r="N37" s="310"/>
    </row>
    <row r="38" spans="1:14" ht="13.5" customHeight="1" x14ac:dyDescent="0.2">
      <c r="A38" s="293" t="s">
        <v>89</v>
      </c>
      <c r="B38" s="307">
        <v>0</v>
      </c>
      <c r="C38" s="307">
        <v>0</v>
      </c>
      <c r="D38" s="307">
        <v>0</v>
      </c>
      <c r="E38" s="307">
        <v>0</v>
      </c>
      <c r="F38" s="307">
        <v>734720</v>
      </c>
      <c r="G38" s="307">
        <v>0</v>
      </c>
      <c r="H38" s="307">
        <v>0</v>
      </c>
      <c r="I38" s="307">
        <v>0</v>
      </c>
      <c r="J38" s="307">
        <v>0</v>
      </c>
      <c r="K38" s="307">
        <v>4103950</v>
      </c>
      <c r="L38" s="291">
        <v>0</v>
      </c>
      <c r="M38" s="307">
        <v>2040910</v>
      </c>
      <c r="N38" s="309">
        <v>6879580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25"/>
      <c r="M39" s="308"/>
      <c r="N39" s="310"/>
    </row>
    <row r="40" spans="1:14" ht="13.5" customHeight="1" x14ac:dyDescent="0.2">
      <c r="A40" s="293" t="s">
        <v>95</v>
      </c>
      <c r="B40" s="307">
        <v>0</v>
      </c>
      <c r="C40" s="307">
        <v>0</v>
      </c>
      <c r="D40" s="307">
        <v>4137120</v>
      </c>
      <c r="E40" s="307">
        <v>104000</v>
      </c>
      <c r="F40" s="307">
        <v>494760</v>
      </c>
      <c r="G40" s="307">
        <v>1249680</v>
      </c>
      <c r="H40" s="307">
        <v>602880</v>
      </c>
      <c r="I40" s="307">
        <v>4549860</v>
      </c>
      <c r="J40" s="307">
        <v>1514700</v>
      </c>
      <c r="K40" s="307">
        <v>6015860</v>
      </c>
      <c r="L40" s="291">
        <v>11632500</v>
      </c>
      <c r="M40" s="307">
        <v>12700800</v>
      </c>
      <c r="N40" s="309">
        <v>43002160</v>
      </c>
    </row>
    <row r="41" spans="1:14" ht="13.5" customHeight="1" thickBot="1" x14ac:dyDescent="0.25">
      <c r="A41" s="31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25"/>
      <c r="M41" s="308"/>
      <c r="N41" s="310"/>
    </row>
    <row r="42" spans="1:14" ht="13.5" customHeight="1" x14ac:dyDescent="0.2">
      <c r="A42" s="293" t="s">
        <v>96</v>
      </c>
      <c r="B42" s="307">
        <v>0</v>
      </c>
      <c r="C42" s="307">
        <v>0</v>
      </c>
      <c r="D42" s="307">
        <v>0</v>
      </c>
      <c r="E42" s="307">
        <v>0</v>
      </c>
      <c r="F42" s="307">
        <v>0</v>
      </c>
      <c r="G42" s="307">
        <v>0</v>
      </c>
      <c r="H42" s="307">
        <v>0</v>
      </c>
      <c r="I42" s="307">
        <v>0</v>
      </c>
      <c r="J42" s="307">
        <v>0</v>
      </c>
      <c r="K42" s="307">
        <v>0</v>
      </c>
      <c r="L42" s="291">
        <v>0</v>
      </c>
      <c r="M42" s="307">
        <v>0</v>
      </c>
      <c r="N42" s="309">
        <v>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25"/>
      <c r="M43" s="308"/>
      <c r="N43" s="310"/>
    </row>
    <row r="44" spans="1:14" ht="13.5" customHeight="1" x14ac:dyDescent="0.2">
      <c r="A44" s="293" t="s">
        <v>90</v>
      </c>
      <c r="B44" s="307">
        <v>0</v>
      </c>
      <c r="C44" s="307">
        <v>0</v>
      </c>
      <c r="D44" s="307">
        <v>0</v>
      </c>
      <c r="E44" s="307">
        <v>0</v>
      </c>
      <c r="F44" s="307">
        <v>0</v>
      </c>
      <c r="G44" s="307">
        <v>0</v>
      </c>
      <c r="H44" s="307">
        <v>0</v>
      </c>
      <c r="I44" s="307">
        <v>0</v>
      </c>
      <c r="J44" s="307">
        <v>0</v>
      </c>
      <c r="K44" s="307">
        <v>0</v>
      </c>
      <c r="L44" s="291">
        <v>0</v>
      </c>
      <c r="M44" s="307">
        <v>0</v>
      </c>
      <c r="N44" s="309">
        <v>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25"/>
      <c r="M45" s="308"/>
      <c r="N45" s="310"/>
    </row>
    <row r="46" spans="1:14" ht="13.5" customHeight="1" x14ac:dyDescent="0.2">
      <c r="A46" s="293" t="s">
        <v>91</v>
      </c>
      <c r="B46" s="307">
        <v>0</v>
      </c>
      <c r="C46" s="307">
        <v>0</v>
      </c>
      <c r="D46" s="307">
        <v>0</v>
      </c>
      <c r="E46" s="307">
        <v>0</v>
      </c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291">
        <v>0</v>
      </c>
      <c r="M46" s="307">
        <v>0</v>
      </c>
      <c r="N46" s="309">
        <v>0</v>
      </c>
    </row>
    <row r="47" spans="1:14" ht="13.5" customHeight="1" thickBot="1" x14ac:dyDescent="0.25">
      <c r="A47" s="31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25"/>
      <c r="M47" s="308"/>
      <c r="N47" s="310"/>
    </row>
    <row r="48" spans="1:14" ht="13.5" customHeight="1" x14ac:dyDescent="0.2">
      <c r="A48" s="295" t="s">
        <v>13</v>
      </c>
      <c r="B48" s="316">
        <v>146643780</v>
      </c>
      <c r="C48" s="316">
        <v>130833520</v>
      </c>
      <c r="D48" s="316">
        <v>69216960</v>
      </c>
      <c r="E48" s="316">
        <v>168481840</v>
      </c>
      <c r="F48" s="316">
        <v>97193470</v>
      </c>
      <c r="G48" s="316">
        <v>89120260</v>
      </c>
      <c r="H48" s="316">
        <v>194002710</v>
      </c>
      <c r="I48" s="316">
        <v>171967610</v>
      </c>
      <c r="J48" s="316">
        <v>143208350</v>
      </c>
      <c r="K48" s="316">
        <v>136607210</v>
      </c>
      <c r="L48" s="295">
        <v>133913380</v>
      </c>
      <c r="M48" s="316">
        <v>143158840</v>
      </c>
      <c r="N48" s="316">
        <v>1624347930</v>
      </c>
    </row>
    <row r="49" spans="1:14" ht="13.5" customHeight="1" thickBot="1" x14ac:dyDescent="0.25">
      <c r="A49" s="296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296"/>
      <c r="M49" s="317"/>
      <c r="N49" s="317"/>
    </row>
    <row r="53" spans="1:14" s="26" customFormat="1" ht="24.95" customHeight="1" x14ac:dyDescent="0.2">
      <c r="A53" s="301" t="s">
        <v>167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</row>
    <row r="54" spans="1:14" ht="13.5" thickBot="1" x14ac:dyDescent="0.25"/>
    <row r="55" spans="1:14" ht="13.5" customHeight="1" x14ac:dyDescent="0.2">
      <c r="A55" s="321"/>
      <c r="B55" s="321" t="s">
        <v>1</v>
      </c>
      <c r="C55" s="321" t="s">
        <v>2</v>
      </c>
      <c r="D55" s="321" t="s">
        <v>3</v>
      </c>
      <c r="E55" s="321" t="s">
        <v>4</v>
      </c>
      <c r="F55" s="321" t="s">
        <v>5</v>
      </c>
      <c r="G55" s="321" t="s">
        <v>6</v>
      </c>
      <c r="H55" s="321" t="s">
        <v>7</v>
      </c>
      <c r="I55" s="321" t="s">
        <v>8</v>
      </c>
      <c r="J55" s="321" t="s">
        <v>9</v>
      </c>
      <c r="K55" s="321" t="s">
        <v>10</v>
      </c>
      <c r="L55" s="321" t="s">
        <v>11</v>
      </c>
      <c r="M55" s="321" t="s">
        <v>12</v>
      </c>
      <c r="N55" s="321" t="s">
        <v>13</v>
      </c>
    </row>
    <row r="56" spans="1:14" ht="13.5" customHeight="1" thickBot="1" x14ac:dyDescent="0.25">
      <c r="A56" s="322"/>
      <c r="B56" s="322"/>
      <c r="C56" s="322"/>
      <c r="D56" s="322"/>
      <c r="E56" s="322"/>
      <c r="F56" s="322"/>
      <c r="G56" s="322"/>
      <c r="H56" s="322"/>
      <c r="I56" s="322"/>
      <c r="J56" s="322"/>
      <c r="K56" s="322"/>
      <c r="L56" s="322"/>
      <c r="M56" s="322"/>
      <c r="N56" s="322"/>
    </row>
    <row r="57" spans="1:14" ht="13.5" customHeight="1" x14ac:dyDescent="0.2">
      <c r="A57" s="293" t="s">
        <v>14</v>
      </c>
      <c r="B57" s="307">
        <v>9269351</v>
      </c>
      <c r="C57" s="307">
        <v>6953808</v>
      </c>
      <c r="D57" s="307">
        <v>3284264</v>
      </c>
      <c r="E57" s="307">
        <v>9552619</v>
      </c>
      <c r="F57" s="307">
        <v>7324316</v>
      </c>
      <c r="G57" s="307">
        <v>3990653</v>
      </c>
      <c r="H57" s="307">
        <v>9352266</v>
      </c>
      <c r="I57" s="307">
        <v>11840333</v>
      </c>
      <c r="J57" s="307">
        <v>14986054</v>
      </c>
      <c r="K57" s="307">
        <v>11264629</v>
      </c>
      <c r="L57" s="307">
        <v>9458089</v>
      </c>
      <c r="M57" s="307">
        <v>5892936</v>
      </c>
      <c r="N57" s="309">
        <v>103169318</v>
      </c>
    </row>
    <row r="58" spans="1:14" ht="13.5" customHeight="1" thickBot="1" x14ac:dyDescent="0.25">
      <c r="A58" s="31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ht="13.5" customHeight="1" x14ac:dyDescent="0.2">
      <c r="A59" s="293" t="s">
        <v>103</v>
      </c>
      <c r="B59" s="307">
        <v>0</v>
      </c>
      <c r="C59" s="307">
        <v>0</v>
      </c>
      <c r="D59" s="307">
        <v>0</v>
      </c>
      <c r="E59" s="307">
        <v>0</v>
      </c>
      <c r="F59" s="307">
        <v>0</v>
      </c>
      <c r="G59" s="307">
        <v>0</v>
      </c>
      <c r="H59" s="307">
        <v>0</v>
      </c>
      <c r="I59" s="307">
        <v>0</v>
      </c>
      <c r="J59" s="307">
        <v>0</v>
      </c>
      <c r="K59" s="307">
        <v>0</v>
      </c>
      <c r="L59" s="307">
        <v>0</v>
      </c>
      <c r="M59" s="307">
        <v>0</v>
      </c>
      <c r="N59" s="309">
        <v>0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>
        <v>10927545</v>
      </c>
      <c r="C61" s="307">
        <v>16253813</v>
      </c>
      <c r="D61" s="307">
        <v>9815480</v>
      </c>
      <c r="E61" s="307">
        <v>9849726</v>
      </c>
      <c r="F61" s="307">
        <v>9786226</v>
      </c>
      <c r="G61" s="307">
        <v>11723293</v>
      </c>
      <c r="H61" s="307">
        <v>12682404</v>
      </c>
      <c r="I61" s="307">
        <v>13406817</v>
      </c>
      <c r="J61" s="307">
        <v>16517144</v>
      </c>
      <c r="K61" s="307">
        <v>17273293</v>
      </c>
      <c r="L61" s="307">
        <v>14315014</v>
      </c>
      <c r="M61" s="307">
        <v>8076507</v>
      </c>
      <c r="N61" s="309">
        <v>150627262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>
        <v>4492953</v>
      </c>
      <c r="C63" s="307">
        <v>2110028</v>
      </c>
      <c r="D63" s="307">
        <v>5939856</v>
      </c>
      <c r="E63" s="307">
        <v>4041819</v>
      </c>
      <c r="F63" s="307">
        <v>5985857</v>
      </c>
      <c r="G63" s="307">
        <v>5908219</v>
      </c>
      <c r="H63" s="307">
        <v>5438192</v>
      </c>
      <c r="I63" s="307">
        <v>1427267</v>
      </c>
      <c r="J63" s="307">
        <v>5244032</v>
      </c>
      <c r="K63" s="307">
        <v>5928575</v>
      </c>
      <c r="L63" s="307">
        <v>3447464</v>
      </c>
      <c r="M63" s="307">
        <v>2773901</v>
      </c>
      <c r="N63" s="309">
        <v>52738163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>
        <v>2025601</v>
      </c>
      <c r="C65" s="307">
        <v>1840136</v>
      </c>
      <c r="D65" s="307">
        <v>1948286</v>
      </c>
      <c r="E65" s="307">
        <v>2424125</v>
      </c>
      <c r="F65" s="307">
        <v>2595063</v>
      </c>
      <c r="G65" s="307">
        <v>1805210</v>
      </c>
      <c r="H65" s="307">
        <v>2393290</v>
      </c>
      <c r="I65" s="307">
        <v>2469190</v>
      </c>
      <c r="J65" s="307">
        <v>1974324</v>
      </c>
      <c r="K65" s="307">
        <v>2381816</v>
      </c>
      <c r="L65" s="307">
        <v>1510955</v>
      </c>
      <c r="M65" s="307">
        <v>1266546</v>
      </c>
      <c r="N65" s="309">
        <v>24634542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104</v>
      </c>
      <c r="B67" s="307">
        <v>0</v>
      </c>
      <c r="C67" s="307">
        <v>0</v>
      </c>
      <c r="D67" s="307">
        <v>0</v>
      </c>
      <c r="E67" s="307">
        <v>0</v>
      </c>
      <c r="F67" s="307">
        <v>0</v>
      </c>
      <c r="G67" s="307">
        <v>0</v>
      </c>
      <c r="H67" s="307">
        <v>0</v>
      </c>
      <c r="I67" s="307">
        <v>0</v>
      </c>
      <c r="J67" s="307">
        <v>0</v>
      </c>
      <c r="K67" s="307">
        <v>0</v>
      </c>
      <c r="L67" s="307">
        <v>0</v>
      </c>
      <c r="M67" s="307">
        <v>0</v>
      </c>
      <c r="N67" s="309">
        <v>0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3" t="s">
        <v>105</v>
      </c>
      <c r="B69" s="307">
        <v>0</v>
      </c>
      <c r="C69" s="307">
        <v>0</v>
      </c>
      <c r="D69" s="307">
        <v>0</v>
      </c>
      <c r="E69" s="307">
        <v>0</v>
      </c>
      <c r="F69" s="307">
        <v>0</v>
      </c>
      <c r="G69" s="307">
        <v>0</v>
      </c>
      <c r="H69" s="307">
        <v>0</v>
      </c>
      <c r="I69" s="307">
        <v>0</v>
      </c>
      <c r="J69" s="307">
        <v>0</v>
      </c>
      <c r="K69" s="307">
        <v>0</v>
      </c>
      <c r="L69" s="307">
        <v>0</v>
      </c>
      <c r="M69" s="307">
        <v>0</v>
      </c>
      <c r="N69" s="309">
        <v>0</v>
      </c>
    </row>
    <row r="70" spans="1:14" ht="13.5" customHeight="1" thickBot="1" x14ac:dyDescent="0.25">
      <c r="A70" s="31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75</v>
      </c>
      <c r="B71" s="307">
        <v>3308437</v>
      </c>
      <c r="C71" s="307">
        <v>1837337</v>
      </c>
      <c r="D71" s="307">
        <v>2435593</v>
      </c>
      <c r="E71" s="307">
        <v>3676118</v>
      </c>
      <c r="F71" s="307">
        <v>1705783</v>
      </c>
      <c r="G71" s="307">
        <v>888667</v>
      </c>
      <c r="H71" s="307">
        <v>2687446</v>
      </c>
      <c r="I71" s="307">
        <v>2155963</v>
      </c>
      <c r="J71" s="307">
        <v>3104887</v>
      </c>
      <c r="K71" s="307">
        <v>2100183</v>
      </c>
      <c r="L71" s="307">
        <v>2214360</v>
      </c>
      <c r="M71" s="307">
        <v>2904466</v>
      </c>
      <c r="N71" s="309">
        <v>29019240</v>
      </c>
    </row>
    <row r="72" spans="1:14" ht="13.5" customHeight="1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7" t="s">
        <v>21</v>
      </c>
      <c r="B73" s="307">
        <v>25632112</v>
      </c>
      <c r="C73" s="307">
        <v>21589051</v>
      </c>
      <c r="D73" s="307">
        <v>14810860</v>
      </c>
      <c r="E73" s="307">
        <v>24552368</v>
      </c>
      <c r="F73" s="307">
        <v>17818883</v>
      </c>
      <c r="G73" s="307">
        <v>16587223</v>
      </c>
      <c r="H73" s="307">
        <v>33768769</v>
      </c>
      <c r="I73" s="307">
        <v>32876065</v>
      </c>
      <c r="J73" s="307">
        <v>23190091</v>
      </c>
      <c r="K73" s="307">
        <v>36995709</v>
      </c>
      <c r="L73" s="307">
        <v>34579761</v>
      </c>
      <c r="M73" s="307">
        <v>24647627</v>
      </c>
      <c r="N73" s="309">
        <v>307048519</v>
      </c>
    </row>
    <row r="74" spans="1:14" ht="13.5" customHeight="1" thickBot="1" x14ac:dyDescent="0.25">
      <c r="A74" s="315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22</v>
      </c>
      <c r="B75" s="307">
        <v>3969558</v>
      </c>
      <c r="C75" s="307">
        <v>3712766</v>
      </c>
      <c r="D75" s="307">
        <v>2188799</v>
      </c>
      <c r="E75" s="307">
        <v>4101625</v>
      </c>
      <c r="F75" s="307">
        <v>3420539</v>
      </c>
      <c r="G75" s="307">
        <v>2871311</v>
      </c>
      <c r="H75" s="307">
        <v>5061155</v>
      </c>
      <c r="I75" s="307">
        <v>5381006</v>
      </c>
      <c r="J75" s="307">
        <v>15612073</v>
      </c>
      <c r="K75" s="307">
        <v>5680968</v>
      </c>
      <c r="L75" s="307">
        <v>5884870</v>
      </c>
      <c r="M75" s="307">
        <v>3384193</v>
      </c>
      <c r="N75" s="309">
        <v>61268863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23</v>
      </c>
      <c r="B77" s="307">
        <v>60577225</v>
      </c>
      <c r="C77" s="307">
        <v>33294534</v>
      </c>
      <c r="D77" s="307">
        <v>48762708</v>
      </c>
      <c r="E77" s="307">
        <v>37396388</v>
      </c>
      <c r="F77" s="307">
        <v>30912916</v>
      </c>
      <c r="G77" s="307">
        <v>36977238</v>
      </c>
      <c r="H77" s="307">
        <v>30765218</v>
      </c>
      <c r="I77" s="307">
        <v>37074246</v>
      </c>
      <c r="J77" s="307">
        <v>49169952</v>
      </c>
      <c r="K77" s="307">
        <v>66325814</v>
      </c>
      <c r="L77" s="307">
        <v>72822368</v>
      </c>
      <c r="M77" s="307">
        <v>61188314</v>
      </c>
      <c r="N77" s="309">
        <v>565266921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62</v>
      </c>
      <c r="B79" s="307">
        <v>15606730</v>
      </c>
      <c r="C79" s="307">
        <v>13343486</v>
      </c>
      <c r="D79" s="307">
        <v>12820549</v>
      </c>
      <c r="E79" s="307">
        <v>16250588</v>
      </c>
      <c r="F79" s="307">
        <v>21305445</v>
      </c>
      <c r="G79" s="307">
        <v>11466777</v>
      </c>
      <c r="H79" s="307">
        <v>31944009</v>
      </c>
      <c r="I79" s="307">
        <v>31584841</v>
      </c>
      <c r="J79" s="307">
        <v>21889613</v>
      </c>
      <c r="K79" s="307">
        <v>27721253</v>
      </c>
      <c r="L79" s="307">
        <v>22066891</v>
      </c>
      <c r="M79" s="307">
        <v>18152974</v>
      </c>
      <c r="N79" s="309">
        <v>244153156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16</v>
      </c>
      <c r="B81" s="307">
        <v>0</v>
      </c>
      <c r="C81" s="307">
        <v>0</v>
      </c>
      <c r="D81" s="307">
        <v>0</v>
      </c>
      <c r="E81" s="307">
        <v>0</v>
      </c>
      <c r="F81" s="307">
        <v>0</v>
      </c>
      <c r="G81" s="307">
        <v>0</v>
      </c>
      <c r="H81" s="307">
        <v>0</v>
      </c>
      <c r="I81" s="307">
        <v>0</v>
      </c>
      <c r="J81" s="307">
        <v>0</v>
      </c>
      <c r="K81" s="307">
        <v>0</v>
      </c>
      <c r="L81" s="307">
        <v>0</v>
      </c>
      <c r="M81" s="307">
        <v>0</v>
      </c>
      <c r="N81" s="309">
        <v>0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24</v>
      </c>
      <c r="B83" s="307">
        <v>0</v>
      </c>
      <c r="C83" s="307">
        <v>0</v>
      </c>
      <c r="D83" s="307">
        <v>3168673</v>
      </c>
      <c r="E83" s="307">
        <v>16288313</v>
      </c>
      <c r="F83" s="307">
        <v>20411455</v>
      </c>
      <c r="G83" s="307">
        <v>18505618</v>
      </c>
      <c r="H83" s="307">
        <v>18450515</v>
      </c>
      <c r="I83" s="307">
        <v>10371721</v>
      </c>
      <c r="J83" s="307">
        <v>2085820</v>
      </c>
      <c r="K83" s="307">
        <v>0</v>
      </c>
      <c r="L83" s="307">
        <v>0</v>
      </c>
      <c r="M83" s="307">
        <v>0</v>
      </c>
      <c r="N83" s="309">
        <v>89282115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31</v>
      </c>
      <c r="B85" s="307">
        <v>0</v>
      </c>
      <c r="C85" s="307">
        <v>0</v>
      </c>
      <c r="D85" s="307">
        <v>0</v>
      </c>
      <c r="E85" s="307">
        <v>0</v>
      </c>
      <c r="F85" s="307">
        <v>0</v>
      </c>
      <c r="G85" s="307">
        <v>0</v>
      </c>
      <c r="H85" s="307">
        <v>0</v>
      </c>
      <c r="I85" s="307">
        <v>0</v>
      </c>
      <c r="J85" s="307">
        <v>0</v>
      </c>
      <c r="K85" s="307">
        <v>788814</v>
      </c>
      <c r="L85" s="307">
        <v>947931</v>
      </c>
      <c r="M85" s="307">
        <v>0</v>
      </c>
      <c r="N85" s="309">
        <v>1736745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25</v>
      </c>
      <c r="B87" s="307">
        <v>161028381</v>
      </c>
      <c r="C87" s="307">
        <v>70851153</v>
      </c>
      <c r="D87" s="307">
        <v>58936707</v>
      </c>
      <c r="E87" s="307">
        <v>133301829</v>
      </c>
      <c r="F87" s="307">
        <v>85970869</v>
      </c>
      <c r="G87" s="307">
        <v>61555688</v>
      </c>
      <c r="H87" s="307">
        <v>212615804</v>
      </c>
      <c r="I87" s="307">
        <v>179529789</v>
      </c>
      <c r="J87" s="307">
        <v>191414183</v>
      </c>
      <c r="K87" s="307">
        <v>176218309</v>
      </c>
      <c r="L87" s="307">
        <v>147745950</v>
      </c>
      <c r="M87" s="307">
        <v>133117009</v>
      </c>
      <c r="N87" s="309">
        <v>1612285671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106</v>
      </c>
      <c r="B89" s="307">
        <v>0</v>
      </c>
      <c r="C89" s="307">
        <v>0</v>
      </c>
      <c r="D89" s="307">
        <v>0</v>
      </c>
      <c r="E89" s="307">
        <v>0</v>
      </c>
      <c r="F89" s="307">
        <v>0</v>
      </c>
      <c r="G89" s="307">
        <v>0</v>
      </c>
      <c r="H89" s="307">
        <v>0</v>
      </c>
      <c r="I89" s="307">
        <v>0</v>
      </c>
      <c r="J89" s="307">
        <v>0</v>
      </c>
      <c r="K89" s="307">
        <v>0</v>
      </c>
      <c r="L89" s="307">
        <v>0</v>
      </c>
      <c r="M89" s="307">
        <v>0</v>
      </c>
      <c r="N89" s="309"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107</v>
      </c>
      <c r="B91" s="307">
        <v>0</v>
      </c>
      <c r="C91" s="307">
        <v>0</v>
      </c>
      <c r="D91" s="307">
        <v>0</v>
      </c>
      <c r="E91" s="307">
        <v>0</v>
      </c>
      <c r="F91" s="307">
        <v>0</v>
      </c>
      <c r="G91" s="307">
        <v>0</v>
      </c>
      <c r="H91" s="307">
        <v>0</v>
      </c>
      <c r="I91" s="307">
        <v>0</v>
      </c>
      <c r="J91" s="307">
        <v>0</v>
      </c>
      <c r="K91" s="307">
        <v>0</v>
      </c>
      <c r="L91" s="307">
        <v>0</v>
      </c>
      <c r="M91" s="307">
        <v>0</v>
      </c>
      <c r="N91" s="309">
        <v>0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26</v>
      </c>
      <c r="B93" s="307">
        <v>52603488</v>
      </c>
      <c r="C93" s="307">
        <v>48150474</v>
      </c>
      <c r="D93" s="307">
        <v>15660592</v>
      </c>
      <c r="E93" s="307">
        <v>41326402</v>
      </c>
      <c r="F93" s="307">
        <v>33536773</v>
      </c>
      <c r="G93" s="307">
        <v>20934730</v>
      </c>
      <c r="H93" s="307">
        <v>64700059</v>
      </c>
      <c r="I93" s="307">
        <v>57225412</v>
      </c>
      <c r="J93" s="307">
        <v>54276890</v>
      </c>
      <c r="K93" s="307">
        <v>57340838</v>
      </c>
      <c r="L93" s="307">
        <v>48089275</v>
      </c>
      <c r="M93" s="307">
        <v>39164147</v>
      </c>
      <c r="N93" s="309">
        <v>533009080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293" t="s">
        <v>27</v>
      </c>
      <c r="B95" s="307">
        <v>7862178</v>
      </c>
      <c r="C95" s="307">
        <v>7846940</v>
      </c>
      <c r="D95" s="307">
        <v>5436265</v>
      </c>
      <c r="E95" s="307">
        <v>8675659</v>
      </c>
      <c r="F95" s="307">
        <v>7545522</v>
      </c>
      <c r="G95" s="307">
        <v>5619887</v>
      </c>
      <c r="H95" s="307">
        <v>6539186</v>
      </c>
      <c r="I95" s="307">
        <v>10683991</v>
      </c>
      <c r="J95" s="307">
        <v>11885629</v>
      </c>
      <c r="K95" s="307">
        <v>9391232</v>
      </c>
      <c r="L95" s="307">
        <v>6654178</v>
      </c>
      <c r="M95" s="307">
        <v>7451730</v>
      </c>
      <c r="N95" s="309">
        <v>95592397</v>
      </c>
    </row>
    <row r="96" spans="1:14" ht="13.5" customHeight="1" thickBot="1" x14ac:dyDescent="0.25">
      <c r="A96" s="31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ht="13.5" customHeight="1" x14ac:dyDescent="0.2">
      <c r="A97" s="293" t="s">
        <v>63</v>
      </c>
      <c r="B97" s="307">
        <v>0</v>
      </c>
      <c r="C97" s="307">
        <v>0</v>
      </c>
      <c r="D97" s="307">
        <v>0</v>
      </c>
      <c r="E97" s="307">
        <v>0</v>
      </c>
      <c r="F97" s="307">
        <v>0</v>
      </c>
      <c r="G97" s="307">
        <v>0</v>
      </c>
      <c r="H97" s="307">
        <v>0</v>
      </c>
      <c r="I97" s="307">
        <v>0</v>
      </c>
      <c r="J97" s="307">
        <v>0</v>
      </c>
      <c r="K97" s="307">
        <v>0</v>
      </c>
      <c r="L97" s="307">
        <v>0</v>
      </c>
      <c r="M97" s="307">
        <v>0</v>
      </c>
      <c r="N97" s="309">
        <v>0</v>
      </c>
    </row>
    <row r="98" spans="1:14" ht="13.5" customHeight="1" thickBot="1" x14ac:dyDescent="0.25">
      <c r="A98" s="31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ht="13.5" customHeight="1" x14ac:dyDescent="0.2">
      <c r="A99" s="293" t="s">
        <v>64</v>
      </c>
      <c r="B99" s="307">
        <v>5019581</v>
      </c>
      <c r="C99" s="307">
        <v>4100714</v>
      </c>
      <c r="D99" s="307">
        <v>4228842</v>
      </c>
      <c r="E99" s="307">
        <v>7322830</v>
      </c>
      <c r="F99" s="307">
        <v>6701497</v>
      </c>
      <c r="G99" s="307">
        <v>2477960</v>
      </c>
      <c r="H99" s="307">
        <v>7481284</v>
      </c>
      <c r="I99" s="307">
        <v>6819640</v>
      </c>
      <c r="J99" s="307">
        <v>5822197</v>
      </c>
      <c r="K99" s="307">
        <v>4967015</v>
      </c>
      <c r="L99" s="307">
        <v>3271182</v>
      </c>
      <c r="M99" s="307">
        <v>3792311</v>
      </c>
      <c r="N99" s="309">
        <v>62005053</v>
      </c>
    </row>
    <row r="100" spans="1:14" ht="13.5" customHeight="1" thickBot="1" x14ac:dyDescent="0.25">
      <c r="A100" s="31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ht="13.5" customHeight="1" x14ac:dyDescent="0.2">
      <c r="A101" s="293" t="s">
        <v>28</v>
      </c>
      <c r="B101" s="307">
        <v>589161</v>
      </c>
      <c r="C101" s="307">
        <v>164854</v>
      </c>
      <c r="D101" s="307">
        <v>517181</v>
      </c>
      <c r="E101" s="307">
        <v>634960</v>
      </c>
      <c r="F101" s="307">
        <v>232793</v>
      </c>
      <c r="G101" s="307">
        <v>203553</v>
      </c>
      <c r="H101" s="307">
        <v>654640</v>
      </c>
      <c r="I101" s="307">
        <v>244160</v>
      </c>
      <c r="J101" s="307">
        <v>258049</v>
      </c>
      <c r="K101" s="307">
        <v>591599</v>
      </c>
      <c r="L101" s="307">
        <v>379244</v>
      </c>
      <c r="M101" s="307">
        <v>635716</v>
      </c>
      <c r="N101" s="309">
        <v>5105910</v>
      </c>
    </row>
    <row r="102" spans="1:14" ht="13.5" customHeight="1" thickBot="1" x14ac:dyDescent="0.25">
      <c r="A102" s="314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10"/>
    </row>
    <row r="103" spans="1:14" ht="13.5" customHeight="1" x14ac:dyDescent="0.2">
      <c r="A103" s="323" t="s">
        <v>13</v>
      </c>
      <c r="B103" s="319">
        <v>362912301</v>
      </c>
      <c r="C103" s="319">
        <v>232049094</v>
      </c>
      <c r="D103" s="319">
        <v>189954655</v>
      </c>
      <c r="E103" s="319">
        <v>319395369</v>
      </c>
      <c r="F103" s="319">
        <v>255253937</v>
      </c>
      <c r="G103" s="319">
        <v>201516027</v>
      </c>
      <c r="H103" s="319">
        <v>444534237</v>
      </c>
      <c r="I103" s="319">
        <v>403090441</v>
      </c>
      <c r="J103" s="319">
        <v>417430938</v>
      </c>
      <c r="K103" s="319">
        <v>424970047</v>
      </c>
      <c r="L103" s="319">
        <v>373387532</v>
      </c>
      <c r="M103" s="319">
        <v>312448377</v>
      </c>
      <c r="N103" s="319">
        <v>3936942955</v>
      </c>
    </row>
    <row r="104" spans="1:14" ht="13.5" customHeight="1" thickBot="1" x14ac:dyDescent="0.25">
      <c r="A104" s="324"/>
      <c r="B104" s="320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20"/>
      <c r="N104" s="320"/>
    </row>
    <row r="108" spans="1:14" s="26" customFormat="1" ht="24.95" customHeight="1" x14ac:dyDescent="0.2">
      <c r="A108" s="301" t="s">
        <v>165</v>
      </c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</row>
    <row r="109" spans="1:14" ht="13.5" thickBot="1" x14ac:dyDescent="0.25"/>
    <row r="110" spans="1:14" ht="13.5" customHeight="1" x14ac:dyDescent="0.2">
      <c r="A110" s="321"/>
      <c r="B110" s="321" t="s">
        <v>1</v>
      </c>
      <c r="C110" s="321" t="s">
        <v>2</v>
      </c>
      <c r="D110" s="321" t="s">
        <v>3</v>
      </c>
      <c r="E110" s="321" t="s">
        <v>4</v>
      </c>
      <c r="F110" s="321" t="s">
        <v>5</v>
      </c>
      <c r="G110" s="321" t="s">
        <v>6</v>
      </c>
      <c r="H110" s="321" t="s">
        <v>7</v>
      </c>
      <c r="I110" s="321" t="s">
        <v>8</v>
      </c>
      <c r="J110" s="321" t="s">
        <v>9</v>
      </c>
      <c r="K110" s="321" t="s">
        <v>10</v>
      </c>
      <c r="L110" s="321" t="s">
        <v>11</v>
      </c>
      <c r="M110" s="321" t="s">
        <v>12</v>
      </c>
      <c r="N110" s="321" t="s">
        <v>13</v>
      </c>
    </row>
    <row r="111" spans="1:14" ht="13.5" customHeight="1" thickBot="1" x14ac:dyDescent="0.2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  <c r="M111" s="322"/>
      <c r="N111" s="322"/>
    </row>
    <row r="112" spans="1:14" ht="13.5" customHeight="1" x14ac:dyDescent="0.2">
      <c r="A112" s="293" t="s">
        <v>30</v>
      </c>
      <c r="B112" s="307">
        <v>43283900</v>
      </c>
      <c r="C112" s="307">
        <v>48531920</v>
      </c>
      <c r="D112" s="307">
        <v>35206000</v>
      </c>
      <c r="E112" s="307">
        <v>47835000</v>
      </c>
      <c r="F112" s="307">
        <v>44754000</v>
      </c>
      <c r="G112" s="307">
        <v>43049000</v>
      </c>
      <c r="H112" s="307">
        <v>46680000</v>
      </c>
      <c r="I112" s="307">
        <v>45219000</v>
      </c>
      <c r="J112" s="307">
        <v>42632000</v>
      </c>
      <c r="K112" s="307">
        <v>47391000</v>
      </c>
      <c r="L112" s="307">
        <v>42208000</v>
      </c>
      <c r="M112" s="307">
        <v>39611930</v>
      </c>
      <c r="N112" s="309">
        <v>526401750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66</v>
      </c>
      <c r="B114" s="307">
        <v>106930</v>
      </c>
      <c r="C114" s="307">
        <v>44610</v>
      </c>
      <c r="D114" s="307">
        <v>0</v>
      </c>
      <c r="E114" s="307">
        <v>0</v>
      </c>
      <c r="F114" s="307">
        <v>0</v>
      </c>
      <c r="G114" s="307">
        <v>0</v>
      </c>
      <c r="H114" s="307">
        <v>0</v>
      </c>
      <c r="I114" s="307">
        <v>65000</v>
      </c>
      <c r="J114" s="307">
        <v>71000</v>
      </c>
      <c r="K114" s="307">
        <v>0</v>
      </c>
      <c r="L114" s="307">
        <v>38000</v>
      </c>
      <c r="M114" s="307">
        <v>24320</v>
      </c>
      <c r="N114" s="309">
        <v>349860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32</v>
      </c>
      <c r="B116" s="307">
        <v>5942050</v>
      </c>
      <c r="C116" s="307">
        <v>8925430</v>
      </c>
      <c r="D116" s="307">
        <v>9177000</v>
      </c>
      <c r="E116" s="307">
        <v>11955000</v>
      </c>
      <c r="F116" s="307">
        <v>9079000</v>
      </c>
      <c r="G116" s="307">
        <v>7861000</v>
      </c>
      <c r="H116" s="307">
        <v>8018000</v>
      </c>
      <c r="I116" s="307">
        <v>4437000</v>
      </c>
      <c r="J116" s="307">
        <v>5535000</v>
      </c>
      <c r="K116" s="307">
        <v>4789000</v>
      </c>
      <c r="L116" s="307">
        <v>6773000</v>
      </c>
      <c r="M116" s="307">
        <v>2624690</v>
      </c>
      <c r="N116" s="309">
        <v>85116170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3" t="s">
        <v>33</v>
      </c>
      <c r="B118" s="307">
        <v>3512190</v>
      </c>
      <c r="C118" s="307">
        <v>4045770</v>
      </c>
      <c r="D118" s="307">
        <v>2679000</v>
      </c>
      <c r="E118" s="307">
        <v>2651000</v>
      </c>
      <c r="F118" s="307">
        <v>3798000</v>
      </c>
      <c r="G118" s="307">
        <v>2403000</v>
      </c>
      <c r="H118" s="307">
        <v>3993000</v>
      </c>
      <c r="I118" s="307">
        <v>3513000</v>
      </c>
      <c r="J118" s="307">
        <v>3036000</v>
      </c>
      <c r="K118" s="307">
        <v>3991000</v>
      </c>
      <c r="L118" s="307">
        <v>3203000</v>
      </c>
      <c r="M118" s="307">
        <v>3026990</v>
      </c>
      <c r="N118" s="309">
        <v>39851950</v>
      </c>
    </row>
    <row r="119" spans="1:14" ht="13.5" customHeight="1" thickBot="1" x14ac:dyDescent="0.25">
      <c r="A119" s="31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62</v>
      </c>
      <c r="B120" s="307">
        <v>4258560</v>
      </c>
      <c r="C120" s="307">
        <v>2976400</v>
      </c>
      <c r="D120" s="307">
        <v>5295000</v>
      </c>
      <c r="E120" s="307">
        <v>3279000</v>
      </c>
      <c r="F120" s="307">
        <v>2513000</v>
      </c>
      <c r="G120" s="307">
        <v>3606000</v>
      </c>
      <c r="H120" s="307">
        <v>3372000</v>
      </c>
      <c r="I120" s="307">
        <v>2861000</v>
      </c>
      <c r="J120" s="307">
        <v>3655000</v>
      </c>
      <c r="K120" s="307">
        <v>2029000</v>
      </c>
      <c r="L120" s="307">
        <v>1373000</v>
      </c>
      <c r="M120" s="307">
        <v>868280</v>
      </c>
      <c r="N120" s="309">
        <v>36086240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93</v>
      </c>
      <c r="B122" s="307">
        <v>5682620</v>
      </c>
      <c r="C122" s="307">
        <v>5242840</v>
      </c>
      <c r="D122" s="307">
        <v>5262000</v>
      </c>
      <c r="E122" s="307">
        <v>5740000</v>
      </c>
      <c r="F122" s="307">
        <v>6507000</v>
      </c>
      <c r="G122" s="307">
        <v>5232000</v>
      </c>
      <c r="H122" s="307">
        <v>6916000</v>
      </c>
      <c r="I122" s="307">
        <v>8287000</v>
      </c>
      <c r="J122" s="307">
        <v>7183000</v>
      </c>
      <c r="K122" s="307">
        <v>6697000</v>
      </c>
      <c r="L122" s="307">
        <v>4863000</v>
      </c>
      <c r="M122" s="307">
        <v>5940320</v>
      </c>
      <c r="N122" s="309">
        <v>73552780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34</v>
      </c>
      <c r="B124" s="307">
        <v>47696600</v>
      </c>
      <c r="C124" s="307">
        <v>48359190</v>
      </c>
      <c r="D124" s="307">
        <v>57823000</v>
      </c>
      <c r="E124" s="307">
        <v>64748000</v>
      </c>
      <c r="F124" s="307">
        <v>69489000</v>
      </c>
      <c r="G124" s="307">
        <v>62270000</v>
      </c>
      <c r="H124" s="307">
        <v>68311000</v>
      </c>
      <c r="I124" s="307">
        <v>68279000</v>
      </c>
      <c r="J124" s="307">
        <v>63460000</v>
      </c>
      <c r="K124" s="307">
        <v>66849000</v>
      </c>
      <c r="L124" s="307">
        <v>56758000</v>
      </c>
      <c r="M124" s="307">
        <v>50562600</v>
      </c>
      <c r="N124" s="309">
        <v>724605390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293" t="s">
        <v>108</v>
      </c>
      <c r="B126" s="307">
        <v>29660670</v>
      </c>
      <c r="C126" s="307">
        <v>28578540</v>
      </c>
      <c r="D126" s="307">
        <v>30684000</v>
      </c>
      <c r="E126" s="307">
        <v>32090000</v>
      </c>
      <c r="F126" s="307">
        <v>29918000</v>
      </c>
      <c r="G126" s="307">
        <v>24690000</v>
      </c>
      <c r="H126" s="307">
        <v>15890000</v>
      </c>
      <c r="I126" s="307">
        <v>20094000</v>
      </c>
      <c r="J126" s="307">
        <v>28913000</v>
      </c>
      <c r="K126" s="307">
        <v>24115000</v>
      </c>
      <c r="L126" s="307">
        <v>27271000</v>
      </c>
      <c r="M126" s="307">
        <v>29976140</v>
      </c>
      <c r="N126" s="309">
        <v>321880350</v>
      </c>
    </row>
    <row r="127" spans="1:14" ht="13.5" customHeight="1" thickBot="1" x14ac:dyDescent="0.25">
      <c r="A127" s="314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ht="13.5" customHeight="1" x14ac:dyDescent="0.2">
      <c r="A128" s="293" t="s">
        <v>35</v>
      </c>
      <c r="B128" s="307">
        <v>9654320</v>
      </c>
      <c r="C128" s="307">
        <v>13294570</v>
      </c>
      <c r="D128" s="307">
        <v>14547000</v>
      </c>
      <c r="E128" s="307">
        <v>13256000</v>
      </c>
      <c r="F128" s="307">
        <v>11880000</v>
      </c>
      <c r="G128" s="307">
        <v>14850000</v>
      </c>
      <c r="H128" s="307">
        <v>17994000</v>
      </c>
      <c r="I128" s="307">
        <v>13815000</v>
      </c>
      <c r="J128" s="307">
        <v>16911000</v>
      </c>
      <c r="K128" s="307">
        <v>10297000</v>
      </c>
      <c r="L128" s="307">
        <v>9736000</v>
      </c>
      <c r="M128" s="307">
        <v>13171420</v>
      </c>
      <c r="N128" s="309">
        <v>159406310</v>
      </c>
    </row>
    <row r="129" spans="1:14" ht="13.5" customHeight="1" thickBot="1" x14ac:dyDescent="0.25">
      <c r="A129" s="314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ht="13.5" customHeight="1" x14ac:dyDescent="0.2">
      <c r="A130" s="293" t="s">
        <v>109</v>
      </c>
      <c r="B130" s="307">
        <v>0</v>
      </c>
      <c r="C130" s="307">
        <v>0</v>
      </c>
      <c r="D130" s="307">
        <v>0</v>
      </c>
      <c r="E130" s="307">
        <v>0</v>
      </c>
      <c r="F130" s="307">
        <v>0</v>
      </c>
      <c r="G130" s="307">
        <v>0</v>
      </c>
      <c r="H130" s="307">
        <v>0</v>
      </c>
      <c r="I130" s="307">
        <v>0</v>
      </c>
      <c r="J130" s="307">
        <v>0</v>
      </c>
      <c r="K130" s="307">
        <v>0</v>
      </c>
      <c r="L130" s="307">
        <v>0</v>
      </c>
      <c r="M130" s="307">
        <v>0</v>
      </c>
      <c r="N130" s="309">
        <v>0</v>
      </c>
    </row>
    <row r="131" spans="1:14" ht="13.5" customHeight="1" thickBot="1" x14ac:dyDescent="0.25">
      <c r="A131" s="318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ht="13.5" customHeight="1" x14ac:dyDescent="0.2">
      <c r="A132" s="293" t="s">
        <v>49</v>
      </c>
      <c r="B132" s="307">
        <v>0</v>
      </c>
      <c r="C132" s="307">
        <v>0</v>
      </c>
      <c r="D132" s="307">
        <v>0</v>
      </c>
      <c r="E132" s="307">
        <v>0</v>
      </c>
      <c r="F132" s="307">
        <v>0</v>
      </c>
      <c r="G132" s="307">
        <v>0</v>
      </c>
      <c r="H132" s="307">
        <v>0</v>
      </c>
      <c r="I132" s="307">
        <v>0</v>
      </c>
      <c r="J132" s="307">
        <v>0</v>
      </c>
      <c r="K132" s="307">
        <v>0</v>
      </c>
      <c r="L132" s="307">
        <v>0</v>
      </c>
      <c r="M132" s="307">
        <v>0</v>
      </c>
      <c r="N132" s="309">
        <v>0</v>
      </c>
    </row>
    <row r="133" spans="1:14" ht="13.5" customHeight="1" thickBot="1" x14ac:dyDescent="0.25">
      <c r="A133" s="314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10"/>
    </row>
    <row r="134" spans="1:14" ht="13.5" customHeight="1" x14ac:dyDescent="0.2">
      <c r="A134" s="293" t="s">
        <v>74</v>
      </c>
      <c r="B134" s="307">
        <v>3604170</v>
      </c>
      <c r="C134" s="307">
        <v>3339990</v>
      </c>
      <c r="D134" s="307">
        <v>3793000</v>
      </c>
      <c r="E134" s="307">
        <v>3642000</v>
      </c>
      <c r="F134" s="307">
        <v>3246000</v>
      </c>
      <c r="G134" s="307">
        <v>2623000</v>
      </c>
      <c r="H134" s="307">
        <v>2585000</v>
      </c>
      <c r="I134" s="307">
        <v>2604000</v>
      </c>
      <c r="J134" s="307">
        <v>3302000</v>
      </c>
      <c r="K134" s="307">
        <v>4283000</v>
      </c>
      <c r="L134" s="307">
        <v>4887000</v>
      </c>
      <c r="M134" s="307">
        <v>4736370</v>
      </c>
      <c r="N134" s="309">
        <v>42645530</v>
      </c>
    </row>
    <row r="135" spans="1:14" ht="13.5" customHeight="1" thickBot="1" x14ac:dyDescent="0.25">
      <c r="A135" s="314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10"/>
    </row>
    <row r="136" spans="1:14" ht="13.5" customHeight="1" x14ac:dyDescent="0.2">
      <c r="A136" s="293" t="s">
        <v>17</v>
      </c>
      <c r="B136" s="307">
        <v>5667980</v>
      </c>
      <c r="C136" s="307">
        <v>5743170</v>
      </c>
      <c r="D136" s="307">
        <v>5031000</v>
      </c>
      <c r="E136" s="307">
        <v>5818000</v>
      </c>
      <c r="F136" s="307">
        <v>5709000</v>
      </c>
      <c r="G136" s="307">
        <v>4936000</v>
      </c>
      <c r="H136" s="307">
        <v>5039000</v>
      </c>
      <c r="I136" s="307">
        <v>5369000</v>
      </c>
      <c r="J136" s="307">
        <v>5112000</v>
      </c>
      <c r="K136" s="307">
        <v>4942000</v>
      </c>
      <c r="L136" s="307">
        <v>5169000</v>
      </c>
      <c r="M136" s="307">
        <v>3969450</v>
      </c>
      <c r="N136" s="309">
        <v>62505600</v>
      </c>
    </row>
    <row r="137" spans="1:14" ht="13.5" customHeight="1" thickBot="1" x14ac:dyDescent="0.25">
      <c r="A137" s="314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10"/>
    </row>
    <row r="138" spans="1:14" ht="13.5" customHeight="1" x14ac:dyDescent="0.2">
      <c r="A138" s="323" t="s">
        <v>13</v>
      </c>
      <c r="B138" s="319">
        <v>159069990</v>
      </c>
      <c r="C138" s="319">
        <v>169082430</v>
      </c>
      <c r="D138" s="319">
        <v>169497000</v>
      </c>
      <c r="E138" s="319">
        <v>191014000</v>
      </c>
      <c r="F138" s="319">
        <v>186893000</v>
      </c>
      <c r="G138" s="319">
        <v>171520000</v>
      </c>
      <c r="H138" s="319">
        <v>178798000</v>
      </c>
      <c r="I138" s="319">
        <v>174543000</v>
      </c>
      <c r="J138" s="319">
        <v>179810000</v>
      </c>
      <c r="K138" s="319">
        <v>175383000</v>
      </c>
      <c r="L138" s="319">
        <v>162279000</v>
      </c>
      <c r="M138" s="319">
        <v>154512510</v>
      </c>
      <c r="N138" s="319">
        <v>2072401930</v>
      </c>
    </row>
    <row r="139" spans="1:14" ht="13.5" customHeight="1" thickBot="1" x14ac:dyDescent="0.25">
      <c r="A139" s="324"/>
      <c r="B139" s="320"/>
      <c r="C139" s="320"/>
      <c r="D139" s="320"/>
      <c r="E139" s="320"/>
      <c r="F139" s="320"/>
      <c r="G139" s="320"/>
      <c r="H139" s="320"/>
      <c r="I139" s="320"/>
      <c r="J139" s="320"/>
      <c r="K139" s="320"/>
      <c r="L139" s="320"/>
      <c r="M139" s="320"/>
      <c r="N139" s="320"/>
    </row>
    <row r="143" spans="1:14" s="26" customFormat="1" ht="24.95" customHeight="1" x14ac:dyDescent="0.2">
      <c r="A143" s="301" t="s">
        <v>171</v>
      </c>
      <c r="B143" s="301"/>
      <c r="C143" s="301"/>
      <c r="D143" s="301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</row>
    <row r="144" spans="1:14" ht="13.5" thickBot="1" x14ac:dyDescent="0.25"/>
    <row r="145" spans="1:14" ht="13.5" customHeight="1" x14ac:dyDescent="0.2">
      <c r="A145" s="321"/>
      <c r="B145" s="321" t="s">
        <v>1</v>
      </c>
      <c r="C145" s="321" t="s">
        <v>2</v>
      </c>
      <c r="D145" s="321" t="s">
        <v>3</v>
      </c>
      <c r="E145" s="321" t="s">
        <v>4</v>
      </c>
      <c r="F145" s="321" t="s">
        <v>5</v>
      </c>
      <c r="G145" s="321" t="s">
        <v>6</v>
      </c>
      <c r="H145" s="321" t="s">
        <v>7</v>
      </c>
      <c r="I145" s="321" t="s">
        <v>8</v>
      </c>
      <c r="J145" s="321" t="s">
        <v>9</v>
      </c>
      <c r="K145" s="321" t="s">
        <v>10</v>
      </c>
      <c r="L145" s="321" t="s">
        <v>11</v>
      </c>
      <c r="M145" s="321" t="s">
        <v>12</v>
      </c>
      <c r="N145" s="321" t="s">
        <v>13</v>
      </c>
    </row>
    <row r="146" spans="1:14" ht="13.5" customHeight="1" thickBot="1" x14ac:dyDescent="0.2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</row>
    <row r="147" spans="1:14" ht="13.5" customHeight="1" x14ac:dyDescent="0.2">
      <c r="A147" s="293" t="s">
        <v>36</v>
      </c>
      <c r="B147" s="307">
        <v>22901985</v>
      </c>
      <c r="C147" s="307">
        <v>28181743</v>
      </c>
      <c r="D147" s="307">
        <v>21976291</v>
      </c>
      <c r="E147" s="307">
        <v>33430005</v>
      </c>
      <c r="F147" s="307">
        <v>29826850</v>
      </c>
      <c r="G147" s="307">
        <v>21596693</v>
      </c>
      <c r="H147" s="307">
        <v>40629587</v>
      </c>
      <c r="I147" s="307">
        <v>36571941</v>
      </c>
      <c r="J147" s="307">
        <v>32869775</v>
      </c>
      <c r="K147" s="307">
        <v>40552021</v>
      </c>
      <c r="L147" s="307">
        <v>25558654</v>
      </c>
      <c r="M147" s="307">
        <v>23269014</v>
      </c>
      <c r="N147" s="309">
        <v>357364559</v>
      </c>
    </row>
    <row r="148" spans="1:14" ht="13.5" customHeight="1" thickBot="1" x14ac:dyDescent="0.25">
      <c r="A148" s="314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7" t="s">
        <v>37</v>
      </c>
      <c r="B149" s="307">
        <v>19076624</v>
      </c>
      <c r="C149" s="307">
        <v>13591035</v>
      </c>
      <c r="D149" s="307">
        <v>12724917</v>
      </c>
      <c r="E149" s="307">
        <v>20002499</v>
      </c>
      <c r="F149" s="307">
        <v>18033594</v>
      </c>
      <c r="G149" s="307">
        <v>14081689</v>
      </c>
      <c r="H149" s="307">
        <v>23845390</v>
      </c>
      <c r="I149" s="307">
        <v>34337402</v>
      </c>
      <c r="J149" s="307">
        <v>29854041</v>
      </c>
      <c r="K149" s="307">
        <v>15115706</v>
      </c>
      <c r="L149" s="307">
        <v>13562942</v>
      </c>
      <c r="M149" s="307">
        <v>32232222</v>
      </c>
      <c r="N149" s="309">
        <v>246458061</v>
      </c>
    </row>
    <row r="150" spans="1:14" ht="13.5" customHeight="1" thickBot="1" x14ac:dyDescent="0.25">
      <c r="A150" s="315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3" t="s">
        <v>38</v>
      </c>
      <c r="B151" s="307">
        <v>60930340</v>
      </c>
      <c r="C151" s="307">
        <v>52495894</v>
      </c>
      <c r="D151" s="307">
        <v>40777408</v>
      </c>
      <c r="E151" s="307">
        <v>68088775</v>
      </c>
      <c r="F151" s="307">
        <v>33631570</v>
      </c>
      <c r="G151" s="307">
        <v>23865901</v>
      </c>
      <c r="H151" s="307">
        <v>78109663</v>
      </c>
      <c r="I151" s="307">
        <v>74475665</v>
      </c>
      <c r="J151" s="307">
        <v>76979201</v>
      </c>
      <c r="K151" s="307">
        <v>53505748</v>
      </c>
      <c r="L151" s="307">
        <v>67684642</v>
      </c>
      <c r="M151" s="307">
        <v>83896148</v>
      </c>
      <c r="N151" s="309">
        <v>714440955</v>
      </c>
    </row>
    <row r="152" spans="1:14" ht="13.5" customHeight="1" thickBot="1" x14ac:dyDescent="0.25">
      <c r="A152" s="31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7" t="s">
        <v>39</v>
      </c>
      <c r="B153" s="307">
        <v>0</v>
      </c>
      <c r="C153" s="307">
        <v>0</v>
      </c>
      <c r="D153" s="307">
        <v>0</v>
      </c>
      <c r="E153" s="307">
        <v>0</v>
      </c>
      <c r="F153" s="307">
        <v>0</v>
      </c>
      <c r="G153" s="307">
        <v>0</v>
      </c>
      <c r="H153" s="307">
        <v>0</v>
      </c>
      <c r="I153" s="307">
        <v>0</v>
      </c>
      <c r="J153" s="307">
        <v>0</v>
      </c>
      <c r="K153" s="307">
        <v>0</v>
      </c>
      <c r="L153" s="307">
        <v>0</v>
      </c>
      <c r="M153" s="307">
        <v>0</v>
      </c>
      <c r="N153" s="309">
        <v>0</v>
      </c>
    </row>
    <row r="154" spans="1:14" ht="13.5" customHeight="1" thickBot="1" x14ac:dyDescent="0.25">
      <c r="A154" s="315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40</v>
      </c>
      <c r="B155" s="307">
        <v>27461064</v>
      </c>
      <c r="C155" s="307">
        <v>32844242</v>
      </c>
      <c r="D155" s="307">
        <v>22597329</v>
      </c>
      <c r="E155" s="307">
        <v>30645658</v>
      </c>
      <c r="F155" s="307">
        <v>24897896</v>
      </c>
      <c r="G155" s="307">
        <v>19559444</v>
      </c>
      <c r="H155" s="307">
        <v>17262509</v>
      </c>
      <c r="I155" s="307">
        <v>21751237</v>
      </c>
      <c r="J155" s="307">
        <v>16872983</v>
      </c>
      <c r="K155" s="307">
        <v>13957822</v>
      </c>
      <c r="L155" s="307">
        <v>16230770</v>
      </c>
      <c r="M155" s="307">
        <v>14215405</v>
      </c>
      <c r="N155" s="309">
        <v>258296359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3" t="s">
        <v>32</v>
      </c>
      <c r="B157" s="307">
        <v>5903072</v>
      </c>
      <c r="C157" s="307">
        <v>6910243</v>
      </c>
      <c r="D157" s="307">
        <v>6646273</v>
      </c>
      <c r="E157" s="307">
        <v>9380707</v>
      </c>
      <c r="F157" s="307">
        <v>10403913</v>
      </c>
      <c r="G157" s="307">
        <v>7231791</v>
      </c>
      <c r="H157" s="307">
        <v>7266883</v>
      </c>
      <c r="I157" s="307">
        <v>5533061</v>
      </c>
      <c r="J157" s="307">
        <v>6690651</v>
      </c>
      <c r="K157" s="307">
        <v>5987511</v>
      </c>
      <c r="L157" s="307">
        <v>4934048</v>
      </c>
      <c r="M157" s="307">
        <v>4548775</v>
      </c>
      <c r="N157" s="309">
        <v>81436928</v>
      </c>
    </row>
    <row r="158" spans="1:14" ht="13.5" customHeight="1" thickBot="1" x14ac:dyDescent="0.25">
      <c r="A158" s="31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7" t="s">
        <v>67</v>
      </c>
      <c r="B159" s="307">
        <v>17442563</v>
      </c>
      <c r="C159" s="307">
        <v>23220409</v>
      </c>
      <c r="D159" s="307">
        <v>12378358</v>
      </c>
      <c r="E159" s="307">
        <v>17277063</v>
      </c>
      <c r="F159" s="307">
        <v>15800674</v>
      </c>
      <c r="G159" s="307">
        <v>15199057</v>
      </c>
      <c r="H159" s="307">
        <v>18864874</v>
      </c>
      <c r="I159" s="307">
        <v>15996105</v>
      </c>
      <c r="J159" s="307">
        <v>14976089</v>
      </c>
      <c r="K159" s="307">
        <v>16379731</v>
      </c>
      <c r="L159" s="307">
        <v>12866630</v>
      </c>
      <c r="M159" s="307">
        <v>12823005</v>
      </c>
      <c r="N159" s="309">
        <v>193224558</v>
      </c>
    </row>
    <row r="160" spans="1:14" ht="13.5" customHeight="1" thickBot="1" x14ac:dyDescent="0.25">
      <c r="A160" s="315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293" t="s">
        <v>68</v>
      </c>
      <c r="B161" s="307">
        <v>74024910</v>
      </c>
      <c r="C161" s="307">
        <v>65946347</v>
      </c>
      <c r="D161" s="307">
        <v>57838648</v>
      </c>
      <c r="E161" s="307">
        <v>86722952</v>
      </c>
      <c r="F161" s="307">
        <v>88182419</v>
      </c>
      <c r="G161" s="307">
        <v>70891297</v>
      </c>
      <c r="H161" s="307">
        <v>85961855</v>
      </c>
      <c r="I161" s="307">
        <v>91476991</v>
      </c>
      <c r="J161" s="307">
        <v>91416737</v>
      </c>
      <c r="K161" s="307">
        <v>89977277</v>
      </c>
      <c r="L161" s="307">
        <v>77199540</v>
      </c>
      <c r="M161" s="307">
        <v>78734986</v>
      </c>
      <c r="N161" s="309">
        <v>958373959</v>
      </c>
    </row>
    <row r="162" spans="1:14" ht="13.5" customHeight="1" thickBot="1" x14ac:dyDescent="0.25">
      <c r="A162" s="314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10"/>
    </row>
    <row r="163" spans="1:14" ht="13.5" customHeight="1" x14ac:dyDescent="0.2">
      <c r="A163" s="293" t="s">
        <v>69</v>
      </c>
      <c r="B163" s="307">
        <v>268009</v>
      </c>
      <c r="C163" s="307">
        <v>130973</v>
      </c>
      <c r="D163" s="307">
        <v>556634</v>
      </c>
      <c r="E163" s="307">
        <v>0</v>
      </c>
      <c r="F163" s="307">
        <v>0</v>
      </c>
      <c r="G163" s="307">
        <v>0</v>
      </c>
      <c r="H163" s="307">
        <v>0</v>
      </c>
      <c r="I163" s="307">
        <v>0</v>
      </c>
      <c r="J163" s="307">
        <v>0</v>
      </c>
      <c r="K163" s="307">
        <v>0</v>
      </c>
      <c r="L163" s="307">
        <v>589311</v>
      </c>
      <c r="M163" s="307">
        <v>0</v>
      </c>
      <c r="N163" s="309">
        <v>1544927</v>
      </c>
    </row>
    <row r="164" spans="1:14" ht="13.5" customHeight="1" thickBot="1" x14ac:dyDescent="0.25">
      <c r="A164" s="314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10"/>
    </row>
    <row r="165" spans="1:14" ht="13.5" customHeight="1" x14ac:dyDescent="0.2">
      <c r="A165" s="293" t="s">
        <v>17</v>
      </c>
      <c r="B165" s="307">
        <v>2179416</v>
      </c>
      <c r="C165" s="307">
        <v>3256180</v>
      </c>
      <c r="D165" s="307">
        <v>3151008</v>
      </c>
      <c r="E165" s="307">
        <v>1294164</v>
      </c>
      <c r="F165" s="307">
        <v>3094740</v>
      </c>
      <c r="G165" s="307">
        <v>1238234</v>
      </c>
      <c r="H165" s="307">
        <v>2306988</v>
      </c>
      <c r="I165" s="307">
        <v>506412</v>
      </c>
      <c r="J165" s="307">
        <v>1744308</v>
      </c>
      <c r="K165" s="307">
        <v>1856844</v>
      </c>
      <c r="L165" s="307">
        <v>393876</v>
      </c>
      <c r="M165" s="307">
        <v>1125360</v>
      </c>
      <c r="N165" s="309">
        <v>22147530</v>
      </c>
    </row>
    <row r="166" spans="1:14" ht="13.5" customHeight="1" thickBot="1" x14ac:dyDescent="0.25">
      <c r="A166" s="314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10"/>
    </row>
    <row r="167" spans="1:14" ht="13.5" customHeight="1" x14ac:dyDescent="0.2">
      <c r="A167" s="293" t="s">
        <v>77</v>
      </c>
      <c r="B167" s="307">
        <v>2047054</v>
      </c>
      <c r="C167" s="307">
        <v>5321129</v>
      </c>
      <c r="D167" s="307">
        <v>3623577</v>
      </c>
      <c r="E167" s="307">
        <v>5121274</v>
      </c>
      <c r="F167" s="307">
        <v>6152078</v>
      </c>
      <c r="G167" s="307">
        <v>3187002</v>
      </c>
      <c r="H167" s="307">
        <v>6979389</v>
      </c>
      <c r="I167" s="307">
        <v>4605145</v>
      </c>
      <c r="J167" s="307">
        <v>3199493</v>
      </c>
      <c r="K167" s="307">
        <v>3209752</v>
      </c>
      <c r="L167" s="307">
        <v>2722413</v>
      </c>
      <c r="M167" s="307">
        <v>2429543</v>
      </c>
      <c r="N167" s="309">
        <v>48597849</v>
      </c>
    </row>
    <row r="168" spans="1:14" ht="13.5" customHeight="1" thickBot="1" x14ac:dyDescent="0.25">
      <c r="A168" s="314"/>
      <c r="B168" s="308"/>
      <c r="C168" s="308"/>
      <c r="D168" s="308"/>
      <c r="E168" s="308"/>
      <c r="F168" s="308"/>
      <c r="G168" s="308"/>
      <c r="H168" s="308"/>
      <c r="I168" s="308"/>
      <c r="J168" s="308"/>
      <c r="K168" s="308"/>
      <c r="L168" s="308"/>
      <c r="M168" s="308"/>
      <c r="N168" s="310"/>
    </row>
    <row r="169" spans="1:14" ht="13.5" customHeight="1" x14ac:dyDescent="0.2">
      <c r="A169" s="293" t="s">
        <v>78</v>
      </c>
      <c r="B169" s="307">
        <v>3240361</v>
      </c>
      <c r="C169" s="307">
        <v>5630394</v>
      </c>
      <c r="D169" s="307">
        <v>3603349</v>
      </c>
      <c r="E169" s="307">
        <v>3353309</v>
      </c>
      <c r="F169" s="307">
        <v>4853848</v>
      </c>
      <c r="G169" s="307">
        <v>1717197</v>
      </c>
      <c r="H169" s="307">
        <v>4192217</v>
      </c>
      <c r="I169" s="307">
        <v>2117937</v>
      </c>
      <c r="J169" s="307">
        <v>486842</v>
      </c>
      <c r="K169" s="307">
        <v>243876</v>
      </c>
      <c r="L169" s="307">
        <v>545841</v>
      </c>
      <c r="M169" s="307">
        <v>35532</v>
      </c>
      <c r="N169" s="309">
        <v>30020703</v>
      </c>
    </row>
    <row r="170" spans="1:14" ht="13.5" customHeight="1" thickBot="1" x14ac:dyDescent="0.25">
      <c r="A170" s="314"/>
      <c r="B170" s="308"/>
      <c r="C170" s="308"/>
      <c r="D170" s="308"/>
      <c r="E170" s="308"/>
      <c r="F170" s="308"/>
      <c r="G170" s="308"/>
      <c r="H170" s="308"/>
      <c r="I170" s="308"/>
      <c r="J170" s="308"/>
      <c r="K170" s="308"/>
      <c r="L170" s="308"/>
      <c r="M170" s="308"/>
      <c r="N170" s="310"/>
    </row>
    <row r="171" spans="1:14" ht="13.5" customHeight="1" x14ac:dyDescent="0.2">
      <c r="A171" s="323" t="s">
        <v>13</v>
      </c>
      <c r="B171" s="319">
        <v>235475398</v>
      </c>
      <c r="C171" s="319">
        <v>237528589</v>
      </c>
      <c r="D171" s="319">
        <v>185873792</v>
      </c>
      <c r="E171" s="319">
        <v>275316406</v>
      </c>
      <c r="F171" s="319">
        <v>234877582</v>
      </c>
      <c r="G171" s="319">
        <v>178568305</v>
      </c>
      <c r="H171" s="319">
        <v>285419355</v>
      </c>
      <c r="I171" s="319">
        <v>287371896</v>
      </c>
      <c r="J171" s="319">
        <v>275090120</v>
      </c>
      <c r="K171" s="319">
        <v>240786288</v>
      </c>
      <c r="L171" s="319">
        <v>222288667</v>
      </c>
      <c r="M171" s="319">
        <v>253309990</v>
      </c>
      <c r="N171" s="319">
        <v>2911906388</v>
      </c>
    </row>
    <row r="172" spans="1:14" ht="13.5" customHeight="1" thickBot="1" x14ac:dyDescent="0.25">
      <c r="A172" s="324"/>
      <c r="B172" s="320"/>
      <c r="C172" s="320"/>
      <c r="D172" s="320"/>
      <c r="E172" s="320"/>
      <c r="F172" s="320"/>
      <c r="G172" s="320"/>
      <c r="H172" s="320"/>
      <c r="I172" s="320"/>
      <c r="J172" s="320"/>
      <c r="K172" s="320"/>
      <c r="L172" s="320"/>
      <c r="M172" s="320"/>
      <c r="N172" s="320"/>
    </row>
    <row r="176" spans="1:14" s="26" customFormat="1" ht="24.95" customHeight="1" x14ac:dyDescent="0.2">
      <c r="A176" s="301" t="s">
        <v>172</v>
      </c>
      <c r="B176" s="301"/>
      <c r="C176" s="301"/>
      <c r="D176" s="301"/>
      <c r="E176" s="301"/>
      <c r="F176" s="301"/>
      <c r="G176" s="301"/>
      <c r="H176" s="301"/>
      <c r="I176" s="301"/>
      <c r="J176" s="301"/>
      <c r="K176" s="301"/>
      <c r="L176" s="301"/>
      <c r="M176" s="301"/>
      <c r="N176" s="301"/>
    </row>
    <row r="177" spans="1:14" ht="13.5" thickBot="1" x14ac:dyDescent="0.25"/>
    <row r="178" spans="1:14" ht="13.5" customHeight="1" x14ac:dyDescent="0.2">
      <c r="A178" s="321"/>
      <c r="B178" s="321" t="s">
        <v>1</v>
      </c>
      <c r="C178" s="321" t="s">
        <v>2</v>
      </c>
      <c r="D178" s="321" t="s">
        <v>3</v>
      </c>
      <c r="E178" s="321" t="s">
        <v>4</v>
      </c>
      <c r="F178" s="321" t="s">
        <v>5</v>
      </c>
      <c r="G178" s="321" t="s">
        <v>6</v>
      </c>
      <c r="H178" s="321" t="s">
        <v>7</v>
      </c>
      <c r="I178" s="321" t="s">
        <v>8</v>
      </c>
      <c r="J178" s="321" t="s">
        <v>9</v>
      </c>
      <c r="K178" s="321" t="s">
        <v>10</v>
      </c>
      <c r="L178" s="321" t="s">
        <v>11</v>
      </c>
      <c r="M178" s="321" t="s">
        <v>12</v>
      </c>
      <c r="N178" s="321" t="s">
        <v>13</v>
      </c>
    </row>
    <row r="179" spans="1:14" ht="13.5" customHeight="1" thickBot="1" x14ac:dyDescent="0.25">
      <c r="A179" s="322"/>
      <c r="B179" s="322"/>
      <c r="C179" s="322"/>
      <c r="D179" s="322"/>
      <c r="E179" s="322"/>
      <c r="F179" s="322"/>
      <c r="G179" s="322"/>
      <c r="H179" s="322"/>
      <c r="I179" s="322"/>
      <c r="J179" s="322"/>
      <c r="K179" s="322"/>
      <c r="L179" s="322"/>
      <c r="M179" s="322"/>
      <c r="N179" s="322"/>
    </row>
    <row r="180" spans="1:14" ht="13.5" customHeight="1" x14ac:dyDescent="0.2">
      <c r="A180" s="293" t="s">
        <v>42</v>
      </c>
      <c r="B180" s="307">
        <v>7553627</v>
      </c>
      <c r="C180" s="307">
        <v>7254629</v>
      </c>
      <c r="D180" s="307">
        <v>5644365</v>
      </c>
      <c r="E180" s="307">
        <v>4815645</v>
      </c>
      <c r="F180" s="307">
        <v>7240048</v>
      </c>
      <c r="G180" s="307">
        <v>6511316</v>
      </c>
      <c r="H180" s="307">
        <v>6057505</v>
      </c>
      <c r="I180" s="307">
        <v>6215022</v>
      </c>
      <c r="J180" s="307">
        <v>3951656</v>
      </c>
      <c r="K180" s="307">
        <v>15672272</v>
      </c>
      <c r="L180" s="307">
        <v>6316184</v>
      </c>
      <c r="M180" s="307">
        <v>553953</v>
      </c>
      <c r="N180" s="309">
        <v>77786222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41</v>
      </c>
      <c r="B182" s="307">
        <v>1521131</v>
      </c>
      <c r="C182" s="307">
        <v>1155572</v>
      </c>
      <c r="D182" s="307">
        <v>1065857</v>
      </c>
      <c r="E182" s="307">
        <v>685960</v>
      </c>
      <c r="F182" s="307">
        <v>1477178</v>
      </c>
      <c r="G182" s="307">
        <v>611052</v>
      </c>
      <c r="H182" s="307">
        <v>1245019</v>
      </c>
      <c r="I182" s="307">
        <v>2269670</v>
      </c>
      <c r="J182" s="307">
        <v>1725914</v>
      </c>
      <c r="K182" s="307">
        <v>5514612</v>
      </c>
      <c r="L182" s="307">
        <v>3961355</v>
      </c>
      <c r="M182" s="307">
        <v>541605</v>
      </c>
      <c r="N182" s="309">
        <v>21774925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65</v>
      </c>
      <c r="B184" s="307">
        <v>5739713</v>
      </c>
      <c r="C184" s="307">
        <v>3325788</v>
      </c>
      <c r="D184" s="307">
        <v>273833</v>
      </c>
      <c r="E184" s="307">
        <v>635379</v>
      </c>
      <c r="F184" s="307">
        <v>623401</v>
      </c>
      <c r="G184" s="307">
        <v>771625</v>
      </c>
      <c r="H184" s="307">
        <v>2109489</v>
      </c>
      <c r="I184" s="307">
        <v>3235375</v>
      </c>
      <c r="J184" s="307">
        <v>2027689</v>
      </c>
      <c r="K184" s="307">
        <v>2445038</v>
      </c>
      <c r="L184" s="307">
        <v>6087404</v>
      </c>
      <c r="M184" s="307">
        <v>7017628</v>
      </c>
      <c r="N184" s="309">
        <v>34292362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43</v>
      </c>
      <c r="B186" s="307">
        <v>4157778</v>
      </c>
      <c r="C186" s="307">
        <v>4863644</v>
      </c>
      <c r="D186" s="307">
        <v>3200818</v>
      </c>
      <c r="E186" s="307">
        <v>3697941</v>
      </c>
      <c r="F186" s="307">
        <v>4891111</v>
      </c>
      <c r="G186" s="307">
        <v>4279466</v>
      </c>
      <c r="H186" s="307">
        <v>7823659</v>
      </c>
      <c r="I186" s="307">
        <v>6174612</v>
      </c>
      <c r="J186" s="307">
        <v>4776880</v>
      </c>
      <c r="K186" s="307">
        <v>6180009</v>
      </c>
      <c r="L186" s="307">
        <v>3758704</v>
      </c>
      <c r="M186" s="307">
        <v>5173883</v>
      </c>
      <c r="N186" s="309">
        <v>58978505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40</v>
      </c>
      <c r="B188" s="307">
        <v>0</v>
      </c>
      <c r="C188" s="307">
        <v>0</v>
      </c>
      <c r="D188" s="307">
        <v>0</v>
      </c>
      <c r="E188" s="307">
        <v>0</v>
      </c>
      <c r="F188" s="307">
        <v>0</v>
      </c>
      <c r="G188" s="307">
        <v>0</v>
      </c>
      <c r="H188" s="307">
        <v>0</v>
      </c>
      <c r="I188" s="307">
        <v>0</v>
      </c>
      <c r="J188" s="307">
        <v>0</v>
      </c>
      <c r="K188" s="307">
        <v>9524843</v>
      </c>
      <c r="L188" s="307">
        <v>10958734</v>
      </c>
      <c r="M188" s="307">
        <v>4738015</v>
      </c>
      <c r="N188" s="309">
        <v>25221592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110</v>
      </c>
      <c r="B190" s="307">
        <v>0</v>
      </c>
      <c r="C190" s="307">
        <v>0</v>
      </c>
      <c r="D190" s="307">
        <v>0</v>
      </c>
      <c r="E190" s="307">
        <v>0</v>
      </c>
      <c r="F190" s="307">
        <v>0</v>
      </c>
      <c r="G190" s="307">
        <v>0</v>
      </c>
      <c r="H190" s="307">
        <v>0</v>
      </c>
      <c r="I190" s="307">
        <v>0</v>
      </c>
      <c r="J190" s="307">
        <v>0</v>
      </c>
      <c r="K190" s="307">
        <v>0</v>
      </c>
      <c r="L190" s="307">
        <v>0</v>
      </c>
      <c r="M190" s="307">
        <v>0</v>
      </c>
      <c r="N190" s="309">
        <v>0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/>
    </row>
    <row r="192" spans="1:14" ht="13.5" customHeight="1" x14ac:dyDescent="0.2">
      <c r="A192" s="293" t="s">
        <v>44</v>
      </c>
      <c r="B192" s="307">
        <v>0</v>
      </c>
      <c r="C192" s="307">
        <v>5847615</v>
      </c>
      <c r="D192" s="307">
        <v>13067430</v>
      </c>
      <c r="E192" s="307">
        <v>17600567</v>
      </c>
      <c r="F192" s="307">
        <v>6124983</v>
      </c>
      <c r="G192" s="307">
        <v>6265961</v>
      </c>
      <c r="H192" s="307">
        <v>6043850</v>
      </c>
      <c r="I192" s="307">
        <v>3252585</v>
      </c>
      <c r="J192" s="307">
        <v>0</v>
      </c>
      <c r="K192" s="307">
        <v>0</v>
      </c>
      <c r="L192" s="307">
        <v>0</v>
      </c>
      <c r="M192" s="307">
        <v>0</v>
      </c>
      <c r="N192" s="309">
        <v>58202991</v>
      </c>
    </row>
    <row r="193" spans="1:14" ht="13.5" customHeight="1" thickBot="1" x14ac:dyDescent="0.25">
      <c r="A193" s="314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10"/>
    </row>
    <row r="194" spans="1:14" ht="13.5" customHeight="1" x14ac:dyDescent="0.2">
      <c r="A194" s="293" t="s">
        <v>32</v>
      </c>
      <c r="B194" s="307">
        <v>14101392</v>
      </c>
      <c r="C194" s="307">
        <v>13616635</v>
      </c>
      <c r="D194" s="307">
        <v>16226003</v>
      </c>
      <c r="E194" s="307">
        <v>14503427</v>
      </c>
      <c r="F194" s="307">
        <v>21904582</v>
      </c>
      <c r="G194" s="307">
        <v>18245185</v>
      </c>
      <c r="H194" s="307">
        <v>21326694</v>
      </c>
      <c r="I194" s="307">
        <v>22431993</v>
      </c>
      <c r="J194" s="307">
        <v>20563015</v>
      </c>
      <c r="K194" s="307">
        <v>12662585</v>
      </c>
      <c r="L194" s="307">
        <v>10115134</v>
      </c>
      <c r="M194" s="307">
        <v>6137336</v>
      </c>
      <c r="N194" s="309">
        <v>191833981</v>
      </c>
    </row>
    <row r="195" spans="1:14" ht="13.5" customHeight="1" thickBot="1" x14ac:dyDescent="0.25">
      <c r="A195" s="314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10"/>
    </row>
    <row r="196" spans="1:14" ht="13.5" customHeight="1" x14ac:dyDescent="0.2">
      <c r="A196" s="293" t="s">
        <v>17</v>
      </c>
      <c r="B196" s="307">
        <v>2341117</v>
      </c>
      <c r="C196" s="307">
        <v>3869916</v>
      </c>
      <c r="D196" s="307">
        <v>3719969</v>
      </c>
      <c r="E196" s="307">
        <v>2975455</v>
      </c>
      <c r="F196" s="307">
        <v>479828</v>
      </c>
      <c r="G196" s="307">
        <v>1323083</v>
      </c>
      <c r="H196" s="307">
        <v>1954218</v>
      </c>
      <c r="I196" s="307">
        <v>2936943</v>
      </c>
      <c r="J196" s="307">
        <v>4382489</v>
      </c>
      <c r="K196" s="307">
        <v>2884183</v>
      </c>
      <c r="L196" s="307">
        <v>3030218</v>
      </c>
      <c r="M196" s="307">
        <v>3833407</v>
      </c>
      <c r="N196" s="309">
        <v>33730826</v>
      </c>
    </row>
    <row r="197" spans="1:14" ht="13.5" customHeight="1" thickBot="1" x14ac:dyDescent="0.25">
      <c r="A197" s="314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10"/>
    </row>
    <row r="198" spans="1:14" ht="13.5" customHeight="1" x14ac:dyDescent="0.2">
      <c r="A198" s="293" t="s">
        <v>69</v>
      </c>
      <c r="B198" s="307">
        <v>6083132</v>
      </c>
      <c r="C198" s="307">
        <v>5957184</v>
      </c>
      <c r="D198" s="307">
        <v>4629084</v>
      </c>
      <c r="E198" s="307">
        <v>8104542</v>
      </c>
      <c r="F198" s="307">
        <v>4241552</v>
      </c>
      <c r="G198" s="307">
        <v>5870589</v>
      </c>
      <c r="H198" s="307">
        <v>9416865</v>
      </c>
      <c r="I198" s="307">
        <v>3938259</v>
      </c>
      <c r="J198" s="307">
        <v>5869051</v>
      </c>
      <c r="K198" s="307">
        <v>12448423</v>
      </c>
      <c r="L198" s="307">
        <v>4265174</v>
      </c>
      <c r="M198" s="307">
        <v>9033235</v>
      </c>
      <c r="N198" s="309">
        <v>79857090</v>
      </c>
    </row>
    <row r="199" spans="1:14" ht="13.5" customHeight="1" thickBot="1" x14ac:dyDescent="0.25">
      <c r="A199" s="314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10"/>
    </row>
    <row r="200" spans="1:14" ht="13.5" customHeight="1" x14ac:dyDescent="0.2">
      <c r="A200" s="293" t="s">
        <v>73</v>
      </c>
      <c r="B200" s="307">
        <v>13153215</v>
      </c>
      <c r="C200" s="307">
        <v>11640068</v>
      </c>
      <c r="D200" s="307">
        <v>9333417</v>
      </c>
      <c r="E200" s="307">
        <v>7997905</v>
      </c>
      <c r="F200" s="307">
        <v>8951348</v>
      </c>
      <c r="G200" s="307">
        <v>8088837</v>
      </c>
      <c r="H200" s="307">
        <v>8913560</v>
      </c>
      <c r="I200" s="307">
        <v>6257648</v>
      </c>
      <c r="J200" s="307">
        <v>7799431</v>
      </c>
      <c r="K200" s="307">
        <v>7204057</v>
      </c>
      <c r="L200" s="307">
        <v>10347145</v>
      </c>
      <c r="M200" s="307">
        <v>8031730</v>
      </c>
      <c r="N200" s="309">
        <v>107718361</v>
      </c>
    </row>
    <row r="201" spans="1:14" ht="13.5" customHeight="1" thickBot="1" x14ac:dyDescent="0.25">
      <c r="A201" s="314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10" t="s">
        <v>70</v>
      </c>
    </row>
    <row r="202" spans="1:14" ht="13.5" customHeight="1" x14ac:dyDescent="0.2">
      <c r="A202" s="295" t="s">
        <v>13</v>
      </c>
      <c r="B202" s="316">
        <v>54651105</v>
      </c>
      <c r="C202" s="316">
        <v>57531051</v>
      </c>
      <c r="D202" s="316">
        <v>57160776</v>
      </c>
      <c r="E202" s="316">
        <v>61016821</v>
      </c>
      <c r="F202" s="316">
        <v>55934031</v>
      </c>
      <c r="G202" s="316">
        <v>51967114</v>
      </c>
      <c r="H202" s="316">
        <v>64890859</v>
      </c>
      <c r="I202" s="316">
        <v>56712107</v>
      </c>
      <c r="J202" s="316">
        <v>51096125</v>
      </c>
      <c r="K202" s="316">
        <v>74536022</v>
      </c>
      <c r="L202" s="316">
        <v>58840052</v>
      </c>
      <c r="M202" s="316">
        <v>45060792</v>
      </c>
      <c r="N202" s="316">
        <v>689396855</v>
      </c>
    </row>
    <row r="203" spans="1:14" ht="13.5" customHeight="1" thickBot="1" x14ac:dyDescent="0.25">
      <c r="A203" s="296"/>
      <c r="B203" s="317"/>
      <c r="C203" s="317"/>
      <c r="D203" s="317"/>
      <c r="E203" s="317"/>
      <c r="F203" s="317"/>
      <c r="G203" s="317"/>
      <c r="H203" s="317"/>
      <c r="I203" s="317"/>
      <c r="J203" s="317"/>
      <c r="K203" s="317"/>
      <c r="L203" s="317"/>
      <c r="M203" s="317"/>
      <c r="N203" s="317"/>
    </row>
    <row r="207" spans="1:14" s="26" customFormat="1" ht="24.95" customHeight="1" x14ac:dyDescent="0.2">
      <c r="A207" s="301" t="s">
        <v>169</v>
      </c>
      <c r="B207" s="301"/>
      <c r="C207" s="301"/>
      <c r="D207" s="301"/>
      <c r="E207" s="301"/>
      <c r="F207" s="301"/>
      <c r="G207" s="301"/>
      <c r="H207" s="301"/>
      <c r="I207" s="301"/>
      <c r="J207" s="301"/>
      <c r="K207" s="301"/>
      <c r="L207" s="301"/>
      <c r="M207" s="301"/>
      <c r="N207" s="301"/>
    </row>
    <row r="208" spans="1:14" ht="13.5" thickBot="1" x14ac:dyDescent="0.25"/>
    <row r="209" spans="1:14" ht="13.5" customHeight="1" x14ac:dyDescent="0.2">
      <c r="A209" s="321"/>
      <c r="B209" s="321" t="s">
        <v>1</v>
      </c>
      <c r="C209" s="321" t="s">
        <v>2</v>
      </c>
      <c r="D209" s="321" t="s">
        <v>3</v>
      </c>
      <c r="E209" s="321" t="s">
        <v>4</v>
      </c>
      <c r="F209" s="321" t="s">
        <v>5</v>
      </c>
      <c r="G209" s="321" t="s">
        <v>6</v>
      </c>
      <c r="H209" s="321" t="s">
        <v>7</v>
      </c>
      <c r="I209" s="321" t="s">
        <v>8</v>
      </c>
      <c r="J209" s="321" t="s">
        <v>9</v>
      </c>
      <c r="K209" s="321" t="s">
        <v>10</v>
      </c>
      <c r="L209" s="321" t="s">
        <v>11</v>
      </c>
      <c r="M209" s="321" t="s">
        <v>12</v>
      </c>
      <c r="N209" s="321" t="s">
        <v>13</v>
      </c>
    </row>
    <row r="210" spans="1:14" ht="13.5" customHeight="1" thickBot="1" x14ac:dyDescent="0.25">
      <c r="A210" s="322"/>
      <c r="B210" s="322"/>
      <c r="C210" s="322"/>
      <c r="D210" s="322"/>
      <c r="E210" s="322"/>
      <c r="F210" s="322"/>
      <c r="G210" s="322"/>
      <c r="H210" s="322"/>
      <c r="I210" s="322"/>
      <c r="J210" s="322"/>
      <c r="K210" s="322"/>
      <c r="L210" s="322"/>
      <c r="M210" s="322"/>
      <c r="N210" s="322"/>
    </row>
    <row r="211" spans="1:14" ht="13.5" customHeight="1" x14ac:dyDescent="0.2">
      <c r="A211" s="293" t="s">
        <v>19</v>
      </c>
      <c r="B211" s="307">
        <v>16639023</v>
      </c>
      <c r="C211" s="307">
        <v>14607778</v>
      </c>
      <c r="D211" s="307">
        <v>14468546</v>
      </c>
      <c r="E211" s="307">
        <v>15986870</v>
      </c>
      <c r="F211" s="307">
        <v>9527905</v>
      </c>
      <c r="G211" s="307">
        <v>17986537</v>
      </c>
      <c r="H211" s="307">
        <v>22413202</v>
      </c>
      <c r="I211" s="307">
        <v>19458386</v>
      </c>
      <c r="J211" s="307">
        <v>19019059</v>
      </c>
      <c r="K211" s="307">
        <v>20654333</v>
      </c>
      <c r="L211" s="307">
        <v>17083719</v>
      </c>
      <c r="M211" s="307">
        <v>18500380</v>
      </c>
      <c r="N211" s="309">
        <v>206345738</v>
      </c>
    </row>
    <row r="212" spans="1:14" ht="13.5" customHeight="1" thickBot="1" x14ac:dyDescent="0.25">
      <c r="A212" s="31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ht="13.5" customHeight="1" x14ac:dyDescent="0.2">
      <c r="A213" s="297" t="s">
        <v>45</v>
      </c>
      <c r="B213" s="307">
        <v>41411906</v>
      </c>
      <c r="C213" s="307">
        <v>35875730</v>
      </c>
      <c r="D213" s="307">
        <v>16007317</v>
      </c>
      <c r="E213" s="307">
        <v>45398750</v>
      </c>
      <c r="F213" s="307">
        <v>29828522</v>
      </c>
      <c r="G213" s="307">
        <v>18372192</v>
      </c>
      <c r="H213" s="307">
        <v>51944466</v>
      </c>
      <c r="I213" s="307">
        <v>59507264</v>
      </c>
      <c r="J213" s="307">
        <v>57378859</v>
      </c>
      <c r="K213" s="307">
        <v>54130037</v>
      </c>
      <c r="L213" s="307">
        <v>49492519</v>
      </c>
      <c r="M213" s="307">
        <v>61785698</v>
      </c>
      <c r="N213" s="309">
        <v>521133260</v>
      </c>
    </row>
    <row r="214" spans="1:14" ht="13.5" customHeight="1" thickBot="1" x14ac:dyDescent="0.25">
      <c r="A214" s="315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ht="13.5" customHeight="1" x14ac:dyDescent="0.2">
      <c r="A215" s="297" t="s">
        <v>46</v>
      </c>
      <c r="B215" s="307">
        <v>1652000</v>
      </c>
      <c r="C215" s="307">
        <v>859040</v>
      </c>
      <c r="D215" s="307">
        <v>432640</v>
      </c>
      <c r="E215" s="307">
        <v>1724320</v>
      </c>
      <c r="F215" s="307">
        <v>2156960</v>
      </c>
      <c r="G215" s="307">
        <v>1294800</v>
      </c>
      <c r="H215" s="307">
        <v>1740840</v>
      </c>
      <c r="I215" s="307">
        <v>1718704</v>
      </c>
      <c r="J215" s="307">
        <v>1702184</v>
      </c>
      <c r="K215" s="307">
        <v>1730560</v>
      </c>
      <c r="L215" s="307">
        <v>1718704</v>
      </c>
      <c r="M215" s="307">
        <v>2578056</v>
      </c>
      <c r="N215" s="309">
        <v>19308808</v>
      </c>
    </row>
    <row r="216" spans="1:14" ht="13.5" customHeight="1" thickBot="1" x14ac:dyDescent="0.25">
      <c r="A216" s="315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ht="13.5" customHeight="1" x14ac:dyDescent="0.2">
      <c r="A217" s="293" t="s">
        <v>23</v>
      </c>
      <c r="B217" s="307">
        <v>0</v>
      </c>
      <c r="C217" s="307">
        <v>723361</v>
      </c>
      <c r="D217" s="307">
        <v>0</v>
      </c>
      <c r="E217" s="307">
        <v>0</v>
      </c>
      <c r="F217" s="307">
        <v>0</v>
      </c>
      <c r="G217" s="307">
        <v>0</v>
      </c>
      <c r="H217" s="307">
        <v>0</v>
      </c>
      <c r="I217" s="307">
        <v>0</v>
      </c>
      <c r="J217" s="307">
        <v>0</v>
      </c>
      <c r="K217" s="307">
        <v>0</v>
      </c>
      <c r="L217" s="307">
        <v>0</v>
      </c>
      <c r="M217" s="307">
        <v>0</v>
      </c>
      <c r="N217" s="309">
        <v>723361</v>
      </c>
    </row>
    <row r="218" spans="1:14" ht="13.5" customHeight="1" thickBot="1" x14ac:dyDescent="0.25">
      <c r="A218" s="31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ht="13.5" customHeight="1" x14ac:dyDescent="0.2">
      <c r="A219" s="297" t="s">
        <v>47</v>
      </c>
      <c r="B219" s="307">
        <v>0</v>
      </c>
      <c r="C219" s="307">
        <v>0</v>
      </c>
      <c r="D219" s="307">
        <v>0</v>
      </c>
      <c r="E219" s="307">
        <v>0</v>
      </c>
      <c r="F219" s="307">
        <v>0</v>
      </c>
      <c r="G219" s="307">
        <v>0</v>
      </c>
      <c r="H219" s="307">
        <v>0</v>
      </c>
      <c r="I219" s="307">
        <v>0</v>
      </c>
      <c r="J219" s="307">
        <v>0</v>
      </c>
      <c r="K219" s="307">
        <v>0</v>
      </c>
      <c r="L219" s="307">
        <v>0</v>
      </c>
      <c r="M219" s="307">
        <v>0</v>
      </c>
      <c r="N219" s="309">
        <v>0</v>
      </c>
    </row>
    <row r="220" spans="1:14" ht="13.5" customHeight="1" thickBot="1" x14ac:dyDescent="0.25">
      <c r="A220" s="315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10"/>
    </row>
    <row r="221" spans="1:14" ht="13.5" customHeight="1" x14ac:dyDescent="0.2">
      <c r="A221" s="293" t="s">
        <v>48</v>
      </c>
      <c r="B221" s="307">
        <v>0</v>
      </c>
      <c r="C221" s="307">
        <v>0</v>
      </c>
      <c r="D221" s="307">
        <v>0</v>
      </c>
      <c r="E221" s="307">
        <v>0</v>
      </c>
      <c r="F221" s="307">
        <v>0</v>
      </c>
      <c r="G221" s="307">
        <v>0</v>
      </c>
      <c r="H221" s="307">
        <v>0</v>
      </c>
      <c r="I221" s="307">
        <v>0</v>
      </c>
      <c r="J221" s="307">
        <v>0</v>
      </c>
      <c r="K221" s="307">
        <v>0</v>
      </c>
      <c r="L221" s="307">
        <v>0</v>
      </c>
      <c r="M221" s="307">
        <v>0</v>
      </c>
      <c r="N221" s="309">
        <v>0</v>
      </c>
    </row>
    <row r="222" spans="1:14" ht="13.5" customHeight="1" thickBot="1" x14ac:dyDescent="0.25">
      <c r="A222" s="314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10"/>
    </row>
    <row r="223" spans="1:14" ht="13.5" customHeight="1" x14ac:dyDescent="0.2">
      <c r="A223" s="293" t="s">
        <v>49</v>
      </c>
      <c r="B223" s="307">
        <v>0</v>
      </c>
      <c r="C223" s="307">
        <v>0</v>
      </c>
      <c r="D223" s="307">
        <v>0</v>
      </c>
      <c r="E223" s="307">
        <v>0</v>
      </c>
      <c r="F223" s="307">
        <v>0</v>
      </c>
      <c r="G223" s="307">
        <v>0</v>
      </c>
      <c r="H223" s="307">
        <v>0</v>
      </c>
      <c r="I223" s="307">
        <v>0</v>
      </c>
      <c r="J223" s="307">
        <v>0</v>
      </c>
      <c r="K223" s="307">
        <v>0</v>
      </c>
      <c r="L223" s="307">
        <v>0</v>
      </c>
      <c r="M223" s="307">
        <v>0</v>
      </c>
      <c r="N223" s="309">
        <v>0</v>
      </c>
    </row>
    <row r="224" spans="1:14" ht="13.5" customHeight="1" thickBot="1" x14ac:dyDescent="0.25">
      <c r="A224" s="314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10"/>
    </row>
    <row r="225" spans="1:14" ht="13.5" customHeight="1" x14ac:dyDescent="0.2">
      <c r="A225" s="297" t="s">
        <v>71</v>
      </c>
      <c r="B225" s="307">
        <v>0</v>
      </c>
      <c r="C225" s="307">
        <v>0</v>
      </c>
      <c r="D225" s="307">
        <v>0</v>
      </c>
      <c r="E225" s="307">
        <v>0</v>
      </c>
      <c r="F225" s="307">
        <v>0</v>
      </c>
      <c r="G225" s="307">
        <v>0</v>
      </c>
      <c r="H225" s="307">
        <v>0</v>
      </c>
      <c r="I225" s="307">
        <v>0</v>
      </c>
      <c r="J225" s="307">
        <v>0</v>
      </c>
      <c r="K225" s="307">
        <v>0</v>
      </c>
      <c r="L225" s="307">
        <v>0</v>
      </c>
      <c r="M225" s="307">
        <v>0</v>
      </c>
      <c r="N225" s="309">
        <v>0</v>
      </c>
    </row>
    <row r="226" spans="1:14" ht="13.5" customHeight="1" thickBot="1" x14ac:dyDescent="0.25">
      <c r="A226" s="315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10"/>
    </row>
    <row r="227" spans="1:14" ht="13.5" customHeight="1" x14ac:dyDescent="0.2">
      <c r="A227" s="293" t="s">
        <v>72</v>
      </c>
      <c r="B227" s="307">
        <v>3722472</v>
      </c>
      <c r="C227" s="307">
        <v>2835228</v>
      </c>
      <c r="D227" s="307">
        <v>1914067</v>
      </c>
      <c r="E227" s="307">
        <v>1445297</v>
      </c>
      <c r="F227" s="307">
        <v>474555</v>
      </c>
      <c r="G227" s="307">
        <v>582569</v>
      </c>
      <c r="H227" s="307">
        <v>6980471</v>
      </c>
      <c r="I227" s="307">
        <v>4644188</v>
      </c>
      <c r="J227" s="307">
        <v>4632985</v>
      </c>
      <c r="K227" s="307">
        <v>4971335</v>
      </c>
      <c r="L227" s="307">
        <v>3636789</v>
      </c>
      <c r="M227" s="307">
        <v>2140418</v>
      </c>
      <c r="N227" s="309">
        <v>37980374</v>
      </c>
    </row>
    <row r="228" spans="1:14" ht="13.5" customHeight="1" thickBot="1" x14ac:dyDescent="0.25">
      <c r="A228" s="314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10"/>
    </row>
    <row r="229" spans="1:14" ht="13.5" customHeight="1" x14ac:dyDescent="0.2">
      <c r="A229" s="293" t="s">
        <v>50</v>
      </c>
      <c r="B229" s="307">
        <v>1195534</v>
      </c>
      <c r="C229" s="307">
        <v>98070</v>
      </c>
      <c r="D229" s="307">
        <v>0</v>
      </c>
      <c r="E229" s="307">
        <v>0</v>
      </c>
      <c r="F229" s="307">
        <v>1815465</v>
      </c>
      <c r="G229" s="307">
        <v>1111607</v>
      </c>
      <c r="H229" s="307">
        <v>46656</v>
      </c>
      <c r="I229" s="307">
        <v>50100</v>
      </c>
      <c r="J229" s="307">
        <v>21714</v>
      </c>
      <c r="K229" s="307">
        <v>0</v>
      </c>
      <c r="L229" s="307">
        <v>42240</v>
      </c>
      <c r="M229" s="307">
        <v>46656</v>
      </c>
      <c r="N229" s="309">
        <v>4428042</v>
      </c>
    </row>
    <row r="230" spans="1:14" ht="13.5" customHeight="1" thickBot="1" x14ac:dyDescent="0.25">
      <c r="A230" s="314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10"/>
    </row>
    <row r="231" spans="1:14" ht="13.5" customHeight="1" x14ac:dyDescent="0.2">
      <c r="A231" s="295" t="s">
        <v>13</v>
      </c>
      <c r="B231" s="316">
        <v>64620935</v>
      </c>
      <c r="C231" s="316">
        <v>54999207</v>
      </c>
      <c r="D231" s="316">
        <v>32822570</v>
      </c>
      <c r="E231" s="316">
        <v>64555237</v>
      </c>
      <c r="F231" s="316">
        <v>43803407</v>
      </c>
      <c r="G231" s="316">
        <v>39347705</v>
      </c>
      <c r="H231" s="316">
        <v>83125635</v>
      </c>
      <c r="I231" s="316">
        <v>85378642</v>
      </c>
      <c r="J231" s="316">
        <v>82754801</v>
      </c>
      <c r="K231" s="316">
        <v>81486265</v>
      </c>
      <c r="L231" s="316">
        <v>71973971</v>
      </c>
      <c r="M231" s="316">
        <v>85051208</v>
      </c>
      <c r="N231" s="316">
        <v>789919583</v>
      </c>
    </row>
    <row r="232" spans="1:14" ht="13.5" customHeight="1" thickBot="1" x14ac:dyDescent="0.25">
      <c r="A232" s="296"/>
      <c r="B232" s="317"/>
      <c r="C232" s="317"/>
      <c r="D232" s="317"/>
      <c r="E232" s="317"/>
      <c r="F232" s="317"/>
      <c r="G232" s="317"/>
      <c r="H232" s="317"/>
      <c r="I232" s="317"/>
      <c r="J232" s="317"/>
      <c r="K232" s="317"/>
      <c r="L232" s="317"/>
      <c r="M232" s="317"/>
      <c r="N232" s="317"/>
    </row>
  </sheetData>
  <mergeCells count="1371">
    <mergeCell ref="A2:N2"/>
    <mergeCell ref="A6:C6"/>
    <mergeCell ref="A5:C5"/>
    <mergeCell ref="A4:C4"/>
    <mergeCell ref="E16:E17"/>
    <mergeCell ref="F16:F17"/>
    <mergeCell ref="G16:G17"/>
    <mergeCell ref="J14:J15"/>
    <mergeCell ref="I14:I15"/>
    <mergeCell ref="F14:F15"/>
    <mergeCell ref="H16:H17"/>
    <mergeCell ref="I16:I17"/>
    <mergeCell ref="A7:C7"/>
    <mergeCell ref="J16:J17"/>
    <mergeCell ref="A8:C8"/>
    <mergeCell ref="D14:D15"/>
    <mergeCell ref="C14:C15"/>
    <mergeCell ref="A12:N12"/>
    <mergeCell ref="K16:K17"/>
    <mergeCell ref="L16:L17"/>
    <mergeCell ref="M16:M17"/>
    <mergeCell ref="N16:N17"/>
    <mergeCell ref="A9:C9"/>
    <mergeCell ref="A16:A17"/>
    <mergeCell ref="B16:B17"/>
    <mergeCell ref="C16:C17"/>
    <mergeCell ref="D16:D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N48:N49"/>
    <mergeCell ref="J48:J49"/>
    <mergeCell ref="K48:K49"/>
    <mergeCell ref="L48:L49"/>
    <mergeCell ref="M48:M49"/>
    <mergeCell ref="A63:A64"/>
    <mergeCell ref="A61:A62"/>
    <mergeCell ref="A59:A60"/>
    <mergeCell ref="A57:A58"/>
    <mergeCell ref="A71:A72"/>
    <mergeCell ref="A69:A70"/>
    <mergeCell ref="A67:A68"/>
    <mergeCell ref="A65:A66"/>
    <mergeCell ref="A73:A74"/>
    <mergeCell ref="I229:I230"/>
    <mergeCell ref="J229:J230"/>
    <mergeCell ref="K229:K230"/>
    <mergeCell ref="A207:N207"/>
    <mergeCell ref="A176:N176"/>
    <mergeCell ref="N227:N228"/>
    <mergeCell ref="E229:E230"/>
    <mergeCell ref="F229:F230"/>
    <mergeCell ref="G229:G230"/>
    <mergeCell ref="H229:H230"/>
    <mergeCell ref="L229:L230"/>
    <mergeCell ref="M229:M230"/>
    <mergeCell ref="N229:N230"/>
    <mergeCell ref="A75:A76"/>
    <mergeCell ref="F227:F228"/>
    <mergeCell ref="G227:G228"/>
    <mergeCell ref="H227:H228"/>
    <mergeCell ref="A77:A78"/>
    <mergeCell ref="F225:F226"/>
    <mergeCell ref="A79:A80"/>
    <mergeCell ref="F223:F224"/>
    <mergeCell ref="N225:N226"/>
    <mergeCell ref="B227:B228"/>
    <mergeCell ref="C227:C228"/>
    <mergeCell ref="D227:D228"/>
    <mergeCell ref="E227:E228"/>
    <mergeCell ref="I227:I228"/>
    <mergeCell ref="J227:J228"/>
    <mergeCell ref="K227:K228"/>
    <mergeCell ref="L227:L228"/>
    <mergeCell ref="M227:M228"/>
    <mergeCell ref="N223:N224"/>
    <mergeCell ref="B225:B226"/>
    <mergeCell ref="C225:C226"/>
    <mergeCell ref="D225:D226"/>
    <mergeCell ref="E225:E226"/>
    <mergeCell ref="I225:I226"/>
    <mergeCell ref="J225:J226"/>
    <mergeCell ref="K225:K226"/>
    <mergeCell ref="L225:L226"/>
    <mergeCell ref="M225:M226"/>
    <mergeCell ref="G223:G224"/>
    <mergeCell ref="H223:H224"/>
    <mergeCell ref="G225:G226"/>
    <mergeCell ref="H225:H226"/>
    <mergeCell ref="N221:N222"/>
    <mergeCell ref="B223:B224"/>
    <mergeCell ref="C223:C224"/>
    <mergeCell ref="D223:D224"/>
    <mergeCell ref="E223:E224"/>
    <mergeCell ref="I223:I224"/>
    <mergeCell ref="J223:J224"/>
    <mergeCell ref="K223:K224"/>
    <mergeCell ref="L223:L224"/>
    <mergeCell ref="M223:M224"/>
    <mergeCell ref="A81:A82"/>
    <mergeCell ref="F221:F222"/>
    <mergeCell ref="G221:G222"/>
    <mergeCell ref="H221:H222"/>
    <mergeCell ref="A83:A84"/>
    <mergeCell ref="F219:F220"/>
    <mergeCell ref="G219:G220"/>
    <mergeCell ref="H219:H220"/>
    <mergeCell ref="A85:A86"/>
    <mergeCell ref="F217:F218"/>
    <mergeCell ref="N219:N220"/>
    <mergeCell ref="B221:B222"/>
    <mergeCell ref="C221:C222"/>
    <mergeCell ref="D221:D222"/>
    <mergeCell ref="E221:E222"/>
    <mergeCell ref="I221:I222"/>
    <mergeCell ref="J221:J222"/>
    <mergeCell ref="K221:K222"/>
    <mergeCell ref="L221:L222"/>
    <mergeCell ref="M221:M222"/>
    <mergeCell ref="N217:N218"/>
    <mergeCell ref="B219:B220"/>
    <mergeCell ref="C219:C220"/>
    <mergeCell ref="D219:D220"/>
    <mergeCell ref="E219:E220"/>
    <mergeCell ref="I219:I220"/>
    <mergeCell ref="J219:J220"/>
    <mergeCell ref="K219:K220"/>
    <mergeCell ref="L219:L220"/>
    <mergeCell ref="M219:M220"/>
    <mergeCell ref="G217:G218"/>
    <mergeCell ref="H217:H218"/>
    <mergeCell ref="A87:A88"/>
    <mergeCell ref="F215:F216"/>
    <mergeCell ref="G215:G216"/>
    <mergeCell ref="H215:H216"/>
    <mergeCell ref="A89:A90"/>
    <mergeCell ref="F213:F214"/>
    <mergeCell ref="G213:G214"/>
    <mergeCell ref="H213:H214"/>
    <mergeCell ref="H103:H104"/>
    <mergeCell ref="B194:B195"/>
    <mergeCell ref="L211:L212"/>
    <mergeCell ref="E211:E212"/>
    <mergeCell ref="J211:J212"/>
    <mergeCell ref="K211:K212"/>
    <mergeCell ref="E198:E199"/>
    <mergeCell ref="H198:H199"/>
    <mergeCell ref="A93:A94"/>
    <mergeCell ref="B200:B201"/>
    <mergeCell ref="C200:C201"/>
    <mergeCell ref="D200:D201"/>
    <mergeCell ref="A95:A96"/>
    <mergeCell ref="B198:B199"/>
    <mergeCell ref="N215:N216"/>
    <mergeCell ref="B217:B218"/>
    <mergeCell ref="C217:C218"/>
    <mergeCell ref="D217:D218"/>
    <mergeCell ref="E217:E218"/>
    <mergeCell ref="I217:I218"/>
    <mergeCell ref="J217:J218"/>
    <mergeCell ref="K217:K218"/>
    <mergeCell ref="L217:L218"/>
    <mergeCell ref="M217:M218"/>
    <mergeCell ref="N213:N214"/>
    <mergeCell ref="B215:B216"/>
    <mergeCell ref="C215:C216"/>
    <mergeCell ref="D215:D216"/>
    <mergeCell ref="E215:E216"/>
    <mergeCell ref="I215:I216"/>
    <mergeCell ref="J215:J216"/>
    <mergeCell ref="K215:K216"/>
    <mergeCell ref="L215:L216"/>
    <mergeCell ref="M215:M216"/>
    <mergeCell ref="N211:N212"/>
    <mergeCell ref="B213:B214"/>
    <mergeCell ref="C213:C214"/>
    <mergeCell ref="D213:D214"/>
    <mergeCell ref="E213:E214"/>
    <mergeCell ref="I213:I214"/>
    <mergeCell ref="J213:J214"/>
    <mergeCell ref="K213:K214"/>
    <mergeCell ref="L213:L214"/>
    <mergeCell ref="M213:M214"/>
    <mergeCell ref="A91:A92"/>
    <mergeCell ref="F211:F212"/>
    <mergeCell ref="G211:G212"/>
    <mergeCell ref="H211:H212"/>
    <mergeCell ref="M200:M201"/>
    <mergeCell ref="B211:B212"/>
    <mergeCell ref="C211:C212"/>
    <mergeCell ref="D211:D212"/>
    <mergeCell ref="M211:M212"/>
    <mergeCell ref="I200:I201"/>
    <mergeCell ref="K200:K201"/>
    <mergeCell ref="L200:L201"/>
    <mergeCell ref="I209:I210"/>
    <mergeCell ref="J209:J210"/>
    <mergeCell ref="K209:K210"/>
    <mergeCell ref="L209:L210"/>
    <mergeCell ref="I202:I203"/>
    <mergeCell ref="J202:J203"/>
    <mergeCell ref="K202:K203"/>
    <mergeCell ref="J200:J201"/>
    <mergeCell ref="I211:I212"/>
    <mergeCell ref="E200:E201"/>
    <mergeCell ref="C198:C199"/>
    <mergeCell ref="D198:D199"/>
    <mergeCell ref="A114:A115"/>
    <mergeCell ref="A116:A117"/>
    <mergeCell ref="J198:J199"/>
    <mergeCell ref="K198:K199"/>
    <mergeCell ref="L198:L199"/>
    <mergeCell ref="F198:F199"/>
    <mergeCell ref="G198:G199"/>
    <mergeCell ref="L196:L197"/>
    <mergeCell ref="H196:H197"/>
    <mergeCell ref="I196:I197"/>
    <mergeCell ref="K194:K195"/>
    <mergeCell ref="L194:L195"/>
    <mergeCell ref="J194:J195"/>
    <mergeCell ref="F200:F201"/>
    <mergeCell ref="G200:G201"/>
    <mergeCell ref="H200:H201"/>
    <mergeCell ref="I198:I199"/>
    <mergeCell ref="J196:J197"/>
    <mergeCell ref="K196:K197"/>
    <mergeCell ref="G196:G197"/>
    <mergeCell ref="E194:E195"/>
    <mergeCell ref="F194:F195"/>
    <mergeCell ref="G194:G195"/>
    <mergeCell ref="H194:H195"/>
    <mergeCell ref="A118:A119"/>
    <mergeCell ref="A120:A121"/>
    <mergeCell ref="B184:B185"/>
    <mergeCell ref="C184:C185"/>
    <mergeCell ref="D184:D185"/>
    <mergeCell ref="E184:E185"/>
    <mergeCell ref="B196:B197"/>
    <mergeCell ref="C196:C197"/>
    <mergeCell ref="D196:D197"/>
    <mergeCell ref="E196:E197"/>
    <mergeCell ref="F196:F197"/>
    <mergeCell ref="C194:C195"/>
    <mergeCell ref="D194:D195"/>
    <mergeCell ref="J192:J193"/>
    <mergeCell ref="K192:K193"/>
    <mergeCell ref="L192:L193"/>
    <mergeCell ref="L110:L111"/>
    <mergeCell ref="J190:J191"/>
    <mergeCell ref="L190:L191"/>
    <mergeCell ref="J188:J189"/>
    <mergeCell ref="K182:K183"/>
    <mergeCell ref="I194:I195"/>
    <mergeCell ref="F192:F193"/>
    <mergeCell ref="G192:G193"/>
    <mergeCell ref="G186:G187"/>
    <mergeCell ref="F188:F189"/>
    <mergeCell ref="G188:G189"/>
    <mergeCell ref="H192:H193"/>
    <mergeCell ref="H186:H187"/>
    <mergeCell ref="H188:H189"/>
    <mergeCell ref="I192:I193"/>
    <mergeCell ref="B192:B193"/>
    <mergeCell ref="C192:C193"/>
    <mergeCell ref="D192:D193"/>
    <mergeCell ref="E192:E193"/>
    <mergeCell ref="F186:F187"/>
    <mergeCell ref="F184:F185"/>
    <mergeCell ref="J184:J185"/>
    <mergeCell ref="D188:D189"/>
    <mergeCell ref="E188:E189"/>
    <mergeCell ref="A124:A125"/>
    <mergeCell ref="K190:K191"/>
    <mergeCell ref="B190:B191"/>
    <mergeCell ref="C190:C191"/>
    <mergeCell ref="D190:D191"/>
    <mergeCell ref="E190:E191"/>
    <mergeCell ref="B188:B189"/>
    <mergeCell ref="C188:C189"/>
    <mergeCell ref="B186:B187"/>
    <mergeCell ref="C186:C187"/>
    <mergeCell ref="A122:A123"/>
    <mergeCell ref="A126:A127"/>
    <mergeCell ref="D186:D187"/>
    <mergeCell ref="E186:E187"/>
    <mergeCell ref="B182:B183"/>
    <mergeCell ref="I186:I187"/>
    <mergeCell ref="G184:G185"/>
    <mergeCell ref="H184:H185"/>
    <mergeCell ref="I184:I185"/>
    <mergeCell ref="I182:I183"/>
    <mergeCell ref="J182:J183"/>
    <mergeCell ref="I190:I191"/>
    <mergeCell ref="J186:J187"/>
    <mergeCell ref="I188:I189"/>
    <mergeCell ref="I171:I172"/>
    <mergeCell ref="J171:J172"/>
    <mergeCell ref="K171:K172"/>
    <mergeCell ref="I169:I170"/>
    <mergeCell ref="J169:J170"/>
    <mergeCell ref="F190:F191"/>
    <mergeCell ref="N198:N199"/>
    <mergeCell ref="N200:N201"/>
    <mergeCell ref="N194:N195"/>
    <mergeCell ref="M196:M197"/>
    <mergeCell ref="M194:M195"/>
    <mergeCell ref="M198:M199"/>
    <mergeCell ref="N196:N197"/>
    <mergeCell ref="N190:N191"/>
    <mergeCell ref="N192:N193"/>
    <mergeCell ref="M190:M191"/>
    <mergeCell ref="N186:N187"/>
    <mergeCell ref="M186:M187"/>
    <mergeCell ref="M188:M189"/>
    <mergeCell ref="M192:M193"/>
    <mergeCell ref="N188:N189"/>
    <mergeCell ref="L184:L185"/>
    <mergeCell ref="K186:K187"/>
    <mergeCell ref="L186:L187"/>
    <mergeCell ref="K188:K189"/>
    <mergeCell ref="L188:L189"/>
    <mergeCell ref="N184:N185"/>
    <mergeCell ref="M184:M185"/>
    <mergeCell ref="K184:K185"/>
    <mergeCell ref="N171:N172"/>
    <mergeCell ref="K169:K170"/>
    <mergeCell ref="L169:L170"/>
    <mergeCell ref="M169:M170"/>
    <mergeCell ref="N182:N183"/>
    <mergeCell ref="C182:C183"/>
    <mergeCell ref="D182:D183"/>
    <mergeCell ref="E182:E183"/>
    <mergeCell ref="F182:F183"/>
    <mergeCell ref="M182:M183"/>
    <mergeCell ref="G182:G183"/>
    <mergeCell ref="H182:H183"/>
    <mergeCell ref="L182:L183"/>
    <mergeCell ref="H169:H170"/>
    <mergeCell ref="L180:L181"/>
    <mergeCell ref="M180:M181"/>
    <mergeCell ref="F178:F179"/>
    <mergeCell ref="G178:G179"/>
    <mergeCell ref="M178:M179"/>
    <mergeCell ref="L178:L179"/>
    <mergeCell ref="G180:G181"/>
    <mergeCell ref="F169:F170"/>
    <mergeCell ref="G169:G170"/>
    <mergeCell ref="H180:H181"/>
    <mergeCell ref="G190:G191"/>
    <mergeCell ref="H190:H191"/>
    <mergeCell ref="N155:N156"/>
    <mergeCell ref="N157:N158"/>
    <mergeCell ref="N159:N160"/>
    <mergeCell ref="N161:N162"/>
    <mergeCell ref="M155:M156"/>
    <mergeCell ref="N178:N179"/>
    <mergeCell ref="N169:N170"/>
    <mergeCell ref="B169:B170"/>
    <mergeCell ref="C169:C170"/>
    <mergeCell ref="D169:D170"/>
    <mergeCell ref="E169:E170"/>
    <mergeCell ref="N163:N164"/>
    <mergeCell ref="N165:N166"/>
    <mergeCell ref="N167:N168"/>
    <mergeCell ref="M167:M168"/>
    <mergeCell ref="M163:M164"/>
    <mergeCell ref="M165:M166"/>
    <mergeCell ref="F163:F164"/>
    <mergeCell ref="G163:G164"/>
    <mergeCell ref="H163:H164"/>
    <mergeCell ref="B167:B168"/>
    <mergeCell ref="C167:C168"/>
    <mergeCell ref="D167:D168"/>
    <mergeCell ref="E167:E168"/>
    <mergeCell ref="F167:F168"/>
    <mergeCell ref="G167:G168"/>
    <mergeCell ref="B165:B166"/>
    <mergeCell ref="C165:C166"/>
    <mergeCell ref="D165:D166"/>
    <mergeCell ref="E165:E166"/>
    <mergeCell ref="F165:F166"/>
    <mergeCell ref="G165:G166"/>
    <mergeCell ref="K167:K168"/>
    <mergeCell ref="L167:L168"/>
    <mergeCell ref="L165:L166"/>
    <mergeCell ref="H165:H166"/>
    <mergeCell ref="H167:H168"/>
    <mergeCell ref="I167:I168"/>
    <mergeCell ref="J167:J168"/>
    <mergeCell ref="I165:I166"/>
    <mergeCell ref="J165:J166"/>
    <mergeCell ref="I163:I164"/>
    <mergeCell ref="B163:B164"/>
    <mergeCell ref="C163:C164"/>
    <mergeCell ref="D163:D164"/>
    <mergeCell ref="E163:E164"/>
    <mergeCell ref="I161:I162"/>
    <mergeCell ref="B161:B162"/>
    <mergeCell ref="C161:C162"/>
    <mergeCell ref="D161:D162"/>
    <mergeCell ref="E161:E162"/>
    <mergeCell ref="J161:J162"/>
    <mergeCell ref="K161:K162"/>
    <mergeCell ref="K165:K166"/>
    <mergeCell ref="M159:M160"/>
    <mergeCell ref="J163:J164"/>
    <mergeCell ref="M161:M162"/>
    <mergeCell ref="L163:L164"/>
    <mergeCell ref="K163:K164"/>
    <mergeCell ref="F161:F162"/>
    <mergeCell ref="G161:G162"/>
    <mergeCell ref="H161:H162"/>
    <mergeCell ref="M157:M158"/>
    <mergeCell ref="F159:F160"/>
    <mergeCell ref="G159:G160"/>
    <mergeCell ref="H159:H160"/>
    <mergeCell ref="I159:I160"/>
    <mergeCell ref="J159:J160"/>
    <mergeCell ref="L161:L162"/>
    <mergeCell ref="F153:F154"/>
    <mergeCell ref="K151:K152"/>
    <mergeCell ref="F151:F152"/>
    <mergeCell ref="G151:G152"/>
    <mergeCell ref="F157:F158"/>
    <mergeCell ref="G157:G158"/>
    <mergeCell ref="H157:H158"/>
    <mergeCell ref="I157:I158"/>
    <mergeCell ref="J157:J158"/>
    <mergeCell ref="L155:L156"/>
    <mergeCell ref="L153:L154"/>
    <mergeCell ref="B159:B160"/>
    <mergeCell ref="C159:C160"/>
    <mergeCell ref="D159:D160"/>
    <mergeCell ref="E159:E160"/>
    <mergeCell ref="B155:B156"/>
    <mergeCell ref="C155:C156"/>
    <mergeCell ref="D155:D156"/>
    <mergeCell ref="E155:E156"/>
    <mergeCell ref="B157:B158"/>
    <mergeCell ref="K157:K158"/>
    <mergeCell ref="L157:L158"/>
    <mergeCell ref="J155:J156"/>
    <mergeCell ref="K155:K156"/>
    <mergeCell ref="C157:C158"/>
    <mergeCell ref="D157:D158"/>
    <mergeCell ref="E157:E158"/>
    <mergeCell ref="I155:I156"/>
    <mergeCell ref="K159:K160"/>
    <mergeCell ref="L159:L160"/>
    <mergeCell ref="B147:B148"/>
    <mergeCell ref="C147:C148"/>
    <mergeCell ref="D147:D148"/>
    <mergeCell ref="E147:E148"/>
    <mergeCell ref="F155:F156"/>
    <mergeCell ref="G155:G156"/>
    <mergeCell ref="H155:H156"/>
    <mergeCell ref="N147:N148"/>
    <mergeCell ref="J145:J146"/>
    <mergeCell ref="K145:K146"/>
    <mergeCell ref="K147:K148"/>
    <mergeCell ref="M147:M148"/>
    <mergeCell ref="N149:N150"/>
    <mergeCell ref="N151:N152"/>
    <mergeCell ref="N153:N154"/>
    <mergeCell ref="M145:M146"/>
    <mergeCell ref="N145:N146"/>
    <mergeCell ref="G153:G154"/>
    <mergeCell ref="H153:H154"/>
    <mergeCell ref="I153:I154"/>
    <mergeCell ref="J153:J154"/>
    <mergeCell ref="L151:L152"/>
    <mergeCell ref="K153:K154"/>
    <mergeCell ref="K149:K150"/>
    <mergeCell ref="B145:B146"/>
    <mergeCell ref="E151:E152"/>
    <mergeCell ref="L147:L148"/>
    <mergeCell ref="M136:M137"/>
    <mergeCell ref="G147:G148"/>
    <mergeCell ref="H147:H148"/>
    <mergeCell ref="I147:I148"/>
    <mergeCell ref="I136:I137"/>
    <mergeCell ref="J136:J137"/>
    <mergeCell ref="L138:L139"/>
    <mergeCell ref="H145:H146"/>
    <mergeCell ref="L145:L146"/>
    <mergeCell ref="A153:A154"/>
    <mergeCell ref="J147:J148"/>
    <mergeCell ref="J149:J150"/>
    <mergeCell ref="A151:A152"/>
    <mergeCell ref="J151:J152"/>
    <mergeCell ref="B153:B154"/>
    <mergeCell ref="F149:F150"/>
    <mergeCell ref="G149:G150"/>
    <mergeCell ref="E136:E137"/>
    <mergeCell ref="F136:F137"/>
    <mergeCell ref="G136:G137"/>
    <mergeCell ref="H136:H137"/>
    <mergeCell ref="C145:C146"/>
    <mergeCell ref="D145:D146"/>
    <mergeCell ref="C153:C154"/>
    <mergeCell ref="D153:D154"/>
    <mergeCell ref="I151:I152"/>
    <mergeCell ref="I145:I146"/>
    <mergeCell ref="F145:F146"/>
    <mergeCell ref="G145:G146"/>
    <mergeCell ref="E145:E146"/>
    <mergeCell ref="F147:F148"/>
    <mergeCell ref="A138:A139"/>
    <mergeCell ref="A155:A156"/>
    <mergeCell ref="H149:H150"/>
    <mergeCell ref="H151:H152"/>
    <mergeCell ref="A149:A150"/>
    <mergeCell ref="B151:B152"/>
    <mergeCell ref="B149:B150"/>
    <mergeCell ref="K134:K135"/>
    <mergeCell ref="L134:L135"/>
    <mergeCell ref="M134:M135"/>
    <mergeCell ref="A157:A158"/>
    <mergeCell ref="H134:H135"/>
    <mergeCell ref="I134:I135"/>
    <mergeCell ref="J134:J135"/>
    <mergeCell ref="B136:B137"/>
    <mergeCell ref="C136:C137"/>
    <mergeCell ref="D136:D137"/>
    <mergeCell ref="H132:H133"/>
    <mergeCell ref="I132:I133"/>
    <mergeCell ref="J132:J133"/>
    <mergeCell ref="M132:M133"/>
    <mergeCell ref="B134:B135"/>
    <mergeCell ref="C134:C135"/>
    <mergeCell ref="D134:D135"/>
    <mergeCell ref="E134:E135"/>
    <mergeCell ref="F134:F135"/>
    <mergeCell ref="G134:G135"/>
    <mergeCell ref="B132:B133"/>
    <mergeCell ref="C132:C133"/>
    <mergeCell ref="D132:D133"/>
    <mergeCell ref="E132:E133"/>
    <mergeCell ref="F132:F133"/>
    <mergeCell ref="L136:L137"/>
    <mergeCell ref="B122:B123"/>
    <mergeCell ref="C122:C123"/>
    <mergeCell ref="D122:D123"/>
    <mergeCell ref="E122:E123"/>
    <mergeCell ref="F122:F123"/>
    <mergeCell ref="G122:G123"/>
    <mergeCell ref="C124:C125"/>
    <mergeCell ref="L130:L131"/>
    <mergeCell ref="K128:K129"/>
    <mergeCell ref="B130:B131"/>
    <mergeCell ref="C130:C131"/>
    <mergeCell ref="D130:D131"/>
    <mergeCell ref="E130:E131"/>
    <mergeCell ref="H130:H131"/>
    <mergeCell ref="H128:H129"/>
    <mergeCell ref="I128:I129"/>
    <mergeCell ref="I130:I131"/>
    <mergeCell ref="B128:B129"/>
    <mergeCell ref="C128:C129"/>
    <mergeCell ref="D128:D129"/>
    <mergeCell ref="E128:E129"/>
    <mergeCell ref="F128:F129"/>
    <mergeCell ref="G128:G129"/>
    <mergeCell ref="L122:L123"/>
    <mergeCell ref="B124:B125"/>
    <mergeCell ref="H126:H127"/>
    <mergeCell ref="E124:E125"/>
    <mergeCell ref="B126:B127"/>
    <mergeCell ref="K132:K133"/>
    <mergeCell ref="C126:C127"/>
    <mergeCell ref="D126:D127"/>
    <mergeCell ref="E126:E127"/>
    <mergeCell ref="G132:G133"/>
    <mergeCell ref="J122:J123"/>
    <mergeCell ref="J126:J127"/>
    <mergeCell ref="K126:K127"/>
    <mergeCell ref="J124:J125"/>
    <mergeCell ref="K124:K125"/>
    <mergeCell ref="K122:K123"/>
    <mergeCell ref="J130:J131"/>
    <mergeCell ref="K130:K131"/>
    <mergeCell ref="N180:N181"/>
    <mergeCell ref="B180:B181"/>
    <mergeCell ref="C180:C181"/>
    <mergeCell ref="D180:D181"/>
    <mergeCell ref="E180:E181"/>
    <mergeCell ref="F180:F181"/>
    <mergeCell ref="I180:I181"/>
    <mergeCell ref="J180:J181"/>
    <mergeCell ref="K180:K181"/>
    <mergeCell ref="H178:H179"/>
    <mergeCell ref="E178:E179"/>
    <mergeCell ref="M128:M129"/>
    <mergeCell ref="H124:H125"/>
    <mergeCell ref="N134:N135"/>
    <mergeCell ref="N136:N137"/>
    <mergeCell ref="F138:F139"/>
    <mergeCell ref="M122:M123"/>
    <mergeCell ref="L126:L127"/>
    <mergeCell ref="M126:M127"/>
    <mergeCell ref="A178:A179"/>
    <mergeCell ref="B178:B179"/>
    <mergeCell ref="C178:C179"/>
    <mergeCell ref="D178:D179"/>
    <mergeCell ref="I178:I179"/>
    <mergeCell ref="J178:J179"/>
    <mergeCell ref="K178:K179"/>
    <mergeCell ref="L120:L121"/>
    <mergeCell ref="L128:L129"/>
    <mergeCell ref="N130:N131"/>
    <mergeCell ref="N132:N133"/>
    <mergeCell ref="N116:N117"/>
    <mergeCell ref="M116:M117"/>
    <mergeCell ref="N124:N125"/>
    <mergeCell ref="N126:N127"/>
    <mergeCell ref="N128:N129"/>
    <mergeCell ref="D124:D125"/>
    <mergeCell ref="M118:M119"/>
    <mergeCell ref="F120:F121"/>
    <mergeCell ref="G120:G121"/>
    <mergeCell ref="H120:H121"/>
    <mergeCell ref="L132:L133"/>
    <mergeCell ref="M120:M121"/>
    <mergeCell ref="I120:I121"/>
    <mergeCell ref="J120:J121"/>
    <mergeCell ref="M130:M131"/>
    <mergeCell ref="N122:N123"/>
    <mergeCell ref="N118:N119"/>
    <mergeCell ref="N120:N121"/>
    <mergeCell ref="L124:L125"/>
    <mergeCell ref="M124:M125"/>
    <mergeCell ref="I126:I127"/>
    <mergeCell ref="B120:B121"/>
    <mergeCell ref="C120:C121"/>
    <mergeCell ref="D120:D121"/>
    <mergeCell ref="E120:E121"/>
    <mergeCell ref="K136:K137"/>
    <mergeCell ref="G116:G117"/>
    <mergeCell ref="H116:H117"/>
    <mergeCell ref="I116:I117"/>
    <mergeCell ref="J116:J117"/>
    <mergeCell ref="A184:A185"/>
    <mergeCell ref="K112:K113"/>
    <mergeCell ref="L112:L113"/>
    <mergeCell ref="B114:B115"/>
    <mergeCell ref="C114:C115"/>
    <mergeCell ref="D114:D115"/>
    <mergeCell ref="E114:E115"/>
    <mergeCell ref="C116:C117"/>
    <mergeCell ref="D116:D117"/>
    <mergeCell ref="E116:E117"/>
    <mergeCell ref="G126:G127"/>
    <mergeCell ref="F130:F131"/>
    <mergeCell ref="G130:G131"/>
    <mergeCell ref="F116:F117"/>
    <mergeCell ref="I118:I119"/>
    <mergeCell ref="J118:J119"/>
    <mergeCell ref="E112:E113"/>
    <mergeCell ref="J114:J115"/>
    <mergeCell ref="K114:K115"/>
    <mergeCell ref="A180:A181"/>
    <mergeCell ref="B118:B119"/>
    <mergeCell ref="L114:L115"/>
    <mergeCell ref="K118:K119"/>
    <mergeCell ref="M114:M115"/>
    <mergeCell ref="L99:L100"/>
    <mergeCell ref="M99:M100"/>
    <mergeCell ref="L101:L102"/>
    <mergeCell ref="M103:M104"/>
    <mergeCell ref="F103:F104"/>
    <mergeCell ref="G103:G104"/>
    <mergeCell ref="I101:I102"/>
    <mergeCell ref="J101:J102"/>
    <mergeCell ref="I103:I104"/>
    <mergeCell ref="J103:J104"/>
    <mergeCell ref="H114:H115"/>
    <mergeCell ref="I114:I115"/>
    <mergeCell ref="F114:F115"/>
    <mergeCell ref="G114:G115"/>
    <mergeCell ref="M110:M111"/>
    <mergeCell ref="B116:B117"/>
    <mergeCell ref="K116:K117"/>
    <mergeCell ref="L116:L117"/>
    <mergeCell ref="B110:B111"/>
    <mergeCell ref="J112:J113"/>
    <mergeCell ref="C110:C111"/>
    <mergeCell ref="D110:D111"/>
    <mergeCell ref="E110:E111"/>
    <mergeCell ref="I110:I111"/>
    <mergeCell ref="J110:J111"/>
    <mergeCell ref="L118:L119"/>
    <mergeCell ref="K120:K121"/>
    <mergeCell ref="G110:G111"/>
    <mergeCell ref="H110:H111"/>
    <mergeCell ref="K110:K111"/>
    <mergeCell ref="D97:D98"/>
    <mergeCell ref="E97:E98"/>
    <mergeCell ref="E99:E100"/>
    <mergeCell ref="F99:F100"/>
    <mergeCell ref="N97:N98"/>
    <mergeCell ref="F97:F98"/>
    <mergeCell ref="G97:G98"/>
    <mergeCell ref="H97:H98"/>
    <mergeCell ref="I97:I98"/>
    <mergeCell ref="C112:C113"/>
    <mergeCell ref="D112:D113"/>
    <mergeCell ref="G99:G100"/>
    <mergeCell ref="H99:H100"/>
    <mergeCell ref="K101:K102"/>
    <mergeCell ref="M97:M98"/>
    <mergeCell ref="K99:K100"/>
    <mergeCell ref="I112:I113"/>
    <mergeCell ref="H101:H102"/>
    <mergeCell ref="N110:N111"/>
    <mergeCell ref="N112:N113"/>
    <mergeCell ref="A108:N108"/>
    <mergeCell ref="A110:A111"/>
    <mergeCell ref="A112:A113"/>
    <mergeCell ref="N103:N104"/>
    <mergeCell ref="F112:F113"/>
    <mergeCell ref="G112:G113"/>
    <mergeCell ref="H112:H113"/>
    <mergeCell ref="A200:A201"/>
    <mergeCell ref="F93:F94"/>
    <mergeCell ref="G93:G94"/>
    <mergeCell ref="H93:H94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K138:K139"/>
    <mergeCell ref="L171:L172"/>
    <mergeCell ref="G138:G139"/>
    <mergeCell ref="F124:F125"/>
    <mergeCell ref="G124:G125"/>
    <mergeCell ref="F126:F127"/>
    <mergeCell ref="L103:L104"/>
    <mergeCell ref="K93:K94"/>
    <mergeCell ref="L93:L94"/>
    <mergeCell ref="A190:A191"/>
    <mergeCell ref="B99:B100"/>
    <mergeCell ref="C99:C100"/>
    <mergeCell ref="D99:D100"/>
    <mergeCell ref="A188:A189"/>
    <mergeCell ref="B112:B113"/>
    <mergeCell ref="K97:K98"/>
    <mergeCell ref="L97:L98"/>
    <mergeCell ref="F110:F111"/>
    <mergeCell ref="B87:B88"/>
    <mergeCell ref="C87:C88"/>
    <mergeCell ref="D87:D88"/>
    <mergeCell ref="E87:E88"/>
    <mergeCell ref="B101:B102"/>
    <mergeCell ref="C101:C102"/>
    <mergeCell ref="D101:D102"/>
    <mergeCell ref="E101:E102"/>
    <mergeCell ref="B89:B90"/>
    <mergeCell ref="C89:C90"/>
    <mergeCell ref="F91:F92"/>
    <mergeCell ref="G91:G92"/>
    <mergeCell ref="H91:H92"/>
    <mergeCell ref="J91:J92"/>
    <mergeCell ref="I91:I92"/>
    <mergeCell ref="B91:B92"/>
    <mergeCell ref="C91:C92"/>
    <mergeCell ref="D91:D92"/>
    <mergeCell ref="E91:E92"/>
    <mergeCell ref="H89:H90"/>
    <mergeCell ref="I89:I90"/>
    <mergeCell ref="J89:J90"/>
    <mergeCell ref="D89:D90"/>
    <mergeCell ref="E89:E90"/>
    <mergeCell ref="F89:F90"/>
    <mergeCell ref="G89:G90"/>
    <mergeCell ref="H95:H96"/>
    <mergeCell ref="I95:I96"/>
    <mergeCell ref="J95:J96"/>
    <mergeCell ref="J87:J88"/>
    <mergeCell ref="B97:B98"/>
    <mergeCell ref="C97:C98"/>
    <mergeCell ref="J85:J86"/>
    <mergeCell ref="J138:J139"/>
    <mergeCell ref="I93:I94"/>
    <mergeCell ref="J93:J94"/>
    <mergeCell ref="J97:J98"/>
    <mergeCell ref="I99:I100"/>
    <mergeCell ref="J99:J100"/>
    <mergeCell ref="J128:J129"/>
    <mergeCell ref="I124:I125"/>
    <mergeCell ref="M87:M88"/>
    <mergeCell ref="M89:M90"/>
    <mergeCell ref="N87:N88"/>
    <mergeCell ref="N91:N92"/>
    <mergeCell ref="N99:N100"/>
    <mergeCell ref="N101:N102"/>
    <mergeCell ref="M91:M92"/>
    <mergeCell ref="M101:M102"/>
    <mergeCell ref="N93:N94"/>
    <mergeCell ref="N95:N96"/>
    <mergeCell ref="N89:N90"/>
    <mergeCell ref="K89:K90"/>
    <mergeCell ref="L89:L90"/>
    <mergeCell ref="K91:K92"/>
    <mergeCell ref="L91:L92"/>
    <mergeCell ref="K95:K96"/>
    <mergeCell ref="L95:L96"/>
    <mergeCell ref="M95:M96"/>
    <mergeCell ref="M112:M113"/>
    <mergeCell ref="M138:M139"/>
    <mergeCell ref="M93:M94"/>
    <mergeCell ref="N114:N115"/>
    <mergeCell ref="K103:K104"/>
    <mergeCell ref="A213:A214"/>
    <mergeCell ref="A209:A210"/>
    <mergeCell ref="B209:B210"/>
    <mergeCell ref="C209:C210"/>
    <mergeCell ref="D209:D210"/>
    <mergeCell ref="E209:E210"/>
    <mergeCell ref="F209:F210"/>
    <mergeCell ref="L81:L82"/>
    <mergeCell ref="M81:M82"/>
    <mergeCell ref="N81:N82"/>
    <mergeCell ref="M209:M210"/>
    <mergeCell ref="N209:N210"/>
    <mergeCell ref="L83:L84"/>
    <mergeCell ref="M83:M84"/>
    <mergeCell ref="N83:N84"/>
    <mergeCell ref="N85:N86"/>
    <mergeCell ref="M85:M86"/>
    <mergeCell ref="G81:G82"/>
    <mergeCell ref="M153:M154"/>
    <mergeCell ref="M151:M152"/>
    <mergeCell ref="L149:L150"/>
    <mergeCell ref="M149:M150"/>
    <mergeCell ref="K85:K86"/>
    <mergeCell ref="L85:L86"/>
    <mergeCell ref="F87:F88"/>
    <mergeCell ref="G87:G88"/>
    <mergeCell ref="H87:H88"/>
    <mergeCell ref="I87:I88"/>
    <mergeCell ref="K87:K88"/>
    <mergeCell ref="L87:L88"/>
    <mergeCell ref="H85:H86"/>
    <mergeCell ref="I85:I86"/>
    <mergeCell ref="I81:I82"/>
    <mergeCell ref="J81:J82"/>
    <mergeCell ref="B83:B84"/>
    <mergeCell ref="A211:A212"/>
    <mergeCell ref="H83:H84"/>
    <mergeCell ref="I83:I84"/>
    <mergeCell ref="J83:J84"/>
    <mergeCell ref="C83:C84"/>
    <mergeCell ref="D83:D84"/>
    <mergeCell ref="E83:E84"/>
    <mergeCell ref="F83:F84"/>
    <mergeCell ref="G83:G84"/>
    <mergeCell ref="K79:K80"/>
    <mergeCell ref="K81:K82"/>
    <mergeCell ref="K83:K84"/>
    <mergeCell ref="E81:E82"/>
    <mergeCell ref="F81:F82"/>
    <mergeCell ref="G79:G80"/>
    <mergeCell ref="I149:I150"/>
    <mergeCell ref="C149:C150"/>
    <mergeCell ref="D149:D150"/>
    <mergeCell ref="E149:E150"/>
    <mergeCell ref="E153:E154"/>
    <mergeCell ref="D85:D86"/>
    <mergeCell ref="E85:E86"/>
    <mergeCell ref="F85:F86"/>
    <mergeCell ref="G85:G86"/>
    <mergeCell ref="G209:G210"/>
    <mergeCell ref="H209:H210"/>
    <mergeCell ref="F101:F102"/>
    <mergeCell ref="G101:G102"/>
    <mergeCell ref="E138:E139"/>
    <mergeCell ref="N77:N78"/>
    <mergeCell ref="K77:K78"/>
    <mergeCell ref="L79:L80"/>
    <mergeCell ref="M79:M80"/>
    <mergeCell ref="N79:N80"/>
    <mergeCell ref="D79:D80"/>
    <mergeCell ref="A217:A218"/>
    <mergeCell ref="H79:H80"/>
    <mergeCell ref="I79:I80"/>
    <mergeCell ref="J79:J80"/>
    <mergeCell ref="B81:B82"/>
    <mergeCell ref="C81:C82"/>
    <mergeCell ref="D81:D82"/>
    <mergeCell ref="E79:E80"/>
    <mergeCell ref="F79:F80"/>
    <mergeCell ref="C77:C78"/>
    <mergeCell ref="M171:M172"/>
    <mergeCell ref="F202:F203"/>
    <mergeCell ref="G202:G203"/>
    <mergeCell ref="H202:H203"/>
    <mergeCell ref="M202:M203"/>
    <mergeCell ref="N202:N203"/>
    <mergeCell ref="L202:L203"/>
    <mergeCell ref="A163:A164"/>
    <mergeCell ref="A165:A166"/>
    <mergeCell ref="A167:A168"/>
    <mergeCell ref="A161:A162"/>
    <mergeCell ref="A159:A160"/>
    <mergeCell ref="A147:A148"/>
    <mergeCell ref="D151:D152"/>
    <mergeCell ref="A215:A216"/>
    <mergeCell ref="H81:H82"/>
    <mergeCell ref="J75:J76"/>
    <mergeCell ref="B77:B78"/>
    <mergeCell ref="E77:E78"/>
    <mergeCell ref="F77:F78"/>
    <mergeCell ref="G77:G78"/>
    <mergeCell ref="K73:K74"/>
    <mergeCell ref="L71:L72"/>
    <mergeCell ref="E71:E72"/>
    <mergeCell ref="F71:F72"/>
    <mergeCell ref="G71:G72"/>
    <mergeCell ref="J73:J74"/>
    <mergeCell ref="E73:E74"/>
    <mergeCell ref="F73:F74"/>
    <mergeCell ref="G73:G74"/>
    <mergeCell ref="M71:M72"/>
    <mergeCell ref="L77:L78"/>
    <mergeCell ref="M77:M78"/>
    <mergeCell ref="N67:N68"/>
    <mergeCell ref="A227:A228"/>
    <mergeCell ref="H69:H70"/>
    <mergeCell ref="I69:I70"/>
    <mergeCell ref="J69:J70"/>
    <mergeCell ref="B71:B72"/>
    <mergeCell ref="C71:C72"/>
    <mergeCell ref="L69:L70"/>
    <mergeCell ref="M69:M70"/>
    <mergeCell ref="N69:N70"/>
    <mergeCell ref="E69:E70"/>
    <mergeCell ref="F69:F70"/>
    <mergeCell ref="G69:G70"/>
    <mergeCell ref="K69:K70"/>
    <mergeCell ref="L67:L68"/>
    <mergeCell ref="M67:M68"/>
    <mergeCell ref="N138:N139"/>
    <mergeCell ref="L75:L76"/>
    <mergeCell ref="M75:M76"/>
    <mergeCell ref="N75:N76"/>
    <mergeCell ref="A219:A220"/>
    <mergeCell ref="H77:H78"/>
    <mergeCell ref="I77:I78"/>
    <mergeCell ref="J77:J78"/>
    <mergeCell ref="B79:B80"/>
    <mergeCell ref="C79:C80"/>
    <mergeCell ref="D71:D72"/>
    <mergeCell ref="K75:K76"/>
    <mergeCell ref="E75:E76"/>
    <mergeCell ref="F75:F76"/>
    <mergeCell ref="G75:G76"/>
    <mergeCell ref="A221:A222"/>
    <mergeCell ref="F231:F232"/>
    <mergeCell ref="G231:G232"/>
    <mergeCell ref="A171:A172"/>
    <mergeCell ref="B171:B172"/>
    <mergeCell ref="C171:C172"/>
    <mergeCell ref="D171:D172"/>
    <mergeCell ref="E171:E172"/>
    <mergeCell ref="F171:F172"/>
    <mergeCell ref="G171:G172"/>
    <mergeCell ref="H171:H172"/>
    <mergeCell ref="A202:A203"/>
    <mergeCell ref="B202:B203"/>
    <mergeCell ref="C202:C203"/>
    <mergeCell ref="D202:D203"/>
    <mergeCell ref="E202:E203"/>
    <mergeCell ref="N71:N72"/>
    <mergeCell ref="K71:K72"/>
    <mergeCell ref="L73:L74"/>
    <mergeCell ref="M73:M74"/>
    <mergeCell ref="N73:N74"/>
    <mergeCell ref="A225:A226"/>
    <mergeCell ref="H71:H72"/>
    <mergeCell ref="I71:I72"/>
    <mergeCell ref="J71:J72"/>
    <mergeCell ref="B73:B74"/>
    <mergeCell ref="C73:C74"/>
    <mergeCell ref="D73:D74"/>
    <mergeCell ref="B75:B76"/>
    <mergeCell ref="C75:C76"/>
    <mergeCell ref="D75:D76"/>
    <mergeCell ref="H75:H76"/>
    <mergeCell ref="I75:I76"/>
    <mergeCell ref="N231:N232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D67:D68"/>
    <mergeCell ref="E67:E68"/>
    <mergeCell ref="F67:F68"/>
    <mergeCell ref="G67:G68"/>
    <mergeCell ref="H65:H66"/>
    <mergeCell ref="I65:I66"/>
    <mergeCell ref="N55:N56"/>
    <mergeCell ref="J65:J66"/>
    <mergeCell ref="K65:K66"/>
    <mergeCell ref="L65:L66"/>
    <mergeCell ref="M65:M66"/>
    <mergeCell ref="N65:N66"/>
    <mergeCell ref="J55:J56"/>
    <mergeCell ref="K55:K56"/>
    <mergeCell ref="L55:L56"/>
    <mergeCell ref="M55:M56"/>
    <mergeCell ref="N63:N64"/>
    <mergeCell ref="B65:B66"/>
    <mergeCell ref="B229:B230"/>
    <mergeCell ref="C229:C230"/>
    <mergeCell ref="D229:D230"/>
    <mergeCell ref="A229:A230"/>
    <mergeCell ref="K61:K62"/>
    <mergeCell ref="L61:L62"/>
    <mergeCell ref="L63:L64"/>
    <mergeCell ref="J67:J68"/>
    <mergeCell ref="M63:M64"/>
    <mergeCell ref="A97:A98"/>
    <mergeCell ref="K67:K68"/>
    <mergeCell ref="B69:B70"/>
    <mergeCell ref="C69:C70"/>
    <mergeCell ref="D69:D70"/>
    <mergeCell ref="I61:I62"/>
    <mergeCell ref="J61:J62"/>
    <mergeCell ref="H63:H64"/>
    <mergeCell ref="M61:M62"/>
    <mergeCell ref="G63:G64"/>
    <mergeCell ref="J231:J232"/>
    <mergeCell ref="K231:K232"/>
    <mergeCell ref="L231:L232"/>
    <mergeCell ref="M231:M232"/>
    <mergeCell ref="H67:H68"/>
    <mergeCell ref="I67:I68"/>
    <mergeCell ref="A223:A224"/>
    <mergeCell ref="H73:H74"/>
    <mergeCell ref="I73:I74"/>
    <mergeCell ref="D77:D78"/>
    <mergeCell ref="A231:A232"/>
    <mergeCell ref="B231:B232"/>
    <mergeCell ref="C231:C232"/>
    <mergeCell ref="D231:D232"/>
    <mergeCell ref="H231:H232"/>
    <mergeCell ref="I231:I232"/>
    <mergeCell ref="E231:E232"/>
    <mergeCell ref="N61:N62"/>
    <mergeCell ref="L59:L60"/>
    <mergeCell ref="M59:M60"/>
    <mergeCell ref="I63:I64"/>
    <mergeCell ref="J63:J64"/>
    <mergeCell ref="K63:K64"/>
    <mergeCell ref="A99:A100"/>
    <mergeCell ref="N59:N60"/>
    <mergeCell ref="E61:E62"/>
    <mergeCell ref="F61:F62"/>
    <mergeCell ref="G61:G62"/>
    <mergeCell ref="H61:H62"/>
    <mergeCell ref="B67:B68"/>
    <mergeCell ref="C59:C60"/>
    <mergeCell ref="B63:B64"/>
    <mergeCell ref="C63:C64"/>
    <mergeCell ref="L57:L58"/>
    <mergeCell ref="M57:M58"/>
    <mergeCell ref="N57:N58"/>
    <mergeCell ref="E59:E60"/>
    <mergeCell ref="F59:F60"/>
    <mergeCell ref="G59:G60"/>
    <mergeCell ref="H59:H60"/>
    <mergeCell ref="I59:I60"/>
    <mergeCell ref="J59:J60"/>
    <mergeCell ref="K59:K60"/>
    <mergeCell ref="H57:H58"/>
    <mergeCell ref="I57:I58"/>
    <mergeCell ref="J57:J58"/>
    <mergeCell ref="K57:K58"/>
    <mergeCell ref="F57:F58"/>
    <mergeCell ref="G57:G58"/>
    <mergeCell ref="B59:B60"/>
    <mergeCell ref="A103:A104"/>
    <mergeCell ref="B103:B104"/>
    <mergeCell ref="C103:C104"/>
    <mergeCell ref="D103:D104"/>
    <mergeCell ref="E103:E104"/>
    <mergeCell ref="D59:D60"/>
    <mergeCell ref="C61:C62"/>
    <mergeCell ref="D61:D62"/>
    <mergeCell ref="H138:H139"/>
    <mergeCell ref="I138:I139"/>
    <mergeCell ref="C118:C119"/>
    <mergeCell ref="D118:D119"/>
    <mergeCell ref="E118:E119"/>
    <mergeCell ref="F118:F119"/>
    <mergeCell ref="G118:G119"/>
    <mergeCell ref="H118:H119"/>
    <mergeCell ref="H122:H123"/>
    <mergeCell ref="I122:I123"/>
    <mergeCell ref="A128:A129"/>
    <mergeCell ref="A130:A131"/>
    <mergeCell ref="A132:A133"/>
    <mergeCell ref="A134:A135"/>
    <mergeCell ref="A136:A137"/>
    <mergeCell ref="C65:C66"/>
    <mergeCell ref="D65:D66"/>
    <mergeCell ref="E65:E66"/>
    <mergeCell ref="F65:F66"/>
    <mergeCell ref="G65:G66"/>
    <mergeCell ref="D63:D64"/>
    <mergeCell ref="E63:E64"/>
    <mergeCell ref="F63:F64"/>
    <mergeCell ref="A53:N53"/>
    <mergeCell ref="A14:A15"/>
    <mergeCell ref="E57:E58"/>
    <mergeCell ref="L14:L15"/>
    <mergeCell ref="M14:M15"/>
    <mergeCell ref="N14:N15"/>
    <mergeCell ref="K14:K15"/>
    <mergeCell ref="B14:B15"/>
    <mergeCell ref="E14:E15"/>
    <mergeCell ref="G14:G15"/>
    <mergeCell ref="H14:H15"/>
    <mergeCell ref="B57:B58"/>
    <mergeCell ref="B61:B62"/>
    <mergeCell ref="A194:A195"/>
    <mergeCell ref="A196:A197"/>
    <mergeCell ref="A198:A199"/>
    <mergeCell ref="A192:A193"/>
    <mergeCell ref="B138:B139"/>
    <mergeCell ref="A101:A102"/>
    <mergeCell ref="A145:A146"/>
    <mergeCell ref="A186:A187"/>
    <mergeCell ref="A182:A183"/>
    <mergeCell ref="C138:C139"/>
    <mergeCell ref="D138:D139"/>
    <mergeCell ref="C67:C68"/>
    <mergeCell ref="B85:B86"/>
    <mergeCell ref="C85:C86"/>
    <mergeCell ref="A169:A170"/>
    <mergeCell ref="A143:N143"/>
    <mergeCell ref="C151:C152"/>
    <mergeCell ref="C57:C58"/>
    <mergeCell ref="D57:D58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8'!A40" display="1 - FERROEXPRESO PAMPEANO S.A."/>
    <hyperlink ref="A5:C5" location="'2008'!A82" display="2 - NUEVO CENTRAL ARGENTINO S.A."/>
    <hyperlink ref="A6:C6" location="'2008'!A137" display="3 - FERROSUR ROCA S.A."/>
    <hyperlink ref="A7:C7" location="'2008'!A173" display="4 - AMERICA LATINA LOGISTICA CENTRAL S.A. "/>
    <hyperlink ref="A8:C8" location="'2008'!A204" display="5 - AMERICA LATINA LOGISTICA MESOPOTAMICA S.A."/>
    <hyperlink ref="A9:C9" location="'2008'!A233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operadores</oddFooter>
  </headerFooter>
  <rowBreaks count="5" manualBreakCount="5">
    <brk id="52" max="16383" man="1"/>
    <brk id="107" max="16383" man="1"/>
    <brk id="142" max="16383" man="1"/>
    <brk id="175" max="16383" man="1"/>
    <brk id="206" max="16383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12"/>
  <sheetViews>
    <sheetView showGridLines="0" showRowColHeaders="0" topLeftCell="F2" workbookViewId="0">
      <selection activeCell="D195" sqref="D195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175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202</v>
      </c>
      <c r="B7" s="326"/>
      <c r="C7" s="326"/>
      <c r="D7" s="38"/>
    </row>
    <row r="8" spans="1:14" s="26" customFormat="1" ht="24.95" customHeight="1" x14ac:dyDescent="0.2">
      <c r="A8" s="326" t="s">
        <v>113</v>
      </c>
      <c r="B8" s="326"/>
      <c r="C8" s="326"/>
      <c r="D8" s="38"/>
    </row>
    <row r="9" spans="1:14" s="26" customFormat="1" ht="24.95" customHeight="1" x14ac:dyDescent="0.2">
      <c r="A9" s="326" t="s">
        <v>76</v>
      </c>
      <c r="B9" s="326"/>
      <c r="C9" s="326"/>
      <c r="D9" s="38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739040</v>
      </c>
      <c r="C16" s="307">
        <v>2386260</v>
      </c>
      <c r="D16" s="307">
        <v>347820</v>
      </c>
      <c r="E16" s="307">
        <v>578860</v>
      </c>
      <c r="F16" s="307">
        <v>223020</v>
      </c>
      <c r="G16" s="307">
        <v>119000</v>
      </c>
      <c r="H16" s="307">
        <v>1166240</v>
      </c>
      <c r="I16" s="307">
        <v>4536630</v>
      </c>
      <c r="J16" s="307">
        <v>8020800</v>
      </c>
      <c r="K16" s="307">
        <v>9719450</v>
      </c>
      <c r="L16" s="291">
        <v>7373980</v>
      </c>
      <c r="M16" s="307">
        <v>6212400</v>
      </c>
      <c r="N16" s="309">
        <v>41423500</v>
      </c>
    </row>
    <row r="17" spans="1:15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25"/>
      <c r="M17" s="308"/>
      <c r="N17" s="310"/>
    </row>
    <row r="18" spans="1:15" ht="13.5" customHeight="1" x14ac:dyDescent="0.2">
      <c r="A18" s="293" t="s">
        <v>81</v>
      </c>
      <c r="B18" s="307">
        <v>8410240</v>
      </c>
      <c r="C18" s="307">
        <v>24968800</v>
      </c>
      <c r="D18" s="307">
        <v>61936320</v>
      </c>
      <c r="E18" s="307">
        <v>44442440</v>
      </c>
      <c r="F18" s="307">
        <v>64060680</v>
      </c>
      <c r="G18" s="307">
        <v>41959720</v>
      </c>
      <c r="H18" s="307">
        <v>6934450</v>
      </c>
      <c r="I18" s="307">
        <v>836470</v>
      </c>
      <c r="J18" s="307">
        <v>928340</v>
      </c>
      <c r="K18" s="307">
        <v>7378000</v>
      </c>
      <c r="L18" s="291">
        <v>5418070</v>
      </c>
      <c r="M18" s="307">
        <v>18828380</v>
      </c>
      <c r="N18" s="309">
        <v>286101910</v>
      </c>
    </row>
    <row r="19" spans="1:15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25"/>
      <c r="M19" s="308"/>
      <c r="N19" s="310"/>
    </row>
    <row r="20" spans="1:15" ht="13.5" customHeight="1" x14ac:dyDescent="0.2">
      <c r="A20" s="293" t="s">
        <v>82</v>
      </c>
      <c r="B20" s="307">
        <v>53804960</v>
      </c>
      <c r="C20" s="307">
        <v>25986870</v>
      </c>
      <c r="D20" s="307">
        <v>20014740</v>
      </c>
      <c r="E20" s="307">
        <v>1186740</v>
      </c>
      <c r="F20" s="307">
        <v>12060340</v>
      </c>
      <c r="G20" s="307">
        <v>1808460</v>
      </c>
      <c r="H20" s="307">
        <v>1145700</v>
      </c>
      <c r="I20" s="307">
        <v>0</v>
      </c>
      <c r="J20" s="307">
        <v>1237740</v>
      </c>
      <c r="K20" s="307">
        <v>10818060</v>
      </c>
      <c r="L20" s="291">
        <v>19076640</v>
      </c>
      <c r="M20" s="307">
        <v>18655470</v>
      </c>
      <c r="N20" s="309">
        <v>165795720</v>
      </c>
    </row>
    <row r="21" spans="1:15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25"/>
      <c r="M21" s="308"/>
      <c r="N21" s="310"/>
    </row>
    <row r="22" spans="1:15" ht="13.5" customHeight="1" x14ac:dyDescent="0.2">
      <c r="A22" s="293" t="s">
        <v>99</v>
      </c>
      <c r="B22" s="307">
        <v>0</v>
      </c>
      <c r="C22" s="307">
        <v>964800</v>
      </c>
      <c r="D22" s="307">
        <v>897800</v>
      </c>
      <c r="E22" s="307">
        <v>0</v>
      </c>
      <c r="F22" s="307">
        <v>0</v>
      </c>
      <c r="G22" s="307">
        <v>784980</v>
      </c>
      <c r="H22" s="307">
        <v>0</v>
      </c>
      <c r="I22" s="307">
        <v>0</v>
      </c>
      <c r="J22" s="307">
        <v>0</v>
      </c>
      <c r="K22" s="307">
        <v>0</v>
      </c>
      <c r="L22" s="291">
        <v>0</v>
      </c>
      <c r="M22" s="307">
        <v>0</v>
      </c>
      <c r="N22" s="309">
        <v>2647580</v>
      </c>
      <c r="O22" t="s">
        <v>70</v>
      </c>
    </row>
    <row r="23" spans="1:15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25"/>
      <c r="M23" s="308"/>
      <c r="N23" s="310"/>
    </row>
    <row r="24" spans="1:15" ht="13.5" customHeight="1" x14ac:dyDescent="0.2">
      <c r="A24" s="293" t="s">
        <v>83</v>
      </c>
      <c r="B24" s="307">
        <v>2140760</v>
      </c>
      <c r="C24" s="307">
        <v>15557890</v>
      </c>
      <c r="D24" s="307">
        <v>8717830</v>
      </c>
      <c r="E24" s="307">
        <v>5769260</v>
      </c>
      <c r="F24" s="307">
        <v>13233640</v>
      </c>
      <c r="G24" s="307">
        <v>10634560</v>
      </c>
      <c r="H24" s="307">
        <v>7906010</v>
      </c>
      <c r="I24" s="307">
        <v>17025840</v>
      </c>
      <c r="J24" s="307">
        <v>15495840</v>
      </c>
      <c r="K24" s="307">
        <v>11885010</v>
      </c>
      <c r="L24" s="291">
        <v>16720650</v>
      </c>
      <c r="M24" s="307">
        <v>13163010</v>
      </c>
      <c r="N24" s="309">
        <v>138250300</v>
      </c>
    </row>
    <row r="25" spans="1:15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25"/>
      <c r="M25" s="308"/>
      <c r="N25" s="310"/>
    </row>
    <row r="26" spans="1:15" ht="13.5" customHeight="1" x14ac:dyDescent="0.2">
      <c r="A26" s="293" t="s">
        <v>84</v>
      </c>
      <c r="B26" s="307">
        <v>35992760</v>
      </c>
      <c r="C26" s="307">
        <v>11177560</v>
      </c>
      <c r="D26" s="307">
        <v>7088550</v>
      </c>
      <c r="E26" s="307">
        <v>63206000</v>
      </c>
      <c r="F26" s="307">
        <v>28909080</v>
      </c>
      <c r="G26" s="307">
        <v>8819800</v>
      </c>
      <c r="H26" s="307">
        <v>45208740</v>
      </c>
      <c r="I26" s="307">
        <v>58662660</v>
      </c>
      <c r="J26" s="307">
        <v>25506080</v>
      </c>
      <c r="K26" s="307">
        <v>33703040</v>
      </c>
      <c r="L26" s="291">
        <v>37299520</v>
      </c>
      <c r="M26" s="307">
        <v>12744030</v>
      </c>
      <c r="N26" s="309">
        <v>368317820</v>
      </c>
    </row>
    <row r="27" spans="1:15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25"/>
      <c r="M27" s="308"/>
      <c r="N27" s="310"/>
    </row>
    <row r="28" spans="1:15" ht="13.5" customHeight="1" x14ac:dyDescent="0.2">
      <c r="A28" s="293" t="s">
        <v>85</v>
      </c>
      <c r="B28" s="307">
        <v>0</v>
      </c>
      <c r="C28" s="307">
        <v>3967200</v>
      </c>
      <c r="D28" s="307">
        <v>6189150</v>
      </c>
      <c r="E28" s="307">
        <v>6310740</v>
      </c>
      <c r="F28" s="307">
        <v>8006400</v>
      </c>
      <c r="G28" s="307">
        <v>1345410</v>
      </c>
      <c r="H28" s="307">
        <v>3018060</v>
      </c>
      <c r="I28" s="307">
        <v>3369600</v>
      </c>
      <c r="J28" s="307">
        <v>2847560</v>
      </c>
      <c r="K28" s="307">
        <v>3167250</v>
      </c>
      <c r="L28" s="291">
        <v>4950880</v>
      </c>
      <c r="M28" s="307">
        <v>9363480</v>
      </c>
      <c r="N28" s="309">
        <v>52535730</v>
      </c>
    </row>
    <row r="29" spans="1:15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25"/>
      <c r="M29" s="308"/>
      <c r="N29" s="310"/>
    </row>
    <row r="30" spans="1:15" ht="13.5" customHeight="1" x14ac:dyDescent="0.2">
      <c r="A30" s="293" t="s">
        <v>86</v>
      </c>
      <c r="B30" s="307">
        <v>0</v>
      </c>
      <c r="C30" s="307">
        <v>2066930</v>
      </c>
      <c r="D30" s="307">
        <v>569520</v>
      </c>
      <c r="E30" s="307">
        <v>0</v>
      </c>
      <c r="F30" s="307">
        <v>1243000</v>
      </c>
      <c r="G30" s="307">
        <v>2318760</v>
      </c>
      <c r="H30" s="307">
        <v>2106450</v>
      </c>
      <c r="I30" s="307">
        <v>1035080</v>
      </c>
      <c r="J30" s="307">
        <v>2361150</v>
      </c>
      <c r="K30" s="307">
        <v>3019360</v>
      </c>
      <c r="L30" s="291">
        <v>4788900</v>
      </c>
      <c r="M30" s="307">
        <v>655400</v>
      </c>
      <c r="N30" s="309">
        <v>20164550</v>
      </c>
    </row>
    <row r="31" spans="1:15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25"/>
      <c r="M31" s="308"/>
      <c r="N31" s="310"/>
    </row>
    <row r="32" spans="1:15" ht="13.5" customHeight="1" x14ac:dyDescent="0.2">
      <c r="A32" s="293" t="s">
        <v>97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0</v>
      </c>
      <c r="J32" s="307">
        <v>0</v>
      </c>
      <c r="K32" s="307">
        <v>0</v>
      </c>
      <c r="L32" s="291">
        <v>0</v>
      </c>
      <c r="M32" s="307">
        <v>0</v>
      </c>
      <c r="N32" s="309">
        <v>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25"/>
      <c r="M33" s="308"/>
      <c r="N33" s="310"/>
    </row>
    <row r="34" spans="1:14" ht="13.5" customHeight="1" x14ac:dyDescent="0.2">
      <c r="A34" s="293" t="s">
        <v>87</v>
      </c>
      <c r="B34" s="307">
        <v>653510</v>
      </c>
      <c r="C34" s="307">
        <v>4502960</v>
      </c>
      <c r="D34" s="307">
        <v>610200</v>
      </c>
      <c r="E34" s="307">
        <v>3593400</v>
      </c>
      <c r="F34" s="307">
        <v>9934960</v>
      </c>
      <c r="G34" s="307">
        <v>9650200</v>
      </c>
      <c r="H34" s="307">
        <v>14667400</v>
      </c>
      <c r="I34" s="307">
        <v>3345900</v>
      </c>
      <c r="J34" s="307">
        <v>8122440</v>
      </c>
      <c r="K34" s="307">
        <v>10021440</v>
      </c>
      <c r="L34" s="291">
        <v>11676000</v>
      </c>
      <c r="M34" s="307">
        <v>8220090</v>
      </c>
      <c r="N34" s="309">
        <v>84998500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25"/>
      <c r="M35" s="308"/>
      <c r="N35" s="310"/>
    </row>
    <row r="36" spans="1:14" ht="13.5" customHeight="1" x14ac:dyDescent="0.2">
      <c r="A36" s="293" t="s">
        <v>94</v>
      </c>
      <c r="B36" s="307">
        <v>0</v>
      </c>
      <c r="C36" s="307">
        <v>3527320</v>
      </c>
      <c r="D36" s="307">
        <v>4147520</v>
      </c>
      <c r="E36" s="307">
        <v>3570800</v>
      </c>
      <c r="F36" s="307">
        <v>5904000</v>
      </c>
      <c r="G36" s="307">
        <v>6345570</v>
      </c>
      <c r="H36" s="307">
        <v>2752570</v>
      </c>
      <c r="I36" s="307">
        <v>1057680</v>
      </c>
      <c r="J36" s="307">
        <v>937660</v>
      </c>
      <c r="K36" s="307">
        <v>208000</v>
      </c>
      <c r="L36" s="291">
        <v>1559670</v>
      </c>
      <c r="M36" s="307">
        <v>0</v>
      </c>
      <c r="N36" s="309">
        <v>30010790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25"/>
      <c r="M37" s="308"/>
      <c r="N37" s="310"/>
    </row>
    <row r="38" spans="1:14" ht="13.5" customHeight="1" x14ac:dyDescent="0.2">
      <c r="A38" s="293" t="s">
        <v>88</v>
      </c>
      <c r="B38" s="307">
        <v>3392680</v>
      </c>
      <c r="C38" s="307">
        <v>2693140</v>
      </c>
      <c r="D38" s="307">
        <v>4312940</v>
      </c>
      <c r="E38" s="307">
        <v>2771460</v>
      </c>
      <c r="F38" s="307">
        <v>1961560</v>
      </c>
      <c r="G38" s="307">
        <v>3037580</v>
      </c>
      <c r="H38" s="307">
        <v>2349600</v>
      </c>
      <c r="I38" s="307">
        <v>2157360</v>
      </c>
      <c r="J38" s="307">
        <v>2718060</v>
      </c>
      <c r="K38" s="307">
        <v>1468500</v>
      </c>
      <c r="L38" s="291">
        <v>2383420</v>
      </c>
      <c r="M38" s="307">
        <v>1447140</v>
      </c>
      <c r="N38" s="309">
        <v>30693440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25"/>
      <c r="M39" s="308"/>
      <c r="N39" s="310"/>
    </row>
    <row r="40" spans="1:14" ht="13.5" customHeight="1" x14ac:dyDescent="0.2">
      <c r="A40" s="293" t="s">
        <v>89</v>
      </c>
      <c r="B40" s="307">
        <v>0</v>
      </c>
      <c r="C40" s="307">
        <v>0</v>
      </c>
      <c r="D40" s="307">
        <v>0</v>
      </c>
      <c r="E40" s="307">
        <v>0</v>
      </c>
      <c r="F40" s="307">
        <v>1071240</v>
      </c>
      <c r="G40" s="307">
        <v>2192200</v>
      </c>
      <c r="H40" s="307">
        <v>0</v>
      </c>
      <c r="I40" s="307">
        <v>3448760</v>
      </c>
      <c r="J40" s="307">
        <v>0</v>
      </c>
      <c r="K40" s="307">
        <v>6906560</v>
      </c>
      <c r="L40" s="291">
        <v>8407200</v>
      </c>
      <c r="M40" s="307">
        <v>0</v>
      </c>
      <c r="N40" s="309">
        <v>22025960</v>
      </c>
    </row>
    <row r="41" spans="1:14" ht="13.5" customHeight="1" thickBot="1" x14ac:dyDescent="0.25">
      <c r="A41" s="31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25"/>
      <c r="M41" s="308"/>
      <c r="N41" s="310"/>
    </row>
    <row r="42" spans="1:14" ht="13.5" customHeight="1" x14ac:dyDescent="0.2">
      <c r="A42" s="293" t="s">
        <v>95</v>
      </c>
      <c r="B42" s="307">
        <v>0</v>
      </c>
      <c r="C42" s="307">
        <v>749700</v>
      </c>
      <c r="D42" s="307">
        <v>10274420</v>
      </c>
      <c r="E42" s="307">
        <v>4267080</v>
      </c>
      <c r="F42" s="307">
        <v>11305620</v>
      </c>
      <c r="G42" s="307">
        <v>1374450</v>
      </c>
      <c r="H42" s="307">
        <v>0</v>
      </c>
      <c r="I42" s="307">
        <v>992640</v>
      </c>
      <c r="J42" s="307">
        <v>23522500</v>
      </c>
      <c r="K42" s="307">
        <v>22196140</v>
      </c>
      <c r="L42" s="291">
        <v>3859560</v>
      </c>
      <c r="M42" s="307">
        <v>8563040</v>
      </c>
      <c r="N42" s="309">
        <v>87105150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25"/>
      <c r="M43" s="308"/>
      <c r="N43" s="310"/>
    </row>
    <row r="44" spans="1:14" ht="13.5" customHeight="1" x14ac:dyDescent="0.2">
      <c r="A44" s="293" t="s">
        <v>96</v>
      </c>
      <c r="B44" s="307">
        <v>0</v>
      </c>
      <c r="C44" s="307">
        <v>0</v>
      </c>
      <c r="D44" s="307">
        <v>0</v>
      </c>
      <c r="E44" s="307">
        <v>0</v>
      </c>
      <c r="F44" s="307">
        <v>0</v>
      </c>
      <c r="G44" s="307">
        <v>0</v>
      </c>
      <c r="H44" s="307">
        <v>0</v>
      </c>
      <c r="I44" s="307">
        <v>171180</v>
      </c>
      <c r="J44" s="307">
        <v>0</v>
      </c>
      <c r="K44" s="307">
        <v>0</v>
      </c>
      <c r="L44" s="291">
        <v>0</v>
      </c>
      <c r="M44" s="307">
        <v>0</v>
      </c>
      <c r="N44" s="309">
        <v>171180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25"/>
      <c r="M45" s="308"/>
      <c r="N45" s="310"/>
    </row>
    <row r="46" spans="1:14" ht="13.5" customHeight="1" x14ac:dyDescent="0.2">
      <c r="A46" s="293" t="s">
        <v>90</v>
      </c>
      <c r="B46" s="307">
        <v>0</v>
      </c>
      <c r="C46" s="307">
        <v>0</v>
      </c>
      <c r="D46" s="307">
        <v>0</v>
      </c>
      <c r="E46" s="307">
        <v>0</v>
      </c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291">
        <v>0</v>
      </c>
      <c r="M46" s="307">
        <v>0</v>
      </c>
      <c r="N46" s="309">
        <v>0</v>
      </c>
    </row>
    <row r="47" spans="1:14" ht="13.5" customHeight="1" thickBot="1" x14ac:dyDescent="0.25">
      <c r="A47" s="31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25"/>
      <c r="M47" s="308"/>
      <c r="N47" s="310"/>
    </row>
    <row r="48" spans="1:14" ht="13.5" customHeight="1" x14ac:dyDescent="0.2">
      <c r="A48" s="293" t="s">
        <v>91</v>
      </c>
      <c r="B48" s="307">
        <v>0</v>
      </c>
      <c r="C48" s="307">
        <v>0</v>
      </c>
      <c r="D48" s="307">
        <v>0</v>
      </c>
      <c r="E48" s="307">
        <v>0</v>
      </c>
      <c r="F48" s="307"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291">
        <v>0</v>
      </c>
      <c r="M48" s="307">
        <v>0</v>
      </c>
      <c r="N48" s="309">
        <v>0</v>
      </c>
    </row>
    <row r="49" spans="1:14" ht="13.5" customHeight="1" thickBot="1" x14ac:dyDescent="0.25">
      <c r="A49" s="314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25"/>
      <c r="M49" s="308"/>
      <c r="N49" s="310"/>
    </row>
    <row r="50" spans="1:14" ht="13.5" customHeight="1" x14ac:dyDescent="0.2">
      <c r="A50" s="295" t="s">
        <v>13</v>
      </c>
      <c r="B50" s="334">
        <v>105133950</v>
      </c>
      <c r="C50" s="316">
        <v>98549430</v>
      </c>
      <c r="D50" s="334">
        <v>125106810</v>
      </c>
      <c r="E50" s="316">
        <v>135696780</v>
      </c>
      <c r="F50" s="334">
        <v>157913540</v>
      </c>
      <c r="G50" s="316">
        <v>90390690</v>
      </c>
      <c r="H50" s="334">
        <v>87255220</v>
      </c>
      <c r="I50" s="316">
        <v>96639800</v>
      </c>
      <c r="J50" s="334">
        <v>91698170</v>
      </c>
      <c r="K50" s="316">
        <v>120490810</v>
      </c>
      <c r="L50" s="334">
        <v>123514490</v>
      </c>
      <c r="M50" s="316">
        <v>97852440</v>
      </c>
      <c r="N50" s="336">
        <v>1330242130</v>
      </c>
    </row>
    <row r="51" spans="1:14" ht="13.5" customHeight="1" thickBot="1" x14ac:dyDescent="0.25">
      <c r="A51" s="296"/>
      <c r="B51" s="335"/>
      <c r="C51" s="317"/>
      <c r="D51" s="335"/>
      <c r="E51" s="317"/>
      <c r="F51" s="335"/>
      <c r="G51" s="317"/>
      <c r="H51" s="335"/>
      <c r="I51" s="317"/>
      <c r="J51" s="335"/>
      <c r="K51" s="317"/>
      <c r="L51" s="335"/>
      <c r="M51" s="317"/>
      <c r="N51" s="337"/>
    </row>
    <row r="55" spans="1:14" s="26" customFormat="1" ht="24.95" customHeight="1" x14ac:dyDescent="0.2">
      <c r="A55" s="301" t="s">
        <v>167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</row>
    <row r="56" spans="1:14" ht="13.5" thickBo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1:14" ht="13.5" customHeight="1" x14ac:dyDescent="0.2">
      <c r="A57" s="321"/>
      <c r="B57" s="321" t="s">
        <v>1</v>
      </c>
      <c r="C57" s="321" t="s">
        <v>2</v>
      </c>
      <c r="D57" s="321" t="s">
        <v>3</v>
      </c>
      <c r="E57" s="321" t="s">
        <v>4</v>
      </c>
      <c r="F57" s="321" t="s">
        <v>5</v>
      </c>
      <c r="G57" s="321" t="s">
        <v>6</v>
      </c>
      <c r="H57" s="321" t="s">
        <v>7</v>
      </c>
      <c r="I57" s="321" t="s">
        <v>8</v>
      </c>
      <c r="J57" s="321" t="s">
        <v>9</v>
      </c>
      <c r="K57" s="321" t="s">
        <v>10</v>
      </c>
      <c r="L57" s="321" t="s">
        <v>11</v>
      </c>
      <c r="M57" s="321" t="s">
        <v>12</v>
      </c>
      <c r="N57" s="321" t="s">
        <v>13</v>
      </c>
    </row>
    <row r="58" spans="1:14" ht="13.5" customHeight="1" thickBot="1" x14ac:dyDescent="0.25">
      <c r="A58" s="322"/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</row>
    <row r="59" spans="1:14" ht="13.5" customHeight="1" x14ac:dyDescent="0.2">
      <c r="A59" s="293" t="s">
        <v>14</v>
      </c>
      <c r="B59" s="307">
        <v>5878185</v>
      </c>
      <c r="C59" s="307">
        <v>6672425</v>
      </c>
      <c r="D59" s="307">
        <v>10245694</v>
      </c>
      <c r="E59" s="307">
        <v>12070777</v>
      </c>
      <c r="F59" s="307">
        <v>9630190</v>
      </c>
      <c r="G59" s="307">
        <v>4349666</v>
      </c>
      <c r="H59" s="307">
        <v>6982470</v>
      </c>
      <c r="I59" s="307">
        <v>7622169</v>
      </c>
      <c r="J59" s="307">
        <v>9322520</v>
      </c>
      <c r="K59" s="307">
        <v>8884866</v>
      </c>
      <c r="L59" s="307">
        <v>4844256</v>
      </c>
      <c r="M59" s="307">
        <v>6393143</v>
      </c>
      <c r="N59" s="309">
        <v>92896361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>
        <v>10307941</v>
      </c>
      <c r="C61" s="307">
        <v>11516476</v>
      </c>
      <c r="D61" s="307">
        <v>11699227</v>
      </c>
      <c r="E61" s="307">
        <v>13158664</v>
      </c>
      <c r="F61" s="307">
        <v>11834847</v>
      </c>
      <c r="G61" s="307">
        <v>18786928</v>
      </c>
      <c r="H61" s="307">
        <v>21011188</v>
      </c>
      <c r="I61" s="307">
        <v>25198403</v>
      </c>
      <c r="J61" s="307">
        <v>20532801</v>
      </c>
      <c r="K61" s="307">
        <v>18831995</v>
      </c>
      <c r="L61" s="307">
        <v>15148231</v>
      </c>
      <c r="M61" s="307">
        <v>10092757</v>
      </c>
      <c r="N61" s="309">
        <v>188119458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>
        <v>2892533</v>
      </c>
      <c r="C63" s="307">
        <v>3492599</v>
      </c>
      <c r="D63" s="307">
        <v>2685501</v>
      </c>
      <c r="E63" s="307">
        <v>2950427</v>
      </c>
      <c r="F63" s="307">
        <v>2843237</v>
      </c>
      <c r="G63" s="307">
        <v>2976503</v>
      </c>
      <c r="H63" s="307">
        <v>3241924</v>
      </c>
      <c r="I63" s="307">
        <v>6424274</v>
      </c>
      <c r="J63" s="307">
        <v>6299962</v>
      </c>
      <c r="K63" s="307">
        <v>4840333</v>
      </c>
      <c r="L63" s="307">
        <v>3804899</v>
      </c>
      <c r="M63" s="307">
        <v>3878656</v>
      </c>
      <c r="N63" s="309">
        <v>46330848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>
        <v>1357292</v>
      </c>
      <c r="C65" s="307">
        <v>1130838</v>
      </c>
      <c r="D65" s="307">
        <v>962046</v>
      </c>
      <c r="E65" s="307">
        <v>473308</v>
      </c>
      <c r="F65" s="307">
        <v>447497</v>
      </c>
      <c r="G65" s="307">
        <v>561006</v>
      </c>
      <c r="H65" s="307">
        <v>697385</v>
      </c>
      <c r="I65" s="307">
        <v>545397</v>
      </c>
      <c r="J65" s="307">
        <v>510380</v>
      </c>
      <c r="K65" s="307">
        <v>702152</v>
      </c>
      <c r="L65" s="307">
        <v>661874</v>
      </c>
      <c r="M65" s="307">
        <v>316840</v>
      </c>
      <c r="N65" s="309">
        <v>8366015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75</v>
      </c>
      <c r="B67" s="307">
        <v>1478220</v>
      </c>
      <c r="C67" s="307">
        <v>1301181</v>
      </c>
      <c r="D67" s="307">
        <v>1178481</v>
      </c>
      <c r="E67" s="307">
        <v>436804</v>
      </c>
      <c r="F67" s="307">
        <v>979789</v>
      </c>
      <c r="G67" s="307">
        <v>1520762</v>
      </c>
      <c r="H67" s="307">
        <v>1825289</v>
      </c>
      <c r="I67" s="307">
        <v>1796072</v>
      </c>
      <c r="J67" s="307">
        <v>2317474</v>
      </c>
      <c r="K67" s="307">
        <v>1886986</v>
      </c>
      <c r="L67" s="307">
        <v>2198037</v>
      </c>
      <c r="M67" s="307">
        <v>1546857</v>
      </c>
      <c r="N67" s="309">
        <v>18465952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7" t="s">
        <v>21</v>
      </c>
      <c r="B69" s="307">
        <v>14050944</v>
      </c>
      <c r="C69" s="307">
        <v>16354761</v>
      </c>
      <c r="D69" s="307">
        <v>16519469</v>
      </c>
      <c r="E69" s="307">
        <v>21635424</v>
      </c>
      <c r="F69" s="307">
        <v>32633257</v>
      </c>
      <c r="G69" s="307">
        <v>34583265</v>
      </c>
      <c r="H69" s="307">
        <v>20401464</v>
      </c>
      <c r="I69" s="307">
        <v>38250601</v>
      </c>
      <c r="J69" s="307">
        <v>38235750</v>
      </c>
      <c r="K69" s="307">
        <v>32121967</v>
      </c>
      <c r="L69" s="307">
        <v>32567339</v>
      </c>
      <c r="M69" s="307">
        <v>30658042</v>
      </c>
      <c r="N69" s="309">
        <v>328012283</v>
      </c>
    </row>
    <row r="70" spans="1:14" ht="13.5" customHeight="1" thickBot="1" x14ac:dyDescent="0.25">
      <c r="A70" s="315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22</v>
      </c>
      <c r="B71" s="307">
        <v>2419337</v>
      </c>
      <c r="C71" s="307">
        <v>2140685</v>
      </c>
      <c r="D71" s="307">
        <v>2403929</v>
      </c>
      <c r="E71" s="307">
        <v>3431698</v>
      </c>
      <c r="F71" s="307">
        <v>4741904</v>
      </c>
      <c r="G71" s="307">
        <v>4635036</v>
      </c>
      <c r="H71" s="307">
        <v>26835812</v>
      </c>
      <c r="I71" s="307">
        <v>5258075</v>
      </c>
      <c r="J71" s="307">
        <v>4924283</v>
      </c>
      <c r="K71" s="307">
        <v>4669070</v>
      </c>
      <c r="L71" s="307">
        <v>5033432</v>
      </c>
      <c r="M71" s="307">
        <v>3825714</v>
      </c>
      <c r="N71" s="309">
        <v>70318975</v>
      </c>
    </row>
    <row r="72" spans="1:14" ht="13.5" customHeight="1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62</v>
      </c>
      <c r="B73" s="307">
        <v>19393937</v>
      </c>
      <c r="C73" s="307">
        <v>16576310</v>
      </c>
      <c r="D73" s="307">
        <v>19238010</v>
      </c>
      <c r="E73" s="307">
        <v>22458580</v>
      </c>
      <c r="F73" s="307">
        <v>27580668</v>
      </c>
      <c r="G73" s="307">
        <v>30696124</v>
      </c>
      <c r="H73" s="307">
        <v>24842958</v>
      </c>
      <c r="I73" s="307">
        <v>25844217</v>
      </c>
      <c r="J73" s="307">
        <v>22491459</v>
      </c>
      <c r="K73" s="307">
        <v>26482065</v>
      </c>
      <c r="L73" s="307">
        <v>20749578</v>
      </c>
      <c r="M73" s="307">
        <v>18377675</v>
      </c>
      <c r="N73" s="309">
        <v>274731581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16</v>
      </c>
      <c r="B75" s="307">
        <v>0</v>
      </c>
      <c r="C75" s="307">
        <v>0</v>
      </c>
      <c r="D75" s="307">
        <v>0</v>
      </c>
      <c r="E75" s="307">
        <v>0</v>
      </c>
      <c r="F75" s="307">
        <v>0</v>
      </c>
      <c r="G75" s="307">
        <v>1387833</v>
      </c>
      <c r="H75" s="307">
        <v>0</v>
      </c>
      <c r="I75" s="307">
        <v>1656758</v>
      </c>
      <c r="J75" s="307">
        <v>1364828</v>
      </c>
      <c r="K75" s="307">
        <v>1296878</v>
      </c>
      <c r="L75" s="307">
        <v>2417885</v>
      </c>
      <c r="M75" s="307">
        <v>906176</v>
      </c>
      <c r="N75" s="309">
        <v>9030358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24</v>
      </c>
      <c r="B77" s="307">
        <v>0</v>
      </c>
      <c r="C77" s="307">
        <v>0</v>
      </c>
      <c r="D77" s="307">
        <v>0</v>
      </c>
      <c r="E77" s="307">
        <v>2141123</v>
      </c>
      <c r="F77" s="307">
        <v>4482648</v>
      </c>
      <c r="G77" s="307">
        <v>8968533</v>
      </c>
      <c r="H77" s="307">
        <v>9830370</v>
      </c>
      <c r="I77" s="307">
        <v>5832335</v>
      </c>
      <c r="J77" s="307">
        <v>0</v>
      </c>
      <c r="K77" s="307">
        <v>0</v>
      </c>
      <c r="L77" s="307">
        <v>0</v>
      </c>
      <c r="M77" s="307">
        <v>0</v>
      </c>
      <c r="N77" s="309">
        <v>31255009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31</v>
      </c>
      <c r="B79" s="307">
        <v>0</v>
      </c>
      <c r="C79" s="307">
        <v>0</v>
      </c>
      <c r="D79" s="307">
        <v>0</v>
      </c>
      <c r="E79" s="307">
        <v>0</v>
      </c>
      <c r="F79" s="307">
        <v>0</v>
      </c>
      <c r="G79" s="307">
        <v>0</v>
      </c>
      <c r="H79" s="307">
        <v>0</v>
      </c>
      <c r="I79" s="307">
        <v>0</v>
      </c>
      <c r="J79" s="307">
        <v>0</v>
      </c>
      <c r="K79" s="307">
        <v>0</v>
      </c>
      <c r="L79" s="307">
        <v>0</v>
      </c>
      <c r="M79" s="307">
        <v>0</v>
      </c>
      <c r="N79" s="309">
        <v>0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25</v>
      </c>
      <c r="B81" s="307">
        <v>116778444</v>
      </c>
      <c r="C81" s="307">
        <v>60270850</v>
      </c>
      <c r="D81" s="307">
        <v>74029461</v>
      </c>
      <c r="E81" s="307">
        <v>144609843</v>
      </c>
      <c r="F81" s="307">
        <v>214057614</v>
      </c>
      <c r="G81" s="307">
        <v>107023262</v>
      </c>
      <c r="H81" s="307">
        <v>110806760</v>
      </c>
      <c r="I81" s="307">
        <v>113212023</v>
      </c>
      <c r="J81" s="307">
        <v>94610811</v>
      </c>
      <c r="K81" s="307">
        <v>89869773</v>
      </c>
      <c r="L81" s="307">
        <v>118619242</v>
      </c>
      <c r="M81" s="307">
        <v>108969137</v>
      </c>
      <c r="N81" s="309">
        <v>1352857220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23</v>
      </c>
      <c r="B83" s="307">
        <v>42109977</v>
      </c>
      <c r="C83" s="307">
        <v>39492884</v>
      </c>
      <c r="D83" s="307">
        <v>34290809</v>
      </c>
      <c r="E83" s="307">
        <v>48600454</v>
      </c>
      <c r="F83" s="307">
        <v>48269800</v>
      </c>
      <c r="G83" s="307">
        <v>52642518</v>
      </c>
      <c r="H83" s="307">
        <v>30109988</v>
      </c>
      <c r="I83" s="307">
        <v>37420897</v>
      </c>
      <c r="J83" s="307">
        <v>31985441</v>
      </c>
      <c r="K83" s="307">
        <v>37659096</v>
      </c>
      <c r="L83" s="307">
        <v>35141728</v>
      </c>
      <c r="M83" s="307">
        <v>52192384</v>
      </c>
      <c r="N83" s="309">
        <v>489915976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26</v>
      </c>
      <c r="B85" s="307">
        <v>21289455</v>
      </c>
      <c r="C85" s="307">
        <v>36445167</v>
      </c>
      <c r="D85" s="307">
        <v>52796149</v>
      </c>
      <c r="E85" s="307">
        <v>50570203</v>
      </c>
      <c r="F85" s="307">
        <v>49909513</v>
      </c>
      <c r="G85" s="307">
        <v>38043718</v>
      </c>
      <c r="H85" s="307">
        <v>38528839</v>
      </c>
      <c r="I85" s="307">
        <v>40945164</v>
      </c>
      <c r="J85" s="307">
        <v>43704752</v>
      </c>
      <c r="K85" s="307">
        <v>37893459</v>
      </c>
      <c r="L85" s="307">
        <v>31341875</v>
      </c>
      <c r="M85" s="307">
        <v>14242399</v>
      </c>
      <c r="N85" s="309">
        <v>455710693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27</v>
      </c>
      <c r="B87" s="307">
        <v>7995503</v>
      </c>
      <c r="C87" s="307">
        <v>9009882</v>
      </c>
      <c r="D87" s="307">
        <v>6624435</v>
      </c>
      <c r="E87" s="307">
        <v>6468410</v>
      </c>
      <c r="F87" s="307">
        <v>9805595</v>
      </c>
      <c r="G87" s="307">
        <v>6993245</v>
      </c>
      <c r="H87" s="307">
        <v>8857744</v>
      </c>
      <c r="I87" s="307">
        <v>4963673</v>
      </c>
      <c r="J87" s="307">
        <v>5042970</v>
      </c>
      <c r="K87" s="307">
        <v>9877732</v>
      </c>
      <c r="L87" s="307">
        <v>10866844</v>
      </c>
      <c r="M87" s="307">
        <v>8419994</v>
      </c>
      <c r="N87" s="309">
        <v>94926027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63</v>
      </c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9"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64</v>
      </c>
      <c r="B91" s="307">
        <v>3802400</v>
      </c>
      <c r="C91" s="307">
        <v>3815112</v>
      </c>
      <c r="D91" s="307">
        <v>4913869</v>
      </c>
      <c r="E91" s="307">
        <v>3879378</v>
      </c>
      <c r="F91" s="307">
        <v>3342816</v>
      </c>
      <c r="G91" s="307">
        <v>5697871</v>
      </c>
      <c r="H91" s="307">
        <v>4620152</v>
      </c>
      <c r="I91" s="307">
        <v>5473929</v>
      </c>
      <c r="J91" s="307">
        <v>6143930</v>
      </c>
      <c r="K91" s="307">
        <v>4782743</v>
      </c>
      <c r="L91" s="307">
        <v>4912696</v>
      </c>
      <c r="M91" s="307">
        <v>4778109</v>
      </c>
      <c r="N91" s="309">
        <v>56163005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28</v>
      </c>
      <c r="B93" s="307">
        <v>238502</v>
      </c>
      <c r="C93" s="307">
        <v>489872</v>
      </c>
      <c r="D93" s="307">
        <v>244196</v>
      </c>
      <c r="E93" s="307">
        <v>213846</v>
      </c>
      <c r="F93" s="307">
        <v>192654</v>
      </c>
      <c r="G93" s="307">
        <v>231871</v>
      </c>
      <c r="H93" s="307">
        <v>360858</v>
      </c>
      <c r="I93" s="307">
        <v>362920</v>
      </c>
      <c r="J93" s="307">
        <v>219168</v>
      </c>
      <c r="K93" s="307">
        <v>249735</v>
      </c>
      <c r="L93" s="307">
        <v>153730</v>
      </c>
      <c r="M93" s="307">
        <v>112844</v>
      </c>
      <c r="N93" s="309">
        <v>3070196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323" t="s">
        <v>13</v>
      </c>
      <c r="B95" s="319">
        <v>249992670</v>
      </c>
      <c r="C95" s="319">
        <v>208709042</v>
      </c>
      <c r="D95" s="319">
        <v>237831276</v>
      </c>
      <c r="E95" s="319">
        <v>333098939</v>
      </c>
      <c r="F95" s="319">
        <v>420752029</v>
      </c>
      <c r="G95" s="319">
        <v>319098141</v>
      </c>
      <c r="H95" s="319">
        <v>308953201</v>
      </c>
      <c r="I95" s="319">
        <v>320806907</v>
      </c>
      <c r="J95" s="319">
        <v>287706529</v>
      </c>
      <c r="K95" s="319">
        <v>280048850</v>
      </c>
      <c r="L95" s="319">
        <v>288461646</v>
      </c>
      <c r="M95" s="319">
        <v>264710727</v>
      </c>
      <c r="N95" s="319">
        <v>3520169957</v>
      </c>
    </row>
    <row r="96" spans="1:14" ht="13.5" customHeight="1" thickBot="1" x14ac:dyDescent="0.25">
      <c r="A96" s="324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</row>
    <row r="100" spans="1:14" s="26" customFormat="1" ht="24.95" customHeight="1" x14ac:dyDescent="0.2">
      <c r="A100" s="301" t="s">
        <v>165</v>
      </c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</row>
    <row r="101" spans="1:14" ht="13.5" thickBot="1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1:14" ht="13.5" customHeight="1" x14ac:dyDescent="0.2">
      <c r="A102" s="321"/>
      <c r="B102" s="321" t="s">
        <v>1</v>
      </c>
      <c r="C102" s="321" t="s">
        <v>2</v>
      </c>
      <c r="D102" s="321" t="s">
        <v>3</v>
      </c>
      <c r="E102" s="321" t="s">
        <v>4</v>
      </c>
      <c r="F102" s="321" t="s">
        <v>5</v>
      </c>
      <c r="G102" s="321" t="s">
        <v>6</v>
      </c>
      <c r="H102" s="321" t="s">
        <v>7</v>
      </c>
      <c r="I102" s="321" t="s">
        <v>8</v>
      </c>
      <c r="J102" s="321" t="s">
        <v>9</v>
      </c>
      <c r="K102" s="321" t="s">
        <v>10</v>
      </c>
      <c r="L102" s="321" t="s">
        <v>11</v>
      </c>
      <c r="M102" s="321" t="s">
        <v>12</v>
      </c>
      <c r="N102" s="321" t="s">
        <v>13</v>
      </c>
    </row>
    <row r="103" spans="1:14" ht="13.5" customHeight="1" thickBo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</row>
    <row r="104" spans="1:14" ht="13.5" customHeight="1" x14ac:dyDescent="0.2">
      <c r="A104" s="293" t="s">
        <v>30</v>
      </c>
      <c r="B104" s="307">
        <v>39543000</v>
      </c>
      <c r="C104" s="307">
        <v>37520230</v>
      </c>
      <c r="D104" s="307">
        <v>35892070</v>
      </c>
      <c r="E104" s="307">
        <v>36607000</v>
      </c>
      <c r="F104" s="307">
        <v>38187000</v>
      </c>
      <c r="G104" s="307">
        <v>37908000</v>
      </c>
      <c r="H104" s="307">
        <v>38353000</v>
      </c>
      <c r="I104" s="307">
        <v>41683000</v>
      </c>
      <c r="J104" s="307">
        <v>37370000</v>
      </c>
      <c r="K104" s="307">
        <v>39828000</v>
      </c>
      <c r="L104" s="307">
        <v>37149000</v>
      </c>
      <c r="M104" s="307">
        <v>34214000</v>
      </c>
      <c r="N104" s="309">
        <v>454254300</v>
      </c>
    </row>
    <row r="105" spans="1:14" ht="13.5" customHeight="1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66</v>
      </c>
      <c r="B106" s="307">
        <v>65000</v>
      </c>
      <c r="C106" s="307"/>
      <c r="D106" s="307"/>
      <c r="E106" s="307"/>
      <c r="F106" s="307">
        <v>19000</v>
      </c>
      <c r="G106" s="307">
        <v>0</v>
      </c>
      <c r="H106" s="307"/>
      <c r="I106" s="307"/>
      <c r="J106" s="307"/>
      <c r="K106" s="307"/>
      <c r="L106" s="307"/>
      <c r="M106" s="307"/>
      <c r="N106" s="309">
        <v>84000</v>
      </c>
    </row>
    <row r="107" spans="1:14" ht="13.5" customHeight="1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32</v>
      </c>
      <c r="B108" s="307">
        <v>1251000</v>
      </c>
      <c r="C108" s="307">
        <v>8421840</v>
      </c>
      <c r="D108" s="307">
        <v>8631930</v>
      </c>
      <c r="E108" s="307">
        <v>3382000</v>
      </c>
      <c r="F108" s="307">
        <v>5074000</v>
      </c>
      <c r="G108" s="307">
        <v>2400000</v>
      </c>
      <c r="H108" s="307">
        <v>2597000</v>
      </c>
      <c r="I108" s="307">
        <v>3832000</v>
      </c>
      <c r="J108" s="307">
        <v>3942000</v>
      </c>
      <c r="K108" s="307">
        <v>2862000</v>
      </c>
      <c r="L108" s="307">
        <v>2067000</v>
      </c>
      <c r="M108" s="307">
        <v>1429000</v>
      </c>
      <c r="N108" s="309">
        <v>45889770</v>
      </c>
    </row>
    <row r="109" spans="1:14" ht="13.5" customHeight="1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33</v>
      </c>
      <c r="B110" s="307">
        <v>3729000</v>
      </c>
      <c r="C110" s="307">
        <v>2746470</v>
      </c>
      <c r="D110" s="307">
        <v>3407230</v>
      </c>
      <c r="E110" s="307">
        <v>2973000</v>
      </c>
      <c r="F110" s="307">
        <v>1424000</v>
      </c>
      <c r="G110" s="307">
        <v>1270000</v>
      </c>
      <c r="H110" s="307">
        <v>1171000</v>
      </c>
      <c r="I110" s="307">
        <v>914000</v>
      </c>
      <c r="J110" s="307">
        <v>1682000</v>
      </c>
      <c r="K110" s="307">
        <v>2375000</v>
      </c>
      <c r="L110" s="307">
        <v>2281000</v>
      </c>
      <c r="M110" s="307">
        <v>2617000</v>
      </c>
      <c r="N110" s="309">
        <v>26589700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62</v>
      </c>
      <c r="B112" s="307">
        <v>868280</v>
      </c>
      <c r="C112" s="307">
        <v>1756190</v>
      </c>
      <c r="D112" s="307">
        <v>818410</v>
      </c>
      <c r="E112" s="307">
        <v>818000</v>
      </c>
      <c r="F112" s="307">
        <v>8995000</v>
      </c>
      <c r="G112" s="307">
        <v>1326000</v>
      </c>
      <c r="H112" s="307">
        <v>854000</v>
      </c>
      <c r="I112" s="307">
        <v>2130000</v>
      </c>
      <c r="J112" s="307">
        <v>2663000</v>
      </c>
      <c r="K112" s="307">
        <v>4216000</v>
      </c>
      <c r="L112" s="307">
        <v>3320000</v>
      </c>
      <c r="M112" s="307">
        <v>2554000</v>
      </c>
      <c r="N112" s="309">
        <v>30318880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93</v>
      </c>
      <c r="B114" s="307">
        <v>7039000</v>
      </c>
      <c r="C114" s="307">
        <v>7444250</v>
      </c>
      <c r="D114" s="307">
        <v>6073250</v>
      </c>
      <c r="E114" s="307">
        <v>6458000</v>
      </c>
      <c r="F114" s="307">
        <v>6882000</v>
      </c>
      <c r="G114" s="307">
        <v>6637000</v>
      </c>
      <c r="H114" s="307">
        <v>7485000</v>
      </c>
      <c r="I114" s="307">
        <v>7590000</v>
      </c>
      <c r="J114" s="307">
        <v>6961000</v>
      </c>
      <c r="K114" s="307">
        <v>6380000</v>
      </c>
      <c r="L114" s="307">
        <v>6511000</v>
      </c>
      <c r="M114" s="307">
        <v>5779000</v>
      </c>
      <c r="N114" s="309">
        <v>81239500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34</v>
      </c>
      <c r="B116" s="307">
        <v>49276000</v>
      </c>
      <c r="C116" s="307">
        <v>53107390</v>
      </c>
      <c r="D116" s="307">
        <v>55165870</v>
      </c>
      <c r="E116" s="307">
        <v>61662000</v>
      </c>
      <c r="F116" s="307">
        <v>70120000</v>
      </c>
      <c r="G116" s="307">
        <v>67309000</v>
      </c>
      <c r="H116" s="307">
        <v>59667000</v>
      </c>
      <c r="I116" s="307">
        <v>58020000</v>
      </c>
      <c r="J116" s="307">
        <v>64942000</v>
      </c>
      <c r="K116" s="307">
        <v>65621000</v>
      </c>
      <c r="L116" s="307">
        <v>68844000</v>
      </c>
      <c r="M116" s="307">
        <v>57869000</v>
      </c>
      <c r="N116" s="309">
        <v>731603260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7" t="s">
        <v>98</v>
      </c>
      <c r="B118" s="307">
        <v>21056000</v>
      </c>
      <c r="C118" s="307">
        <v>21416050</v>
      </c>
      <c r="D118" s="307">
        <v>25667140</v>
      </c>
      <c r="E118" s="307">
        <v>28469000</v>
      </c>
      <c r="F118" s="307">
        <v>28394000</v>
      </c>
      <c r="G118" s="307">
        <v>27119000</v>
      </c>
      <c r="H118" s="307">
        <v>25030000</v>
      </c>
      <c r="I118" s="307">
        <v>22475000</v>
      </c>
      <c r="J118" s="307">
        <v>25708000</v>
      </c>
      <c r="K118" s="307">
        <v>19497000</v>
      </c>
      <c r="L118" s="307">
        <v>21080000</v>
      </c>
      <c r="M118" s="307">
        <v>25436000</v>
      </c>
      <c r="N118" s="309">
        <v>291347190</v>
      </c>
    </row>
    <row r="119" spans="1:14" ht="13.5" customHeight="1" thickBot="1" x14ac:dyDescent="0.25">
      <c r="A119" s="315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35</v>
      </c>
      <c r="B120" s="307">
        <v>8645000</v>
      </c>
      <c r="C120" s="307">
        <v>11844620</v>
      </c>
      <c r="D120" s="307">
        <v>7797690</v>
      </c>
      <c r="E120" s="307">
        <v>11682000</v>
      </c>
      <c r="F120" s="307">
        <v>1497000</v>
      </c>
      <c r="G120" s="307">
        <v>11288000</v>
      </c>
      <c r="H120" s="307">
        <v>11427000</v>
      </c>
      <c r="I120" s="307">
        <v>13162000</v>
      </c>
      <c r="J120" s="307">
        <v>12366000</v>
      </c>
      <c r="K120" s="307">
        <v>10665000</v>
      </c>
      <c r="L120" s="307">
        <v>10813000</v>
      </c>
      <c r="M120" s="307">
        <v>13564000</v>
      </c>
      <c r="N120" s="309">
        <v>124751310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74</v>
      </c>
      <c r="B122" s="307">
        <v>4472000</v>
      </c>
      <c r="C122" s="307">
        <v>4642020</v>
      </c>
      <c r="D122" s="307">
        <v>4736370</v>
      </c>
      <c r="E122" s="307">
        <v>3453000</v>
      </c>
      <c r="F122" s="307">
        <v>2925000</v>
      </c>
      <c r="G122" s="307">
        <v>1906000</v>
      </c>
      <c r="H122" s="307">
        <v>2000000</v>
      </c>
      <c r="I122" s="307">
        <v>3131000</v>
      </c>
      <c r="J122" s="307">
        <v>2076000</v>
      </c>
      <c r="K122" s="307">
        <v>2849000</v>
      </c>
      <c r="L122" s="307">
        <v>3566000</v>
      </c>
      <c r="M122" s="307">
        <v>3434000</v>
      </c>
      <c r="N122" s="309">
        <v>39190390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17</v>
      </c>
      <c r="B124" s="307">
        <v>3536000</v>
      </c>
      <c r="C124" s="307">
        <v>4058690</v>
      </c>
      <c r="D124" s="307">
        <v>4226710</v>
      </c>
      <c r="E124" s="307">
        <v>3874000</v>
      </c>
      <c r="F124" s="307">
        <v>4373000</v>
      </c>
      <c r="G124" s="307">
        <v>4082000</v>
      </c>
      <c r="H124" s="307">
        <v>4833000</v>
      </c>
      <c r="I124" s="307">
        <v>4657000</v>
      </c>
      <c r="J124" s="307">
        <v>4187000</v>
      </c>
      <c r="K124" s="307">
        <v>4709000</v>
      </c>
      <c r="L124" s="307">
        <v>5253000</v>
      </c>
      <c r="M124" s="307">
        <v>4008000</v>
      </c>
      <c r="N124" s="309">
        <v>51797400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323" t="s">
        <v>13</v>
      </c>
      <c r="B126" s="319">
        <v>139480280</v>
      </c>
      <c r="C126" s="319">
        <v>152957750</v>
      </c>
      <c r="D126" s="319">
        <v>152416670</v>
      </c>
      <c r="E126" s="319">
        <v>159378000</v>
      </c>
      <c r="F126" s="319">
        <v>167890000</v>
      </c>
      <c r="G126" s="319">
        <v>161245000</v>
      </c>
      <c r="H126" s="319">
        <v>153417000</v>
      </c>
      <c r="I126" s="319">
        <v>157594000</v>
      </c>
      <c r="J126" s="319">
        <v>161897000</v>
      </c>
      <c r="K126" s="319">
        <v>159002000</v>
      </c>
      <c r="L126" s="319">
        <v>160884000</v>
      </c>
      <c r="M126" s="319">
        <v>150904000</v>
      </c>
      <c r="N126" s="319">
        <v>1877065700</v>
      </c>
    </row>
    <row r="127" spans="1:14" ht="13.5" customHeight="1" thickBot="1" x14ac:dyDescent="0.25">
      <c r="A127" s="324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31" spans="1:14" s="26" customFormat="1" ht="24.95" customHeight="1" x14ac:dyDescent="0.2">
      <c r="A131" s="301" t="s">
        <v>171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</row>
    <row r="132" spans="1:14" ht="13.5" thickBo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 ht="13.5" customHeight="1" x14ac:dyDescent="0.2">
      <c r="A133" s="321"/>
      <c r="B133" s="321" t="s">
        <v>1</v>
      </c>
      <c r="C133" s="321" t="s">
        <v>2</v>
      </c>
      <c r="D133" s="321" t="s">
        <v>3</v>
      </c>
      <c r="E133" s="321" t="s">
        <v>4</v>
      </c>
      <c r="F133" s="321" t="s">
        <v>5</v>
      </c>
      <c r="G133" s="321" t="s">
        <v>6</v>
      </c>
      <c r="H133" s="321" t="s">
        <v>7</v>
      </c>
      <c r="I133" s="321" t="s">
        <v>8</v>
      </c>
      <c r="J133" s="321" t="s">
        <v>9</v>
      </c>
      <c r="K133" s="321" t="s">
        <v>10</v>
      </c>
      <c r="L133" s="321" t="s">
        <v>11</v>
      </c>
      <c r="M133" s="321" t="s">
        <v>12</v>
      </c>
      <c r="N133" s="321" t="s">
        <v>13</v>
      </c>
    </row>
    <row r="134" spans="1:14" ht="13.5" customHeight="1" thickBo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</row>
    <row r="135" spans="1:14" ht="13.5" customHeight="1" x14ac:dyDescent="0.2">
      <c r="A135" s="293" t="s">
        <v>36</v>
      </c>
      <c r="B135" s="307">
        <v>17948750</v>
      </c>
      <c r="C135" s="307">
        <v>17197417</v>
      </c>
      <c r="D135" s="307">
        <v>20219100</v>
      </c>
      <c r="E135" s="307">
        <v>20717184</v>
      </c>
      <c r="F135" s="307">
        <v>19288721</v>
      </c>
      <c r="G135" s="307">
        <v>15992044</v>
      </c>
      <c r="H135" s="307">
        <v>17570890</v>
      </c>
      <c r="I135" s="307">
        <v>15984346</v>
      </c>
      <c r="J135" s="307">
        <v>20405198</v>
      </c>
      <c r="K135" s="307">
        <v>20700696</v>
      </c>
      <c r="L135" s="307">
        <v>19914835</v>
      </c>
      <c r="M135" s="307">
        <v>15072399</v>
      </c>
      <c r="N135" s="309">
        <v>221011580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7" t="s">
        <v>37</v>
      </c>
      <c r="B137" s="307">
        <v>22315741</v>
      </c>
      <c r="C137" s="307">
        <v>26410309</v>
      </c>
      <c r="D137" s="307">
        <v>23844688</v>
      </c>
      <c r="E137" s="307">
        <v>19494593</v>
      </c>
      <c r="F137" s="307">
        <v>18944059</v>
      </c>
      <c r="G137" s="307">
        <v>22260011</v>
      </c>
      <c r="H137" s="307">
        <v>24893339</v>
      </c>
      <c r="I137" s="307">
        <v>25893811</v>
      </c>
      <c r="J137" s="307">
        <v>26145310</v>
      </c>
      <c r="K137" s="307">
        <v>21012336</v>
      </c>
      <c r="L137" s="307">
        <v>17364135</v>
      </c>
      <c r="M137" s="307">
        <v>18951365</v>
      </c>
      <c r="N137" s="309">
        <v>267529697</v>
      </c>
    </row>
    <row r="138" spans="1:14" ht="13.5" customHeight="1" thickBot="1" x14ac:dyDescent="0.25">
      <c r="A138" s="315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38</v>
      </c>
      <c r="B139" s="307">
        <v>57497457</v>
      </c>
      <c r="C139" s="307">
        <v>50954372</v>
      </c>
      <c r="D139" s="307">
        <v>46299614</v>
      </c>
      <c r="E139" s="307">
        <v>66412926</v>
      </c>
      <c r="F139" s="307">
        <v>69057006</v>
      </c>
      <c r="G139" s="307">
        <v>51984811</v>
      </c>
      <c r="H139" s="307">
        <v>71804676</v>
      </c>
      <c r="I139" s="307">
        <v>59451537</v>
      </c>
      <c r="J139" s="307">
        <v>66276858</v>
      </c>
      <c r="K139" s="307">
        <v>62813323</v>
      </c>
      <c r="L139" s="307">
        <v>57244392</v>
      </c>
      <c r="M139" s="307">
        <v>42957807</v>
      </c>
      <c r="N139" s="309">
        <v>702754779</v>
      </c>
    </row>
    <row r="140" spans="1:14" ht="13.5" customHeight="1" thickBot="1" x14ac:dyDescent="0.25">
      <c r="A140" s="31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7" t="s">
        <v>39</v>
      </c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9">
        <v>0</v>
      </c>
    </row>
    <row r="142" spans="1:14" ht="13.5" customHeight="1" thickBot="1" x14ac:dyDescent="0.25">
      <c r="A142" s="315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40</v>
      </c>
      <c r="B143" s="307">
        <v>25364600</v>
      </c>
      <c r="C143" s="307">
        <v>19634447</v>
      </c>
      <c r="D143" s="307">
        <v>20757870</v>
      </c>
      <c r="E143" s="307">
        <v>19981352</v>
      </c>
      <c r="F143" s="307">
        <v>17815974</v>
      </c>
      <c r="G143" s="307">
        <v>15767184</v>
      </c>
      <c r="H143" s="307">
        <v>8642236</v>
      </c>
      <c r="I143" s="307">
        <v>11485776</v>
      </c>
      <c r="J143" s="307">
        <v>20557301</v>
      </c>
      <c r="K143" s="307">
        <v>16432861</v>
      </c>
      <c r="L143" s="307">
        <v>14471142</v>
      </c>
      <c r="M143" s="307">
        <v>14901001</v>
      </c>
      <c r="N143" s="309">
        <v>205811744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32</v>
      </c>
      <c r="B145" s="307">
        <v>3923459</v>
      </c>
      <c r="C145" s="307">
        <v>3306447</v>
      </c>
      <c r="D145" s="307">
        <v>3687370</v>
      </c>
      <c r="E145" s="307">
        <v>3057421</v>
      </c>
      <c r="F145" s="307">
        <v>3797292</v>
      </c>
      <c r="G145" s="307">
        <v>3695694</v>
      </c>
      <c r="H145" s="307">
        <v>3276677</v>
      </c>
      <c r="I145" s="307">
        <v>4061528</v>
      </c>
      <c r="J145" s="307">
        <v>5095346</v>
      </c>
      <c r="K145" s="307">
        <v>4380210</v>
      </c>
      <c r="L145" s="307">
        <v>4489497</v>
      </c>
      <c r="M145" s="307">
        <v>4359224</v>
      </c>
      <c r="N145" s="309">
        <v>47130165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7" t="s">
        <v>67</v>
      </c>
      <c r="B147" s="307">
        <v>13297745</v>
      </c>
      <c r="C147" s="307">
        <v>16014980</v>
      </c>
      <c r="D147" s="307">
        <v>15949171</v>
      </c>
      <c r="E147" s="307">
        <v>16399670</v>
      </c>
      <c r="F147" s="307">
        <v>14678225</v>
      </c>
      <c r="G147" s="307">
        <v>18059308</v>
      </c>
      <c r="H147" s="307">
        <v>15602746</v>
      </c>
      <c r="I147" s="307">
        <v>18840812</v>
      </c>
      <c r="J147" s="307">
        <v>17390526</v>
      </c>
      <c r="K147" s="307">
        <v>18417084</v>
      </c>
      <c r="L147" s="307">
        <v>18676807</v>
      </c>
      <c r="M147" s="307">
        <v>19179838</v>
      </c>
      <c r="N147" s="309">
        <v>202506912</v>
      </c>
    </row>
    <row r="148" spans="1:14" ht="13.5" customHeight="1" thickBot="1" x14ac:dyDescent="0.25">
      <c r="A148" s="315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68</v>
      </c>
      <c r="B149" s="307">
        <v>37035505</v>
      </c>
      <c r="C149" s="307">
        <v>55268791</v>
      </c>
      <c r="D149" s="307">
        <v>59869522</v>
      </c>
      <c r="E149" s="307">
        <v>57566498</v>
      </c>
      <c r="F149" s="307">
        <v>57378378</v>
      </c>
      <c r="G149" s="307">
        <v>61715056</v>
      </c>
      <c r="H149" s="307">
        <v>83899677</v>
      </c>
      <c r="I149" s="307">
        <v>84631981</v>
      </c>
      <c r="J149" s="307">
        <v>103954768</v>
      </c>
      <c r="K149" s="307">
        <v>80752490</v>
      </c>
      <c r="L149" s="307">
        <v>81768350</v>
      </c>
      <c r="M149" s="307">
        <v>72454777</v>
      </c>
      <c r="N149" s="309">
        <v>836295793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3" t="s">
        <v>69</v>
      </c>
      <c r="B151" s="307">
        <v>4370723</v>
      </c>
      <c r="C151" s="307">
        <v>1759845</v>
      </c>
      <c r="D151" s="307"/>
      <c r="E151" s="307">
        <v>375381</v>
      </c>
      <c r="F151" s="307">
        <v>2507489</v>
      </c>
      <c r="G151" s="307">
        <v>2537367</v>
      </c>
      <c r="H151" s="307">
        <v>395192</v>
      </c>
      <c r="I151" s="307"/>
      <c r="J151" s="307">
        <v>407962</v>
      </c>
      <c r="K151" s="307"/>
      <c r="L151" s="307">
        <v>34879</v>
      </c>
      <c r="M151" s="307">
        <v>1086649</v>
      </c>
      <c r="N151" s="309">
        <v>13475487</v>
      </c>
    </row>
    <row r="152" spans="1:14" ht="13.5" customHeight="1" thickBot="1" x14ac:dyDescent="0.25">
      <c r="A152" s="31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3" t="s">
        <v>79</v>
      </c>
      <c r="B153" s="307">
        <v>1430379</v>
      </c>
      <c r="C153" s="307">
        <v>1191983</v>
      </c>
      <c r="D153" s="307">
        <v>2479324</v>
      </c>
      <c r="E153" s="307">
        <v>2050210</v>
      </c>
      <c r="F153" s="307">
        <v>2288606</v>
      </c>
      <c r="G153" s="307">
        <v>1335020</v>
      </c>
      <c r="H153" s="307">
        <v>2240927</v>
      </c>
      <c r="I153" s="307">
        <v>1621096</v>
      </c>
      <c r="J153" s="307">
        <v>1811813</v>
      </c>
      <c r="K153" s="307">
        <v>1668776</v>
      </c>
      <c r="L153" s="307">
        <v>953586</v>
      </c>
      <c r="M153" s="307">
        <v>619831</v>
      </c>
      <c r="N153" s="309">
        <v>19691551</v>
      </c>
    </row>
    <row r="154" spans="1:14" ht="13.5" customHeight="1" thickBot="1" x14ac:dyDescent="0.25">
      <c r="A154" s="31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77</v>
      </c>
      <c r="B155" s="307">
        <v>2150504</v>
      </c>
      <c r="C155" s="307">
        <v>2260537</v>
      </c>
      <c r="D155" s="307">
        <v>3079243</v>
      </c>
      <c r="E155" s="307">
        <v>3393973</v>
      </c>
      <c r="F155" s="307">
        <v>3209018</v>
      </c>
      <c r="G155" s="307">
        <v>3004239</v>
      </c>
      <c r="H155" s="307">
        <v>2998844</v>
      </c>
      <c r="I155" s="307">
        <v>3501676</v>
      </c>
      <c r="J155" s="307">
        <v>3858301</v>
      </c>
      <c r="K155" s="307">
        <v>2633716</v>
      </c>
      <c r="L155" s="307">
        <v>2381932</v>
      </c>
      <c r="M155" s="307">
        <v>2968188</v>
      </c>
      <c r="N155" s="309">
        <v>35440171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3" t="s">
        <v>78</v>
      </c>
      <c r="B157" s="307">
        <v>1355329</v>
      </c>
      <c r="C157" s="307">
        <v>1630871</v>
      </c>
      <c r="D157" s="307">
        <v>2258234</v>
      </c>
      <c r="E157" s="307">
        <v>718048</v>
      </c>
      <c r="F157" s="307">
        <v>526457</v>
      </c>
      <c r="G157" s="307">
        <v>453599</v>
      </c>
      <c r="H157" s="307">
        <v>255054</v>
      </c>
      <c r="I157" s="307">
        <v>588606</v>
      </c>
      <c r="J157" s="307">
        <v>193764</v>
      </c>
      <c r="K157" s="307">
        <v>161470</v>
      </c>
      <c r="L157" s="307">
        <v>96882</v>
      </c>
      <c r="M157" s="307">
        <v>96882</v>
      </c>
      <c r="N157" s="309">
        <v>8335196</v>
      </c>
    </row>
    <row r="158" spans="1:14" ht="13.5" customHeight="1" thickBot="1" x14ac:dyDescent="0.25">
      <c r="A158" s="31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3" t="s">
        <v>17</v>
      </c>
      <c r="B159" s="307">
        <v>0</v>
      </c>
      <c r="C159" s="307">
        <v>0</v>
      </c>
      <c r="D159" s="307">
        <v>0</v>
      </c>
      <c r="E159" s="307">
        <v>0</v>
      </c>
      <c r="F159" s="307">
        <v>0</v>
      </c>
      <c r="G159" s="307">
        <v>0</v>
      </c>
      <c r="H159" s="307">
        <v>7357</v>
      </c>
      <c r="I159" s="307">
        <v>25751</v>
      </c>
      <c r="J159" s="307">
        <v>3679</v>
      </c>
      <c r="K159" s="307">
        <v>7357</v>
      </c>
      <c r="L159" s="307">
        <v>0</v>
      </c>
      <c r="M159" s="307">
        <v>18393</v>
      </c>
      <c r="N159" s="309">
        <v>62537</v>
      </c>
    </row>
    <row r="160" spans="1:14" ht="13.5" customHeight="1" thickBot="1" x14ac:dyDescent="0.25">
      <c r="A160" s="31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323" t="s">
        <v>13</v>
      </c>
      <c r="B161" s="319">
        <v>186690192</v>
      </c>
      <c r="C161" s="319">
        <v>195629999</v>
      </c>
      <c r="D161" s="319">
        <v>198444136</v>
      </c>
      <c r="E161" s="319">
        <v>210167256</v>
      </c>
      <c r="F161" s="319">
        <v>209491225</v>
      </c>
      <c r="G161" s="319">
        <v>196804333</v>
      </c>
      <c r="H161" s="319">
        <v>231587615</v>
      </c>
      <c r="I161" s="319">
        <v>226086920</v>
      </c>
      <c r="J161" s="319">
        <v>266100826</v>
      </c>
      <c r="K161" s="319">
        <v>228980319</v>
      </c>
      <c r="L161" s="319">
        <v>217396437</v>
      </c>
      <c r="M161" s="319">
        <v>192666354</v>
      </c>
      <c r="N161" s="319">
        <v>2560045612</v>
      </c>
    </row>
    <row r="162" spans="1:14" ht="13.5" customHeight="1" thickBot="1" x14ac:dyDescent="0.25">
      <c r="A162" s="324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</row>
    <row r="166" spans="1:14" s="26" customFormat="1" ht="24.95" customHeight="1" x14ac:dyDescent="0.2">
      <c r="A166" s="301" t="s">
        <v>172</v>
      </c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</row>
    <row r="167" spans="1:14" ht="13.5" thickBot="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ht="13.5" customHeight="1" x14ac:dyDescent="0.2">
      <c r="A168" s="321"/>
      <c r="B168" s="321" t="s">
        <v>1</v>
      </c>
      <c r="C168" s="321" t="s">
        <v>2</v>
      </c>
      <c r="D168" s="321" t="s">
        <v>3</v>
      </c>
      <c r="E168" s="321" t="s">
        <v>4</v>
      </c>
      <c r="F168" s="321" t="s">
        <v>5</v>
      </c>
      <c r="G168" s="321" t="s">
        <v>6</v>
      </c>
      <c r="H168" s="321" t="s">
        <v>7</v>
      </c>
      <c r="I168" s="321" t="s">
        <v>8</v>
      </c>
      <c r="J168" s="321" t="s">
        <v>9</v>
      </c>
      <c r="K168" s="321" t="s">
        <v>10</v>
      </c>
      <c r="L168" s="321" t="s">
        <v>11</v>
      </c>
      <c r="M168" s="321" t="s">
        <v>12</v>
      </c>
      <c r="N168" s="321" t="s">
        <v>13</v>
      </c>
    </row>
    <row r="169" spans="1:14" ht="13.5" customHeight="1" thickBo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</row>
    <row r="170" spans="1:14" ht="13.5" customHeight="1" x14ac:dyDescent="0.2">
      <c r="A170" s="293" t="s">
        <v>42</v>
      </c>
      <c r="B170" s="307">
        <v>1840018</v>
      </c>
      <c r="C170" s="307">
        <v>2453984</v>
      </c>
      <c r="D170" s="307">
        <v>2845067</v>
      </c>
      <c r="E170" s="307">
        <v>4202592</v>
      </c>
      <c r="F170" s="307">
        <v>2908107</v>
      </c>
      <c r="G170" s="307">
        <v>5412737</v>
      </c>
      <c r="H170" s="307">
        <v>5640228</v>
      </c>
      <c r="I170" s="307">
        <v>4613510</v>
      </c>
      <c r="J170" s="307">
        <v>4587443</v>
      </c>
      <c r="K170" s="307">
        <v>1594759</v>
      </c>
      <c r="L170" s="307">
        <v>461869</v>
      </c>
      <c r="M170" s="307">
        <v>1410597</v>
      </c>
      <c r="N170" s="309">
        <v>37970911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41</v>
      </c>
      <c r="B172" s="307">
        <v>2486929</v>
      </c>
      <c r="C172" s="307">
        <v>3582154</v>
      </c>
      <c r="D172" s="307">
        <v>902508</v>
      </c>
      <c r="E172" s="307">
        <v>1446952</v>
      </c>
      <c r="F172" s="307">
        <v>3162409</v>
      </c>
      <c r="G172" s="307">
        <v>1612052</v>
      </c>
      <c r="H172" s="307">
        <v>1148639</v>
      </c>
      <c r="I172" s="307">
        <v>2046827</v>
      </c>
      <c r="J172" s="307">
        <v>1014333</v>
      </c>
      <c r="K172" s="307">
        <v>1170888</v>
      </c>
      <c r="L172" s="307">
        <v>1027049</v>
      </c>
      <c r="M172" s="307">
        <v>638576</v>
      </c>
      <c r="N172" s="309">
        <v>20239316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65</v>
      </c>
      <c r="B174" s="307">
        <v>5067545</v>
      </c>
      <c r="C174" s="307">
        <v>607025</v>
      </c>
      <c r="D174" s="307">
        <v>1013909</v>
      </c>
      <c r="E174" s="307">
        <v>243366</v>
      </c>
      <c r="F174" s="307">
        <v>1299177</v>
      </c>
      <c r="G174" s="307">
        <v>822862</v>
      </c>
      <c r="H174" s="307">
        <v>1470908</v>
      </c>
      <c r="I174" s="307">
        <v>2259024</v>
      </c>
      <c r="J174" s="307">
        <v>2647431</v>
      </c>
      <c r="K174" s="307">
        <v>1737339</v>
      </c>
      <c r="L174" s="307">
        <v>2167727</v>
      </c>
      <c r="M174" s="307">
        <v>274872</v>
      </c>
      <c r="N174" s="309">
        <v>19611185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43</v>
      </c>
      <c r="B176" s="307">
        <v>3321450</v>
      </c>
      <c r="C176" s="307">
        <v>5322385</v>
      </c>
      <c r="D176" s="307">
        <v>5061401</v>
      </c>
      <c r="E176" s="307">
        <v>2687876</v>
      </c>
      <c r="F176" s="307"/>
      <c r="G176" s="307"/>
      <c r="H176" s="307"/>
      <c r="I176" s="307"/>
      <c r="J176" s="307">
        <v>1648806</v>
      </c>
      <c r="K176" s="307">
        <v>2514721</v>
      </c>
      <c r="L176" s="307">
        <v>58723</v>
      </c>
      <c r="M176" s="307"/>
      <c r="N176" s="309">
        <v>20615362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23</v>
      </c>
      <c r="B178" s="307">
        <v>4042614</v>
      </c>
      <c r="C178" s="307">
        <v>5717134</v>
      </c>
      <c r="D178" s="307">
        <v>6225887</v>
      </c>
      <c r="E178" s="307">
        <v>5276919</v>
      </c>
      <c r="F178" s="307">
        <v>6098405</v>
      </c>
      <c r="G178" s="307">
        <v>6793166</v>
      </c>
      <c r="H178" s="307">
        <v>5788151</v>
      </c>
      <c r="I178" s="307">
        <v>7774939</v>
      </c>
      <c r="J178" s="307">
        <v>6898971</v>
      </c>
      <c r="K178" s="307">
        <v>7452628</v>
      </c>
      <c r="L178" s="307">
        <v>7118881</v>
      </c>
      <c r="M178" s="307">
        <v>4457509</v>
      </c>
      <c r="N178" s="309">
        <v>73645204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40</v>
      </c>
      <c r="B180" s="307">
        <v>409850</v>
      </c>
      <c r="C180" s="307">
        <v>1250140</v>
      </c>
      <c r="D180" s="307">
        <v>1177278</v>
      </c>
      <c r="E180" s="307">
        <v>1517830</v>
      </c>
      <c r="F180" s="307">
        <v>1774035</v>
      </c>
      <c r="G180" s="307">
        <v>1514266</v>
      </c>
      <c r="H180" s="307">
        <v>1345178</v>
      </c>
      <c r="I180" s="307">
        <v>2103103</v>
      </c>
      <c r="J180" s="307">
        <v>1670286</v>
      </c>
      <c r="K180" s="307">
        <v>1420812</v>
      </c>
      <c r="L180" s="307">
        <v>559930</v>
      </c>
      <c r="M180" s="307">
        <v>297784</v>
      </c>
      <c r="N180" s="309">
        <v>15040492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114</v>
      </c>
      <c r="B182" s="307"/>
      <c r="C182" s="307">
        <v>3934720</v>
      </c>
      <c r="D182" s="307">
        <v>4975914</v>
      </c>
      <c r="E182" s="307">
        <v>4879921</v>
      </c>
      <c r="F182" s="307">
        <v>5060561</v>
      </c>
      <c r="G182" s="307">
        <v>5608524</v>
      </c>
      <c r="H182" s="307">
        <v>5213877</v>
      </c>
      <c r="I182" s="307">
        <v>4198165</v>
      </c>
      <c r="J182" s="307">
        <v>1364765</v>
      </c>
      <c r="K182" s="307">
        <v>740107</v>
      </c>
      <c r="L182" s="307">
        <v>1185692</v>
      </c>
      <c r="M182" s="307">
        <v>5006626</v>
      </c>
      <c r="N182" s="309">
        <v>42168872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32</v>
      </c>
      <c r="B184" s="307">
        <v>6815923</v>
      </c>
      <c r="C184" s="307">
        <v>7280959</v>
      </c>
      <c r="D184" s="307">
        <v>8491890</v>
      </c>
      <c r="E184" s="307">
        <v>7690953</v>
      </c>
      <c r="F184" s="307">
        <v>8076805</v>
      </c>
      <c r="G184" s="307">
        <v>6993917</v>
      </c>
      <c r="H184" s="307">
        <v>5179309</v>
      </c>
      <c r="I184" s="307">
        <v>8221094</v>
      </c>
      <c r="J184" s="307">
        <v>7257464</v>
      </c>
      <c r="K184" s="307">
        <v>4527664</v>
      </c>
      <c r="L184" s="307">
        <v>4936000</v>
      </c>
      <c r="M184" s="307">
        <v>3291665</v>
      </c>
      <c r="N184" s="309">
        <v>78763643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17</v>
      </c>
      <c r="B186" s="307">
        <v>711918</v>
      </c>
      <c r="C186" s="307"/>
      <c r="D186" s="307"/>
      <c r="E186" s="307">
        <v>36509</v>
      </c>
      <c r="F186" s="307"/>
      <c r="G186" s="307"/>
      <c r="H186" s="307">
        <v>52807</v>
      </c>
      <c r="I186" s="307">
        <v>52807</v>
      </c>
      <c r="J186" s="307"/>
      <c r="K186" s="307"/>
      <c r="L186" s="307"/>
      <c r="M186" s="307">
        <v>52807</v>
      </c>
      <c r="N186" s="309">
        <v>906848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69</v>
      </c>
      <c r="B188" s="307">
        <v>1130738</v>
      </c>
      <c r="C188" s="307">
        <v>1580524</v>
      </c>
      <c r="D188" s="307">
        <v>2706705</v>
      </c>
      <c r="E188" s="307">
        <v>3909984</v>
      </c>
      <c r="F188" s="307">
        <v>3756061</v>
      </c>
      <c r="G188" s="307">
        <v>3865887</v>
      </c>
      <c r="H188" s="307">
        <v>5239068</v>
      </c>
      <c r="I188" s="307">
        <v>4308332</v>
      </c>
      <c r="J188" s="307">
        <v>5584525</v>
      </c>
      <c r="K188" s="307">
        <v>5587230</v>
      </c>
      <c r="L188" s="307">
        <v>3459363</v>
      </c>
      <c r="M188" s="307">
        <v>2120200</v>
      </c>
      <c r="N188" s="309">
        <v>43248617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73</v>
      </c>
      <c r="B190" s="307">
        <v>7034721</v>
      </c>
      <c r="C190" s="307">
        <v>5279320</v>
      </c>
      <c r="D190" s="307">
        <v>5349812</v>
      </c>
      <c r="E190" s="307">
        <v>4616266</v>
      </c>
      <c r="F190" s="307">
        <v>7289754</v>
      </c>
      <c r="G190" s="307">
        <v>6620695</v>
      </c>
      <c r="H190" s="307">
        <v>6840261</v>
      </c>
      <c r="I190" s="307">
        <v>7087420</v>
      </c>
      <c r="J190" s="307">
        <v>5411381</v>
      </c>
      <c r="K190" s="307">
        <v>6857622</v>
      </c>
      <c r="L190" s="307">
        <v>4997437</v>
      </c>
      <c r="M190" s="307">
        <v>4097357</v>
      </c>
      <c r="N190" s="309">
        <v>71482046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 t="s">
        <v>70</v>
      </c>
    </row>
    <row r="192" spans="1:14" ht="13.5" customHeight="1" x14ac:dyDescent="0.2">
      <c r="A192" s="323" t="s">
        <v>13</v>
      </c>
      <c r="B192" s="319">
        <v>32861706</v>
      </c>
      <c r="C192" s="319">
        <v>37008345</v>
      </c>
      <c r="D192" s="319">
        <v>38750371</v>
      </c>
      <c r="E192" s="319">
        <v>36509168</v>
      </c>
      <c r="F192" s="319">
        <v>39425314</v>
      </c>
      <c r="G192" s="319">
        <v>39244106</v>
      </c>
      <c r="H192" s="319">
        <v>37918426</v>
      </c>
      <c r="I192" s="319">
        <v>42665221</v>
      </c>
      <c r="J192" s="319">
        <v>38085405</v>
      </c>
      <c r="K192" s="319">
        <v>33603770</v>
      </c>
      <c r="L192" s="319">
        <v>25972671</v>
      </c>
      <c r="M192" s="319">
        <v>21647993</v>
      </c>
      <c r="N192" s="319">
        <v>423692496</v>
      </c>
    </row>
    <row r="193" spans="1:14" ht="13.5" customHeight="1" thickBot="1" x14ac:dyDescent="0.25">
      <c r="A193" s="324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</row>
    <row r="197" spans="1:14" s="26" customFormat="1" ht="24.95" customHeight="1" x14ac:dyDescent="0.2">
      <c r="A197" s="301" t="s">
        <v>169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</row>
    <row r="198" spans="1:14" ht="13.5" thickBot="1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1:14" ht="13.5" customHeight="1" x14ac:dyDescent="0.2">
      <c r="A199" s="321"/>
      <c r="B199" s="321" t="s">
        <v>1</v>
      </c>
      <c r="C199" s="321" t="s">
        <v>2</v>
      </c>
      <c r="D199" s="321" t="s">
        <v>3</v>
      </c>
      <c r="E199" s="321" t="s">
        <v>4</v>
      </c>
      <c r="F199" s="321" t="s">
        <v>5</v>
      </c>
      <c r="G199" s="321" t="s">
        <v>6</v>
      </c>
      <c r="H199" s="321" t="s">
        <v>7</v>
      </c>
      <c r="I199" s="321" t="s">
        <v>8</v>
      </c>
      <c r="J199" s="321" t="s">
        <v>9</v>
      </c>
      <c r="K199" s="321" t="s">
        <v>10</v>
      </c>
      <c r="L199" s="321" t="s">
        <v>11</v>
      </c>
      <c r="M199" s="321" t="s">
        <v>12</v>
      </c>
      <c r="N199" s="321" t="s">
        <v>13</v>
      </c>
    </row>
    <row r="200" spans="1:14" ht="13.5" customHeight="1" thickBo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</row>
    <row r="201" spans="1:14" ht="13.5" customHeight="1" x14ac:dyDescent="0.2">
      <c r="A201" s="293" t="s">
        <v>19</v>
      </c>
      <c r="B201" s="307">
        <v>19644409</v>
      </c>
      <c r="C201" s="307">
        <v>16506813</v>
      </c>
      <c r="D201" s="307">
        <v>22845211</v>
      </c>
      <c r="E201" s="307">
        <v>20338344</v>
      </c>
      <c r="F201" s="307">
        <v>23286117</v>
      </c>
      <c r="G201" s="307">
        <v>16329945</v>
      </c>
      <c r="H201" s="307">
        <v>19195397</v>
      </c>
      <c r="I201" s="307">
        <v>16574318</v>
      </c>
      <c r="J201" s="307">
        <v>23241576</v>
      </c>
      <c r="K201" s="307">
        <v>17389676</v>
      </c>
      <c r="L201" s="307">
        <v>15433158</v>
      </c>
      <c r="M201" s="307">
        <v>12926675</v>
      </c>
      <c r="N201" s="309">
        <v>223711639</v>
      </c>
    </row>
    <row r="202" spans="1:14" ht="13.5" customHeight="1" thickBot="1" x14ac:dyDescent="0.25">
      <c r="A202" s="31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331" t="s">
        <v>45</v>
      </c>
      <c r="B203" s="330">
        <v>56849585</v>
      </c>
      <c r="C203" s="330">
        <v>37458016</v>
      </c>
      <c r="D203" s="330">
        <v>30503079</v>
      </c>
      <c r="E203" s="330">
        <v>39260322</v>
      </c>
      <c r="F203" s="330">
        <v>54257036</v>
      </c>
      <c r="G203" s="330">
        <v>61947017</v>
      </c>
      <c r="H203" s="330">
        <v>69805897</v>
      </c>
      <c r="I203" s="330">
        <v>56852399</v>
      </c>
      <c r="J203" s="330">
        <v>58095136</v>
      </c>
      <c r="K203" s="330">
        <v>55519611</v>
      </c>
      <c r="L203" s="330">
        <v>51658252</v>
      </c>
      <c r="M203" s="330">
        <v>44681271</v>
      </c>
      <c r="N203" s="309">
        <v>616887621</v>
      </c>
    </row>
    <row r="204" spans="1:14" ht="13.5" customHeight="1" thickBot="1" x14ac:dyDescent="0.25">
      <c r="A204" s="315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331" t="s">
        <v>46</v>
      </c>
      <c r="B205" s="330">
        <v>2545004</v>
      </c>
      <c r="C205" s="330">
        <v>2115328</v>
      </c>
      <c r="D205" s="330">
        <v>3867084</v>
      </c>
      <c r="E205" s="330">
        <v>4726436</v>
      </c>
      <c r="F205" s="330">
        <v>5156112</v>
      </c>
      <c r="G205" s="330">
        <v>3834032</v>
      </c>
      <c r="H205" s="330">
        <v>4726436</v>
      </c>
      <c r="I205" s="330">
        <v>4263708</v>
      </c>
      <c r="J205" s="330">
        <v>7120284</v>
      </c>
      <c r="K205" s="330">
        <v>6709903</v>
      </c>
      <c r="L205" s="330">
        <v>6583327</v>
      </c>
      <c r="M205" s="330">
        <v>5763712</v>
      </c>
      <c r="N205" s="309">
        <v>57411366</v>
      </c>
    </row>
    <row r="206" spans="1:14" ht="13.5" customHeight="1" thickBot="1" x14ac:dyDescent="0.25">
      <c r="A206" s="315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329" t="s">
        <v>72</v>
      </c>
      <c r="B207" s="330">
        <v>2260633</v>
      </c>
      <c r="C207" s="330">
        <v>1899915</v>
      </c>
      <c r="D207" s="330">
        <v>625278</v>
      </c>
      <c r="E207" s="330">
        <v>946268</v>
      </c>
      <c r="F207" s="330">
        <v>599286</v>
      </c>
      <c r="G207" s="330">
        <v>2417043</v>
      </c>
      <c r="H207" s="330">
        <v>5799737</v>
      </c>
      <c r="I207" s="330">
        <v>3782473</v>
      </c>
      <c r="J207" s="330">
        <v>2983261</v>
      </c>
      <c r="K207" s="330">
        <v>3575609</v>
      </c>
      <c r="L207" s="330">
        <v>2713047</v>
      </c>
      <c r="M207" s="330">
        <v>3104403</v>
      </c>
      <c r="N207" s="309">
        <v>30706953</v>
      </c>
    </row>
    <row r="208" spans="1:14" ht="13.5" customHeight="1" thickBot="1" x14ac:dyDescent="0.25">
      <c r="A208" s="31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3.5" customHeight="1" x14ac:dyDescent="0.2">
      <c r="A209" s="331" t="s">
        <v>50</v>
      </c>
      <c r="B209" s="330">
        <v>1084894</v>
      </c>
      <c r="C209" s="330">
        <v>604636</v>
      </c>
      <c r="D209" s="330">
        <v>31785</v>
      </c>
      <c r="E209" s="330"/>
      <c r="F209" s="330">
        <v>1718916</v>
      </c>
      <c r="G209" s="330">
        <v>2122901</v>
      </c>
      <c r="H209" s="330">
        <v>296415</v>
      </c>
      <c r="I209" s="330">
        <v>686126</v>
      </c>
      <c r="J209" s="330">
        <v>928727</v>
      </c>
      <c r="K209" s="330">
        <v>985320</v>
      </c>
      <c r="L209" s="330"/>
      <c r="M209" s="330">
        <v>764506</v>
      </c>
      <c r="N209" s="309">
        <v>9224226</v>
      </c>
    </row>
    <row r="210" spans="1:14" ht="13.5" customHeight="1" thickBot="1" x14ac:dyDescent="0.25">
      <c r="A210" s="332"/>
      <c r="B210" s="333"/>
      <c r="C210" s="333"/>
      <c r="D210" s="333"/>
      <c r="E210" s="333"/>
      <c r="F210" s="333"/>
      <c r="G210" s="333"/>
      <c r="H210" s="333"/>
      <c r="I210" s="333"/>
      <c r="J210" s="333"/>
      <c r="K210" s="333"/>
      <c r="L210" s="333"/>
      <c r="M210" s="333"/>
      <c r="N210" s="310"/>
    </row>
    <row r="211" spans="1:14" ht="13.5" customHeight="1" x14ac:dyDescent="0.2">
      <c r="A211" s="295" t="s">
        <v>13</v>
      </c>
      <c r="B211" s="327">
        <v>82384525</v>
      </c>
      <c r="C211" s="327">
        <v>58584708</v>
      </c>
      <c r="D211" s="327">
        <v>57872437</v>
      </c>
      <c r="E211" s="327">
        <v>65271370</v>
      </c>
      <c r="F211" s="327">
        <v>85017467</v>
      </c>
      <c r="G211" s="327">
        <v>86650938</v>
      </c>
      <c r="H211" s="327">
        <v>99823882</v>
      </c>
      <c r="I211" s="327">
        <v>82159024</v>
      </c>
      <c r="J211" s="327">
        <v>92368984</v>
      </c>
      <c r="K211" s="327">
        <v>84180119</v>
      </c>
      <c r="L211" s="327">
        <v>76387784</v>
      </c>
      <c r="M211" s="327">
        <v>67240567</v>
      </c>
      <c r="N211" s="316">
        <v>937941805</v>
      </c>
    </row>
    <row r="212" spans="1:14" ht="13.5" customHeight="1" thickBot="1" x14ac:dyDescent="0.25">
      <c r="A212" s="296"/>
      <c r="B212" s="328"/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17"/>
    </row>
  </sheetData>
  <mergeCells count="1231">
    <mergeCell ref="A2:N2"/>
    <mergeCell ref="A6:C6"/>
    <mergeCell ref="A5:C5"/>
    <mergeCell ref="A4:C4"/>
    <mergeCell ref="A12:N12"/>
    <mergeCell ref="A9:C9"/>
    <mergeCell ref="A8:C8"/>
    <mergeCell ref="A7:C7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A55:N55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A95:A96"/>
    <mergeCell ref="B95:B96"/>
    <mergeCell ref="C95:C96"/>
    <mergeCell ref="D95:D96"/>
    <mergeCell ref="E95:E96"/>
    <mergeCell ref="F95:F96"/>
    <mergeCell ref="G95:G96"/>
    <mergeCell ref="L95:L96"/>
    <mergeCell ref="M95:M96"/>
    <mergeCell ref="N95:N96"/>
    <mergeCell ref="A100:N100"/>
    <mergeCell ref="H95:H96"/>
    <mergeCell ref="I95:I96"/>
    <mergeCell ref="J95:J96"/>
    <mergeCell ref="K95:K96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A131:N131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A161:A162"/>
    <mergeCell ref="B161:B162"/>
    <mergeCell ref="C161:C162"/>
    <mergeCell ref="D161:D162"/>
    <mergeCell ref="E161:E162"/>
    <mergeCell ref="F161:F162"/>
    <mergeCell ref="G161:G162"/>
    <mergeCell ref="L161:L162"/>
    <mergeCell ref="M161:M162"/>
    <mergeCell ref="N161:N162"/>
    <mergeCell ref="A166:N166"/>
    <mergeCell ref="H161:H162"/>
    <mergeCell ref="I161:I162"/>
    <mergeCell ref="J161:J162"/>
    <mergeCell ref="K161:K162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L201:L202"/>
    <mergeCell ref="M201:M202"/>
    <mergeCell ref="N201:N202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I205:I206"/>
    <mergeCell ref="J205:J206"/>
    <mergeCell ref="K205:K206"/>
    <mergeCell ref="L205:L206"/>
    <mergeCell ref="M205:M206"/>
    <mergeCell ref="N205:N206"/>
    <mergeCell ref="A197:N197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203:A20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A211:A212"/>
    <mergeCell ref="B211:B212"/>
    <mergeCell ref="C211:C212"/>
    <mergeCell ref="D211:D212"/>
    <mergeCell ref="E211:E212"/>
    <mergeCell ref="F211:F212"/>
    <mergeCell ref="G211:G212"/>
    <mergeCell ref="L211:L212"/>
    <mergeCell ref="M211:M212"/>
    <mergeCell ref="N211:N212"/>
    <mergeCell ref="H211:H212"/>
    <mergeCell ref="I211:I212"/>
    <mergeCell ref="J211:J212"/>
    <mergeCell ref="K211:K212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A209:A210"/>
    <mergeCell ref="B209:B210"/>
    <mergeCell ref="C209:C210"/>
    <mergeCell ref="D209:D210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9'!A40" display="1 - FERROEXPRESO PAMPEANO S.A."/>
    <hyperlink ref="A5:C5" location="'2009'!A84" display="2 - NUEVO CENTRAL ARGENTINO S.A."/>
    <hyperlink ref="A6:C6" location="'2009'!A128" display="3 - FERROSUR ROCA S.A."/>
    <hyperlink ref="A7:C7" location="'2009'!A160" display="4 - AMERICA LATINA LOGISTICA CENTRAL S.A. "/>
    <hyperlink ref="A8:C8" location="'2009'!A194" display="5 - AMERICA LATINA LOGISTICA MESOPOTAMICA S.A."/>
    <hyperlink ref="A9:C9" location="'2009'!A213" display="6 - BELGRANO CARGAS S.A."/>
  </hyperlinks>
  <pageMargins left="0.74803149606299213" right="0.74803149606299213" top="0.98425196850393704" bottom="0.98425196850393704" header="0" footer="0"/>
  <pageSetup paperSize="9" scale="56" fitToHeight="0" orientation="landscape" r:id="rId1"/>
  <headerFooter alignWithMargins="0">
    <oddHeader>&amp;L&amp;G</oddHeader>
    <oddFooter>&amp;CTabla de elaboración propia a partir de los datos aportados por los operadores</oddFooter>
  </headerFooter>
  <rowBreaks count="5" manualBreakCount="5">
    <brk id="54" max="16383" man="1"/>
    <brk id="99" max="16383" man="1"/>
    <brk id="130" max="16383" man="1"/>
    <brk id="165" max="16383" man="1"/>
    <brk id="196" max="16383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22"/>
  <sheetViews>
    <sheetView showGridLines="0" showRowColHeaders="0" topLeftCell="G91" workbookViewId="0">
      <selection activeCell="A4" sqref="A4:C9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173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202</v>
      </c>
      <c r="B7" s="326"/>
      <c r="C7" s="326"/>
      <c r="D7" s="38"/>
    </row>
    <row r="8" spans="1:14" s="26" customFormat="1" ht="24.95" customHeight="1" x14ac:dyDescent="0.2">
      <c r="A8" s="326" t="s">
        <v>113</v>
      </c>
      <c r="B8" s="326"/>
      <c r="C8" s="326"/>
      <c r="D8" s="38"/>
    </row>
    <row r="9" spans="1:14" s="26" customFormat="1" ht="24.95" customHeight="1" x14ac:dyDescent="0.2">
      <c r="A9" s="326" t="s">
        <v>76</v>
      </c>
      <c r="B9" s="326"/>
      <c r="C9" s="326"/>
      <c r="D9" s="38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1294720</v>
      </c>
      <c r="C16" s="307">
        <v>3274020</v>
      </c>
      <c r="D16" s="307">
        <v>7542450</v>
      </c>
      <c r="E16" s="307">
        <v>0</v>
      </c>
      <c r="F16" s="307">
        <v>0</v>
      </c>
      <c r="G16" s="307">
        <v>0</v>
      </c>
      <c r="H16" s="307">
        <v>666400</v>
      </c>
      <c r="I16" s="307">
        <v>669800</v>
      </c>
      <c r="J16" s="307">
        <v>6848660</v>
      </c>
      <c r="K16" s="307">
        <v>4855340</v>
      </c>
      <c r="L16" s="291">
        <v>13351280</v>
      </c>
      <c r="M16" s="307">
        <v>8187200</v>
      </c>
      <c r="N16" s="309">
        <v>46689870</v>
      </c>
    </row>
    <row r="17" spans="1:15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25"/>
      <c r="M17" s="308"/>
      <c r="N17" s="310"/>
    </row>
    <row r="18" spans="1:15" ht="13.5" customHeight="1" x14ac:dyDescent="0.2">
      <c r="A18" s="293" t="s">
        <v>81</v>
      </c>
      <c r="B18" s="307">
        <v>18767140</v>
      </c>
      <c r="C18" s="307">
        <v>5848650</v>
      </c>
      <c r="D18" s="307">
        <v>86844730</v>
      </c>
      <c r="E18" s="307">
        <v>77913050</v>
      </c>
      <c r="F18" s="307">
        <v>83867520</v>
      </c>
      <c r="G18" s="307">
        <v>80501500</v>
      </c>
      <c r="H18" s="307">
        <v>63040320</v>
      </c>
      <c r="I18" s="307">
        <v>21476610</v>
      </c>
      <c r="J18" s="307">
        <v>18692960</v>
      </c>
      <c r="K18" s="307">
        <v>19420280</v>
      </c>
      <c r="L18" s="291">
        <v>25124760</v>
      </c>
      <c r="M18" s="307">
        <v>9318160</v>
      </c>
      <c r="N18" s="309">
        <v>510815680</v>
      </c>
    </row>
    <row r="19" spans="1:15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25"/>
      <c r="M19" s="308"/>
      <c r="N19" s="310"/>
    </row>
    <row r="20" spans="1:15" ht="13.5" customHeight="1" x14ac:dyDescent="0.2">
      <c r="A20" s="293" t="s">
        <v>82</v>
      </c>
      <c r="B20" s="307">
        <v>15672100</v>
      </c>
      <c r="C20" s="307">
        <v>24781840</v>
      </c>
      <c r="D20" s="307">
        <v>9531200</v>
      </c>
      <c r="E20" s="307">
        <v>0</v>
      </c>
      <c r="F20" s="307">
        <v>1169970</v>
      </c>
      <c r="G20" s="307">
        <v>2607290</v>
      </c>
      <c r="H20" s="307">
        <v>2050300</v>
      </c>
      <c r="I20" s="307">
        <v>96390</v>
      </c>
      <c r="J20" s="307">
        <v>185270</v>
      </c>
      <c r="K20" s="307">
        <v>183330</v>
      </c>
      <c r="L20" s="291">
        <v>0</v>
      </c>
      <c r="M20" s="307">
        <v>21726040</v>
      </c>
      <c r="N20" s="309">
        <v>78003730</v>
      </c>
    </row>
    <row r="21" spans="1:15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25"/>
      <c r="M21" s="308"/>
      <c r="N21" s="310"/>
    </row>
    <row r="22" spans="1:15" ht="13.5" customHeight="1" x14ac:dyDescent="0.2">
      <c r="A22" s="293" t="s">
        <v>99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0</v>
      </c>
      <c r="H22" s="307">
        <v>570</v>
      </c>
      <c r="I22" s="307">
        <v>0</v>
      </c>
      <c r="J22" s="307">
        <v>0</v>
      </c>
      <c r="K22" s="307">
        <v>0</v>
      </c>
      <c r="L22" s="291">
        <v>798000</v>
      </c>
      <c r="M22" s="307">
        <v>0</v>
      </c>
      <c r="N22" s="309">
        <v>798570</v>
      </c>
    </row>
    <row r="23" spans="1:15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25"/>
      <c r="M23" s="308"/>
      <c r="N23" s="310"/>
    </row>
    <row r="24" spans="1:15" ht="13.5" customHeight="1" x14ac:dyDescent="0.2">
      <c r="A24" s="293" t="s">
        <v>83</v>
      </c>
      <c r="B24" s="307">
        <v>5209920</v>
      </c>
      <c r="C24" s="307">
        <v>7662900</v>
      </c>
      <c r="D24" s="307">
        <v>6255360</v>
      </c>
      <c r="E24" s="307">
        <v>6647180</v>
      </c>
      <c r="F24" s="307">
        <v>1690240</v>
      </c>
      <c r="G24" s="307">
        <v>1497300</v>
      </c>
      <c r="H24" s="307">
        <v>9967860</v>
      </c>
      <c r="I24" s="307">
        <v>13401600</v>
      </c>
      <c r="J24" s="307">
        <v>10537880</v>
      </c>
      <c r="K24" s="307">
        <v>2048840</v>
      </c>
      <c r="L24" s="291">
        <v>9035480</v>
      </c>
      <c r="M24" s="307">
        <v>3601620</v>
      </c>
      <c r="N24" s="309">
        <v>77556180</v>
      </c>
    </row>
    <row r="25" spans="1:15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25"/>
      <c r="M25" s="308"/>
      <c r="N25" s="310"/>
    </row>
    <row r="26" spans="1:15" ht="13.5" customHeight="1" x14ac:dyDescent="0.2">
      <c r="A26" s="293" t="s">
        <v>84</v>
      </c>
      <c r="B26" s="307">
        <v>25696800</v>
      </c>
      <c r="C26" s="307">
        <v>2708900</v>
      </c>
      <c r="D26" s="307">
        <v>6543600</v>
      </c>
      <c r="E26" s="307">
        <v>72393700</v>
      </c>
      <c r="F26" s="307">
        <v>81680830</v>
      </c>
      <c r="G26" s="307">
        <v>61711020</v>
      </c>
      <c r="H26" s="307">
        <v>81473600</v>
      </c>
      <c r="I26" s="307">
        <v>115437000</v>
      </c>
      <c r="J26" s="307">
        <v>85669870</v>
      </c>
      <c r="K26" s="307">
        <v>35395700</v>
      </c>
      <c r="L26" s="291">
        <v>52593580</v>
      </c>
      <c r="M26" s="307">
        <v>58399880</v>
      </c>
      <c r="N26" s="309">
        <v>679704480</v>
      </c>
    </row>
    <row r="27" spans="1:15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25"/>
      <c r="M27" s="308"/>
      <c r="N27" s="310"/>
    </row>
    <row r="28" spans="1:15" ht="13.5" customHeight="1" x14ac:dyDescent="0.2">
      <c r="A28" s="293" t="s">
        <v>85</v>
      </c>
      <c r="B28" s="307">
        <v>0</v>
      </c>
      <c r="C28" s="307">
        <v>4037250</v>
      </c>
      <c r="D28" s="307">
        <v>10215520</v>
      </c>
      <c r="E28" s="307">
        <v>5515800</v>
      </c>
      <c r="F28" s="307">
        <v>5065060</v>
      </c>
      <c r="G28" s="307">
        <v>2325120</v>
      </c>
      <c r="H28" s="307">
        <v>2435400</v>
      </c>
      <c r="I28" s="307">
        <v>0</v>
      </c>
      <c r="J28" s="307">
        <v>54160</v>
      </c>
      <c r="K28" s="307">
        <v>0</v>
      </c>
      <c r="L28" s="291">
        <v>0</v>
      </c>
      <c r="M28" s="307">
        <v>4779500</v>
      </c>
      <c r="N28" s="309">
        <v>34427810</v>
      </c>
    </row>
    <row r="29" spans="1:15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25"/>
      <c r="M29" s="308"/>
      <c r="N29" s="310"/>
    </row>
    <row r="30" spans="1:15" ht="13.5" customHeight="1" x14ac:dyDescent="0.2">
      <c r="A30" s="293" t="s">
        <v>86</v>
      </c>
      <c r="B30" s="307">
        <v>0</v>
      </c>
      <c r="C30" s="307">
        <v>813450</v>
      </c>
      <c r="D30" s="307">
        <v>459940</v>
      </c>
      <c r="E30" s="307">
        <v>3671460</v>
      </c>
      <c r="F30" s="307">
        <v>1014690</v>
      </c>
      <c r="G30" s="307">
        <v>5636840</v>
      </c>
      <c r="H30" s="307">
        <v>1972080</v>
      </c>
      <c r="I30" s="307">
        <v>4340900</v>
      </c>
      <c r="J30" s="307">
        <v>5084820</v>
      </c>
      <c r="K30" s="307">
        <v>4281750</v>
      </c>
      <c r="L30" s="291">
        <v>2040000</v>
      </c>
      <c r="M30" s="307">
        <v>4362540</v>
      </c>
      <c r="N30" s="309">
        <v>33678470</v>
      </c>
    </row>
    <row r="31" spans="1:15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25"/>
      <c r="M31" s="308"/>
      <c r="N31" s="310"/>
      <c r="O31" t="s">
        <v>70</v>
      </c>
    </row>
    <row r="32" spans="1:15" ht="13.5" customHeight="1" x14ac:dyDescent="0.2">
      <c r="A32" s="293" t="s">
        <v>97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0</v>
      </c>
      <c r="J32" s="307">
        <v>0</v>
      </c>
      <c r="K32" s="307">
        <v>0</v>
      </c>
      <c r="L32" s="291">
        <v>0</v>
      </c>
      <c r="M32" s="307">
        <v>0</v>
      </c>
      <c r="N32" s="309">
        <v>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25"/>
      <c r="M33" s="308"/>
      <c r="N33" s="310"/>
    </row>
    <row r="34" spans="1:14" ht="13.5" customHeight="1" x14ac:dyDescent="0.2">
      <c r="A34" s="293" t="s">
        <v>87</v>
      </c>
      <c r="B34" s="307">
        <v>0</v>
      </c>
      <c r="C34" s="307">
        <v>9201220</v>
      </c>
      <c r="D34" s="307">
        <v>0</v>
      </c>
      <c r="E34" s="307">
        <v>12976920</v>
      </c>
      <c r="F34" s="307">
        <v>13206600</v>
      </c>
      <c r="G34" s="307">
        <v>11234400</v>
      </c>
      <c r="H34" s="307">
        <v>8665500</v>
      </c>
      <c r="I34" s="307">
        <v>12669030</v>
      </c>
      <c r="J34" s="307">
        <v>28744870</v>
      </c>
      <c r="K34" s="307">
        <v>16468720</v>
      </c>
      <c r="L34" s="291">
        <v>8595000</v>
      </c>
      <c r="M34" s="307">
        <v>15697000</v>
      </c>
      <c r="N34" s="309">
        <v>137459260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25"/>
      <c r="M35" s="308"/>
      <c r="N35" s="310"/>
    </row>
    <row r="36" spans="1:14" ht="13.5" customHeight="1" x14ac:dyDescent="0.2">
      <c r="A36" s="293" t="s">
        <v>94</v>
      </c>
      <c r="B36" s="307">
        <v>215760</v>
      </c>
      <c r="C36" s="307">
        <v>0</v>
      </c>
      <c r="D36" s="307">
        <v>0</v>
      </c>
      <c r="E36" s="307">
        <v>0</v>
      </c>
      <c r="F36" s="307">
        <v>2568000</v>
      </c>
      <c r="G36" s="307">
        <v>2075700</v>
      </c>
      <c r="H36" s="307">
        <v>799000</v>
      </c>
      <c r="I36" s="307">
        <v>212160</v>
      </c>
      <c r="J36" s="307">
        <v>29340</v>
      </c>
      <c r="K36" s="307">
        <v>260000</v>
      </c>
      <c r="L36" s="291">
        <v>0</v>
      </c>
      <c r="M36" s="307">
        <v>29340</v>
      </c>
      <c r="N36" s="309">
        <v>6189300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25"/>
      <c r="M37" s="308"/>
      <c r="N37" s="310"/>
    </row>
    <row r="38" spans="1:14" ht="13.5" customHeight="1" x14ac:dyDescent="0.2">
      <c r="A38" s="293" t="s">
        <v>88</v>
      </c>
      <c r="B38" s="307">
        <v>1466720</v>
      </c>
      <c r="C38" s="307">
        <v>959420</v>
      </c>
      <c r="D38" s="307">
        <v>1970460</v>
      </c>
      <c r="E38" s="307">
        <v>2766120</v>
      </c>
      <c r="F38" s="307">
        <v>1662520</v>
      </c>
      <c r="G38" s="307">
        <v>3325040</v>
      </c>
      <c r="H38" s="307">
        <v>2746540</v>
      </c>
      <c r="I38" s="307">
        <v>1760420</v>
      </c>
      <c r="J38" s="307">
        <v>258100</v>
      </c>
      <c r="K38" s="307">
        <v>509080</v>
      </c>
      <c r="L38" s="291">
        <v>1244220</v>
      </c>
      <c r="M38" s="307">
        <v>2735860</v>
      </c>
      <c r="N38" s="309">
        <v>21404500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25"/>
      <c r="M39" s="308"/>
      <c r="N39" s="310"/>
    </row>
    <row r="40" spans="1:14" ht="13.5" customHeight="1" x14ac:dyDescent="0.2">
      <c r="A40" s="293" t="s">
        <v>89</v>
      </c>
      <c r="B40" s="307">
        <v>0</v>
      </c>
      <c r="C40" s="307">
        <v>0</v>
      </c>
      <c r="D40" s="307">
        <v>0</v>
      </c>
      <c r="E40" s="307">
        <v>0</v>
      </c>
      <c r="F40" s="307">
        <v>0</v>
      </c>
      <c r="G40" s="307">
        <v>0</v>
      </c>
      <c r="H40" s="307">
        <v>0</v>
      </c>
      <c r="I40" s="307">
        <v>5283880</v>
      </c>
      <c r="J40" s="307">
        <v>0</v>
      </c>
      <c r="K40" s="307">
        <v>0</v>
      </c>
      <c r="L40" s="291">
        <v>7990000</v>
      </c>
      <c r="M40" s="307">
        <v>239560</v>
      </c>
      <c r="N40" s="309">
        <v>13513440</v>
      </c>
    </row>
    <row r="41" spans="1:14" ht="13.5" customHeight="1" thickBot="1" x14ac:dyDescent="0.25">
      <c r="A41" s="31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25"/>
      <c r="M41" s="308"/>
      <c r="N41" s="310"/>
    </row>
    <row r="42" spans="1:14" ht="13.5" customHeight="1" x14ac:dyDescent="0.2">
      <c r="A42" s="293" t="s">
        <v>95</v>
      </c>
      <c r="B42" s="307">
        <v>26015580</v>
      </c>
      <c r="C42" s="307">
        <v>9942030</v>
      </c>
      <c r="D42" s="307">
        <v>15042720</v>
      </c>
      <c r="E42" s="307">
        <v>15301540</v>
      </c>
      <c r="F42" s="307">
        <v>99540</v>
      </c>
      <c r="G42" s="307">
        <v>16475360</v>
      </c>
      <c r="H42" s="307">
        <v>4403160</v>
      </c>
      <c r="I42" s="307">
        <v>74880</v>
      </c>
      <c r="J42" s="307">
        <v>10236740</v>
      </c>
      <c r="K42" s="307">
        <v>4643100</v>
      </c>
      <c r="L42" s="291">
        <v>16991990</v>
      </c>
      <c r="M42" s="307">
        <v>17887600</v>
      </c>
      <c r="N42" s="309">
        <v>137114240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25"/>
      <c r="M43" s="308"/>
      <c r="N43" s="310"/>
    </row>
    <row r="44" spans="1:14" ht="13.5" customHeight="1" x14ac:dyDescent="0.2">
      <c r="A44" s="293" t="s">
        <v>96</v>
      </c>
      <c r="B44" s="307">
        <v>0</v>
      </c>
      <c r="C44" s="307">
        <v>0</v>
      </c>
      <c r="D44" s="307">
        <v>413220</v>
      </c>
      <c r="E44" s="307">
        <v>0</v>
      </c>
      <c r="F44" s="307">
        <v>0</v>
      </c>
      <c r="G44" s="307">
        <v>0</v>
      </c>
      <c r="H44" s="307">
        <v>0</v>
      </c>
      <c r="I44" s="307">
        <v>744220</v>
      </c>
      <c r="J44" s="307">
        <v>194880</v>
      </c>
      <c r="K44" s="307">
        <v>0</v>
      </c>
      <c r="L44" s="291">
        <v>0</v>
      </c>
      <c r="M44" s="307">
        <v>0</v>
      </c>
      <c r="N44" s="309">
        <v>1352320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25"/>
      <c r="M45" s="308"/>
      <c r="N45" s="310"/>
    </row>
    <row r="46" spans="1:14" ht="13.5" customHeight="1" x14ac:dyDescent="0.2">
      <c r="A46" s="293" t="s">
        <v>90</v>
      </c>
      <c r="B46" s="307">
        <v>0</v>
      </c>
      <c r="C46" s="307">
        <v>0</v>
      </c>
      <c r="D46" s="307">
        <v>0</v>
      </c>
      <c r="E46" s="307">
        <v>0</v>
      </c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291">
        <v>0</v>
      </c>
      <c r="M46" s="307">
        <v>0</v>
      </c>
      <c r="N46" s="309">
        <v>0</v>
      </c>
    </row>
    <row r="47" spans="1:14" ht="13.5" customHeight="1" thickBot="1" x14ac:dyDescent="0.25">
      <c r="A47" s="31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25"/>
      <c r="M47" s="308"/>
      <c r="N47" s="310"/>
    </row>
    <row r="48" spans="1:14" ht="13.5" customHeight="1" x14ac:dyDescent="0.2">
      <c r="A48" s="293" t="s">
        <v>91</v>
      </c>
      <c r="B48" s="307">
        <v>0</v>
      </c>
      <c r="C48" s="307">
        <v>37440</v>
      </c>
      <c r="D48" s="307">
        <v>0</v>
      </c>
      <c r="E48" s="307">
        <v>556500</v>
      </c>
      <c r="F48" s="307"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291">
        <v>0</v>
      </c>
      <c r="M48" s="307">
        <v>0</v>
      </c>
      <c r="N48" s="309">
        <v>593940</v>
      </c>
    </row>
    <row r="49" spans="1:14" ht="13.5" customHeight="1" thickBot="1" x14ac:dyDescent="0.25">
      <c r="A49" s="314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25"/>
      <c r="M49" s="308"/>
      <c r="N49" s="310"/>
    </row>
    <row r="50" spans="1:14" ht="13.5" customHeight="1" x14ac:dyDescent="0.2">
      <c r="A50" s="295" t="s">
        <v>13</v>
      </c>
      <c r="B50" s="334">
        <v>94338740</v>
      </c>
      <c r="C50" s="316">
        <v>69267120</v>
      </c>
      <c r="D50" s="334">
        <v>144819200</v>
      </c>
      <c r="E50" s="316">
        <v>197742270</v>
      </c>
      <c r="F50" s="334">
        <v>192024970</v>
      </c>
      <c r="G50" s="316">
        <v>187389570</v>
      </c>
      <c r="H50" s="334">
        <v>178220730</v>
      </c>
      <c r="I50" s="316">
        <v>176166890</v>
      </c>
      <c r="J50" s="334">
        <v>166537550</v>
      </c>
      <c r="K50" s="316">
        <v>88066140</v>
      </c>
      <c r="L50" s="334">
        <v>137764310</v>
      </c>
      <c r="M50" s="316">
        <v>146964300</v>
      </c>
      <c r="N50" s="336">
        <v>1779301790</v>
      </c>
    </row>
    <row r="51" spans="1:14" ht="13.5" customHeight="1" thickBot="1" x14ac:dyDescent="0.25">
      <c r="A51" s="296"/>
      <c r="B51" s="335"/>
      <c r="C51" s="317"/>
      <c r="D51" s="335"/>
      <c r="E51" s="317"/>
      <c r="F51" s="335"/>
      <c r="G51" s="317"/>
      <c r="H51" s="335"/>
      <c r="I51" s="317"/>
      <c r="J51" s="335"/>
      <c r="K51" s="317"/>
      <c r="L51" s="335"/>
      <c r="M51" s="317"/>
      <c r="N51" s="337"/>
    </row>
    <row r="55" spans="1:14" s="26" customFormat="1" ht="24.95" customHeight="1" x14ac:dyDescent="0.2">
      <c r="A55" s="301" t="s">
        <v>167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</row>
    <row r="56" spans="1:14" ht="13.5" thickBo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1:14" ht="13.5" customHeight="1" x14ac:dyDescent="0.2">
      <c r="A57" s="321"/>
      <c r="B57" s="321" t="s">
        <v>1</v>
      </c>
      <c r="C57" s="321" t="s">
        <v>2</v>
      </c>
      <c r="D57" s="321" t="s">
        <v>3</v>
      </c>
      <c r="E57" s="321" t="s">
        <v>4</v>
      </c>
      <c r="F57" s="321" t="s">
        <v>5</v>
      </c>
      <c r="G57" s="321" t="s">
        <v>6</v>
      </c>
      <c r="H57" s="321" t="s">
        <v>7</v>
      </c>
      <c r="I57" s="321" t="s">
        <v>8</v>
      </c>
      <c r="J57" s="321" t="s">
        <v>9</v>
      </c>
      <c r="K57" s="321" t="s">
        <v>10</v>
      </c>
      <c r="L57" s="321" t="s">
        <v>11</v>
      </c>
      <c r="M57" s="321" t="s">
        <v>12</v>
      </c>
      <c r="N57" s="321" t="s">
        <v>13</v>
      </c>
    </row>
    <row r="58" spans="1:14" ht="13.5" customHeight="1" thickBot="1" x14ac:dyDescent="0.25">
      <c r="A58" s="322"/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</row>
    <row r="59" spans="1:14" ht="13.5" customHeight="1" x14ac:dyDescent="0.2">
      <c r="A59" s="293" t="s">
        <v>14</v>
      </c>
      <c r="B59" s="307">
        <v>3538325</v>
      </c>
      <c r="C59" s="307">
        <v>5058368</v>
      </c>
      <c r="D59" s="307">
        <v>8326386</v>
      </c>
      <c r="E59" s="307">
        <v>12230335</v>
      </c>
      <c r="F59" s="307">
        <v>11675903</v>
      </c>
      <c r="G59" s="307">
        <v>7284315</v>
      </c>
      <c r="H59" s="307">
        <v>14444110</v>
      </c>
      <c r="I59" s="307">
        <v>12795941</v>
      </c>
      <c r="J59" s="307">
        <v>10465421</v>
      </c>
      <c r="K59" s="307">
        <v>10306835</v>
      </c>
      <c r="L59" s="307">
        <v>2275208</v>
      </c>
      <c r="M59" s="307">
        <v>4691975</v>
      </c>
      <c r="N59" s="309">
        <v>103093122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>
        <v>11801075</v>
      </c>
      <c r="C61" s="307">
        <v>9222216</v>
      </c>
      <c r="D61" s="307">
        <v>10785578</v>
      </c>
      <c r="E61" s="307">
        <v>4284884</v>
      </c>
      <c r="F61" s="307">
        <v>5287918</v>
      </c>
      <c r="G61" s="307">
        <v>13643008</v>
      </c>
      <c r="H61" s="307">
        <v>21066184</v>
      </c>
      <c r="I61" s="307">
        <v>18862278</v>
      </c>
      <c r="J61" s="307">
        <v>17034846</v>
      </c>
      <c r="K61" s="307">
        <v>9193361</v>
      </c>
      <c r="L61" s="307">
        <v>9288397</v>
      </c>
      <c r="M61" s="307">
        <v>7115085</v>
      </c>
      <c r="N61" s="309">
        <v>137584830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>
        <v>3650489</v>
      </c>
      <c r="C63" s="307">
        <v>0</v>
      </c>
      <c r="D63" s="307">
        <v>4793342</v>
      </c>
      <c r="E63" s="307">
        <v>5964449</v>
      </c>
      <c r="F63" s="307">
        <v>5243927</v>
      </c>
      <c r="G63" s="307">
        <v>6118065</v>
      </c>
      <c r="H63" s="307">
        <v>6761453</v>
      </c>
      <c r="I63" s="307">
        <v>6681143</v>
      </c>
      <c r="J63" s="307">
        <v>6120999</v>
      </c>
      <c r="K63" s="307">
        <v>4136132</v>
      </c>
      <c r="L63" s="307">
        <v>7327670</v>
      </c>
      <c r="M63" s="307">
        <v>6308269</v>
      </c>
      <c r="N63" s="309">
        <v>63105938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>
        <v>293783</v>
      </c>
      <c r="C65" s="307">
        <v>278987</v>
      </c>
      <c r="D65" s="307">
        <v>385086</v>
      </c>
      <c r="E65" s="307">
        <v>451771</v>
      </c>
      <c r="F65" s="307">
        <v>316634</v>
      </c>
      <c r="G65" s="307">
        <v>603911</v>
      </c>
      <c r="H65" s="307">
        <v>499118</v>
      </c>
      <c r="I65" s="307">
        <v>294605</v>
      </c>
      <c r="J65" s="307">
        <v>554028</v>
      </c>
      <c r="K65" s="307">
        <v>442236</v>
      </c>
      <c r="L65" s="307">
        <v>416261</v>
      </c>
      <c r="M65" s="307">
        <v>326170</v>
      </c>
      <c r="N65" s="309">
        <v>4862590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75</v>
      </c>
      <c r="B67" s="307">
        <v>2554614</v>
      </c>
      <c r="C67" s="307">
        <v>1011644</v>
      </c>
      <c r="D67" s="307">
        <v>1543178</v>
      </c>
      <c r="E67" s="307">
        <v>2366332</v>
      </c>
      <c r="F67" s="307">
        <v>2498886</v>
      </c>
      <c r="G67" s="307">
        <v>2822151</v>
      </c>
      <c r="H67" s="307">
        <v>2865942</v>
      </c>
      <c r="I67" s="307">
        <v>4566936</v>
      </c>
      <c r="J67" s="307">
        <v>2753376</v>
      </c>
      <c r="K67" s="307">
        <v>3302954</v>
      </c>
      <c r="L67" s="307">
        <v>3895630</v>
      </c>
      <c r="M67" s="307">
        <v>4550572</v>
      </c>
      <c r="N67" s="309">
        <v>34732215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7" t="s">
        <v>21</v>
      </c>
      <c r="B69" s="307">
        <v>19794569</v>
      </c>
      <c r="C69" s="307">
        <v>22809725</v>
      </c>
      <c r="D69" s="307">
        <v>22303389</v>
      </c>
      <c r="E69" s="307">
        <v>18747076</v>
      </c>
      <c r="F69" s="307">
        <v>17728764</v>
      </c>
      <c r="G69" s="307">
        <v>27816822</v>
      </c>
      <c r="H69" s="307">
        <v>38656658</v>
      </c>
      <c r="I69" s="307">
        <v>40350189</v>
      </c>
      <c r="J69" s="307">
        <v>36589251</v>
      </c>
      <c r="K69" s="307">
        <v>30016148</v>
      </c>
      <c r="L69" s="307">
        <v>27540142</v>
      </c>
      <c r="M69" s="307">
        <v>26827278</v>
      </c>
      <c r="N69" s="309">
        <v>329180011</v>
      </c>
    </row>
    <row r="70" spans="1:14" ht="13.5" customHeight="1" thickBot="1" x14ac:dyDescent="0.25">
      <c r="A70" s="315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22</v>
      </c>
      <c r="B71" s="307">
        <v>2804720</v>
      </c>
      <c r="C71" s="307">
        <v>3500991</v>
      </c>
      <c r="D71" s="307">
        <v>16361717</v>
      </c>
      <c r="E71" s="307">
        <v>3060051</v>
      </c>
      <c r="F71" s="307">
        <v>2910851</v>
      </c>
      <c r="G71" s="307">
        <v>4309112</v>
      </c>
      <c r="H71" s="307">
        <v>5367678</v>
      </c>
      <c r="I71" s="307">
        <v>5762259</v>
      </c>
      <c r="J71" s="307">
        <v>4773887</v>
      </c>
      <c r="K71" s="307">
        <v>4419254</v>
      </c>
      <c r="L71" s="307">
        <v>3482558</v>
      </c>
      <c r="M71" s="307">
        <v>2885399</v>
      </c>
      <c r="N71" s="309">
        <v>59638477</v>
      </c>
    </row>
    <row r="72" spans="1:14" ht="13.5" customHeight="1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62</v>
      </c>
      <c r="B73" s="307">
        <v>11916314</v>
      </c>
      <c r="C73" s="307">
        <v>11644399</v>
      </c>
      <c r="D73" s="307">
        <v>15266380</v>
      </c>
      <c r="E73" s="307">
        <v>20454537</v>
      </c>
      <c r="F73" s="307">
        <v>22618192</v>
      </c>
      <c r="G73" s="307">
        <v>23664400</v>
      </c>
      <c r="H73" s="307">
        <v>25362138</v>
      </c>
      <c r="I73" s="307">
        <v>24145279</v>
      </c>
      <c r="J73" s="307">
        <v>23827053</v>
      </c>
      <c r="K73" s="307">
        <v>18848410</v>
      </c>
      <c r="L73" s="307">
        <v>13601638</v>
      </c>
      <c r="M73" s="307">
        <v>21141247</v>
      </c>
      <c r="N73" s="309">
        <v>232489987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16</v>
      </c>
      <c r="B75" s="307">
        <v>0</v>
      </c>
      <c r="C75" s="307">
        <v>0</v>
      </c>
      <c r="D75" s="307">
        <v>0</v>
      </c>
      <c r="E75" s="307">
        <v>0</v>
      </c>
      <c r="F75" s="307">
        <v>0</v>
      </c>
      <c r="G75" s="307">
        <v>0</v>
      </c>
      <c r="H75" s="307">
        <v>0</v>
      </c>
      <c r="I75" s="307">
        <v>0</v>
      </c>
      <c r="J75" s="307">
        <v>0</v>
      </c>
      <c r="K75" s="307">
        <v>0</v>
      </c>
      <c r="L75" s="307">
        <v>1375660</v>
      </c>
      <c r="M75" s="307">
        <v>1384096</v>
      </c>
      <c r="N75" s="309">
        <v>2759756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24</v>
      </c>
      <c r="B77" s="307">
        <v>0</v>
      </c>
      <c r="C77" s="307">
        <v>0</v>
      </c>
      <c r="D77" s="307">
        <v>0</v>
      </c>
      <c r="E77" s="307">
        <v>5468220</v>
      </c>
      <c r="F77" s="307">
        <v>11467695</v>
      </c>
      <c r="G77" s="307">
        <v>13974555</v>
      </c>
      <c r="H77" s="307">
        <v>20163440</v>
      </c>
      <c r="I77" s="307">
        <v>16011946</v>
      </c>
      <c r="J77" s="307">
        <v>1611050</v>
      </c>
      <c r="K77" s="307">
        <v>0</v>
      </c>
      <c r="L77" s="307">
        <v>0</v>
      </c>
      <c r="M77" s="307">
        <v>0</v>
      </c>
      <c r="N77" s="309">
        <v>68696906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31</v>
      </c>
      <c r="B79" s="307">
        <v>0</v>
      </c>
      <c r="C79" s="307">
        <v>0</v>
      </c>
      <c r="D79" s="307">
        <v>0</v>
      </c>
      <c r="E79" s="307">
        <v>0</v>
      </c>
      <c r="F79" s="307">
        <v>0</v>
      </c>
      <c r="G79" s="307">
        <v>0</v>
      </c>
      <c r="H79" s="307">
        <v>0</v>
      </c>
      <c r="I79" s="307">
        <v>0</v>
      </c>
      <c r="J79" s="307">
        <v>0</v>
      </c>
      <c r="K79" s="307">
        <v>0</v>
      </c>
      <c r="L79" s="307">
        <v>0</v>
      </c>
      <c r="M79" s="307">
        <v>0</v>
      </c>
      <c r="N79" s="309">
        <v>0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25</v>
      </c>
      <c r="B81" s="307">
        <v>96559721</v>
      </c>
      <c r="C81" s="307">
        <v>56746634</v>
      </c>
      <c r="D81" s="307">
        <v>81858351</v>
      </c>
      <c r="E81" s="307">
        <v>119260331</v>
      </c>
      <c r="F81" s="307">
        <v>197062444</v>
      </c>
      <c r="G81" s="307">
        <v>204847180</v>
      </c>
      <c r="H81" s="307">
        <v>177892492</v>
      </c>
      <c r="I81" s="307">
        <v>162537679</v>
      </c>
      <c r="J81" s="307">
        <v>163427443</v>
      </c>
      <c r="K81" s="307">
        <v>183016804</v>
      </c>
      <c r="L81" s="307">
        <v>226877948</v>
      </c>
      <c r="M81" s="307">
        <v>159588610</v>
      </c>
      <c r="N81" s="309">
        <v>1829675637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23</v>
      </c>
      <c r="B83" s="307">
        <v>48980688</v>
      </c>
      <c r="C83" s="307">
        <v>35293318</v>
      </c>
      <c r="D83" s="307">
        <v>42104893</v>
      </c>
      <c r="E83" s="307">
        <v>60660804</v>
      </c>
      <c r="F83" s="307">
        <v>45313120</v>
      </c>
      <c r="G83" s="307">
        <v>36639679</v>
      </c>
      <c r="H83" s="307">
        <v>31884260</v>
      </c>
      <c r="I83" s="307">
        <v>38984625</v>
      </c>
      <c r="J83" s="307">
        <v>39209336</v>
      </c>
      <c r="K83" s="307">
        <v>38318581</v>
      </c>
      <c r="L83" s="307">
        <v>33522872</v>
      </c>
      <c r="M83" s="307">
        <v>49811851</v>
      </c>
      <c r="N83" s="309">
        <v>500724027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26</v>
      </c>
      <c r="B85" s="307">
        <v>15207156</v>
      </c>
      <c r="C85" s="307">
        <v>29570773</v>
      </c>
      <c r="D85" s="307">
        <v>36498174</v>
      </c>
      <c r="E85" s="307">
        <v>51745972</v>
      </c>
      <c r="F85" s="307">
        <v>53475567</v>
      </c>
      <c r="G85" s="307">
        <v>48393341</v>
      </c>
      <c r="H85" s="307">
        <v>61549107</v>
      </c>
      <c r="I85" s="307">
        <v>55247820</v>
      </c>
      <c r="J85" s="307">
        <v>53215848</v>
      </c>
      <c r="K85" s="307">
        <v>47064988</v>
      </c>
      <c r="L85" s="307">
        <v>22476918</v>
      </c>
      <c r="M85" s="307">
        <v>24057491</v>
      </c>
      <c r="N85" s="309">
        <v>498503155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27</v>
      </c>
      <c r="B87" s="307">
        <v>9324167</v>
      </c>
      <c r="C87" s="307">
        <v>9948158</v>
      </c>
      <c r="D87" s="307">
        <v>10136845</v>
      </c>
      <c r="E87" s="307">
        <v>10365112</v>
      </c>
      <c r="F87" s="307">
        <v>11290623</v>
      </c>
      <c r="G87" s="307">
        <v>11533334</v>
      </c>
      <c r="H87" s="307">
        <v>11305757</v>
      </c>
      <c r="I87" s="307">
        <v>10611601</v>
      </c>
      <c r="J87" s="307">
        <v>8767469</v>
      </c>
      <c r="K87" s="307">
        <v>9978749</v>
      </c>
      <c r="L87" s="307">
        <v>13890080</v>
      </c>
      <c r="M87" s="307">
        <v>10934675</v>
      </c>
      <c r="N87" s="309">
        <v>128086570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63</v>
      </c>
      <c r="B89" s="307">
        <v>0</v>
      </c>
      <c r="C89" s="307">
        <v>0</v>
      </c>
      <c r="D89" s="307">
        <v>0</v>
      </c>
      <c r="E89" s="307">
        <v>0</v>
      </c>
      <c r="F89" s="307">
        <v>0</v>
      </c>
      <c r="G89" s="307">
        <v>0</v>
      </c>
      <c r="H89" s="307">
        <v>0</v>
      </c>
      <c r="I89" s="307">
        <v>0</v>
      </c>
      <c r="J89" s="307">
        <v>0</v>
      </c>
      <c r="K89" s="307">
        <v>0</v>
      </c>
      <c r="L89" s="307">
        <v>0</v>
      </c>
      <c r="M89" s="307">
        <v>0</v>
      </c>
      <c r="N89" s="309"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64</v>
      </c>
      <c r="B91" s="307">
        <v>4241947</v>
      </c>
      <c r="C91" s="307">
        <v>4125113</v>
      </c>
      <c r="D91" s="307">
        <v>4891806</v>
      </c>
      <c r="E91" s="307">
        <v>6485322</v>
      </c>
      <c r="F91" s="307">
        <v>6429709</v>
      </c>
      <c r="G91" s="307">
        <v>4974028</v>
      </c>
      <c r="H91" s="307">
        <v>5721236</v>
      </c>
      <c r="I91" s="307">
        <v>5743487</v>
      </c>
      <c r="J91" s="307">
        <v>5828386</v>
      </c>
      <c r="K91" s="307">
        <v>5619966</v>
      </c>
      <c r="L91" s="307">
        <v>6390852</v>
      </c>
      <c r="M91" s="307">
        <v>4816144</v>
      </c>
      <c r="N91" s="309">
        <v>65267996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28</v>
      </c>
      <c r="B93" s="307">
        <v>92236</v>
      </c>
      <c r="C93" s="307">
        <v>157989</v>
      </c>
      <c r="D93" s="307">
        <v>88282</v>
      </c>
      <c r="E93" s="307">
        <v>105814</v>
      </c>
      <c r="F93" s="307">
        <v>151043</v>
      </c>
      <c r="G93" s="307">
        <v>144125</v>
      </c>
      <c r="H93" s="307">
        <v>110543</v>
      </c>
      <c r="I93" s="307">
        <v>120996</v>
      </c>
      <c r="J93" s="307">
        <v>164931</v>
      </c>
      <c r="K93" s="307">
        <v>112813</v>
      </c>
      <c r="L93" s="307">
        <v>68056</v>
      </c>
      <c r="M93" s="307">
        <v>57083</v>
      </c>
      <c r="N93" s="309">
        <v>1373911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323" t="s">
        <v>13</v>
      </c>
      <c r="B95" s="319">
        <v>230759804</v>
      </c>
      <c r="C95" s="319">
        <v>189368315</v>
      </c>
      <c r="D95" s="319">
        <v>255343407</v>
      </c>
      <c r="E95" s="319">
        <v>321651010</v>
      </c>
      <c r="F95" s="319">
        <v>393471276</v>
      </c>
      <c r="G95" s="319">
        <v>406768026</v>
      </c>
      <c r="H95" s="319">
        <v>423650116</v>
      </c>
      <c r="I95" s="319">
        <v>402716784</v>
      </c>
      <c r="J95" s="319">
        <v>374343324</v>
      </c>
      <c r="K95" s="319">
        <v>364777231</v>
      </c>
      <c r="L95" s="319">
        <v>372429890</v>
      </c>
      <c r="M95" s="319">
        <v>324495945</v>
      </c>
      <c r="N95" s="319">
        <v>4059775128</v>
      </c>
    </row>
    <row r="96" spans="1:14" ht="13.5" customHeight="1" thickBot="1" x14ac:dyDescent="0.25">
      <c r="A96" s="324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</row>
    <row r="100" spans="1:14" s="26" customFormat="1" ht="24.95" customHeight="1" x14ac:dyDescent="0.2">
      <c r="A100" s="301" t="s">
        <v>165</v>
      </c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</row>
    <row r="101" spans="1:14" ht="13.5" thickBot="1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1:14" ht="13.5" customHeight="1" x14ac:dyDescent="0.2">
      <c r="A102" s="321"/>
      <c r="B102" s="321" t="s">
        <v>1</v>
      </c>
      <c r="C102" s="321" t="s">
        <v>2</v>
      </c>
      <c r="D102" s="321" t="s">
        <v>3</v>
      </c>
      <c r="E102" s="321" t="s">
        <v>4</v>
      </c>
      <c r="F102" s="321" t="s">
        <v>5</v>
      </c>
      <c r="G102" s="321" t="s">
        <v>6</v>
      </c>
      <c r="H102" s="321" t="s">
        <v>7</v>
      </c>
      <c r="I102" s="321" t="s">
        <v>8</v>
      </c>
      <c r="J102" s="321" t="s">
        <v>9</v>
      </c>
      <c r="K102" s="321" t="s">
        <v>10</v>
      </c>
      <c r="L102" s="321" t="s">
        <v>11</v>
      </c>
      <c r="M102" s="321" t="s">
        <v>12</v>
      </c>
      <c r="N102" s="321" t="s">
        <v>13</v>
      </c>
    </row>
    <row r="103" spans="1:14" ht="13.5" customHeight="1" thickBo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</row>
    <row r="104" spans="1:14" ht="13.5" customHeight="1" x14ac:dyDescent="0.2">
      <c r="A104" s="293" t="s">
        <v>30</v>
      </c>
      <c r="B104" s="307">
        <v>31684000</v>
      </c>
      <c r="C104" s="307">
        <v>34055000</v>
      </c>
      <c r="D104" s="307">
        <v>39199000</v>
      </c>
      <c r="E104" s="307">
        <v>40180000</v>
      </c>
      <c r="F104" s="307">
        <v>36949000</v>
      </c>
      <c r="G104" s="307">
        <v>40178000</v>
      </c>
      <c r="H104" s="307">
        <v>42771000</v>
      </c>
      <c r="I104" s="307">
        <v>43060000</v>
      </c>
      <c r="J104" s="307">
        <v>42872000</v>
      </c>
      <c r="K104" s="307">
        <v>44413000</v>
      </c>
      <c r="L104" s="307">
        <v>44986000</v>
      </c>
      <c r="M104" s="307">
        <v>38211000</v>
      </c>
      <c r="N104" s="309">
        <v>478558000</v>
      </c>
    </row>
    <row r="105" spans="1:14" ht="13.5" customHeight="1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66</v>
      </c>
      <c r="B106" s="307">
        <v>0</v>
      </c>
      <c r="C106" s="307">
        <v>0</v>
      </c>
      <c r="D106" s="307">
        <v>0</v>
      </c>
      <c r="E106" s="307">
        <v>0</v>
      </c>
      <c r="F106" s="307">
        <v>0</v>
      </c>
      <c r="G106" s="307">
        <v>0</v>
      </c>
      <c r="H106" s="307">
        <v>0</v>
      </c>
      <c r="I106" s="307">
        <v>0</v>
      </c>
      <c r="J106" s="307">
        <v>0</v>
      </c>
      <c r="K106" s="307">
        <v>0</v>
      </c>
      <c r="L106" s="307">
        <v>0</v>
      </c>
      <c r="M106" s="307">
        <v>0</v>
      </c>
      <c r="N106" s="309">
        <v>0</v>
      </c>
    </row>
    <row r="107" spans="1:14" ht="13.5" customHeight="1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32</v>
      </c>
      <c r="B108" s="307">
        <v>4618000</v>
      </c>
      <c r="C108" s="307">
        <v>5485000</v>
      </c>
      <c r="D108" s="307">
        <v>6267000</v>
      </c>
      <c r="E108" s="307">
        <v>7114000</v>
      </c>
      <c r="F108" s="307">
        <v>7700000</v>
      </c>
      <c r="G108" s="307">
        <v>6505000</v>
      </c>
      <c r="H108" s="307">
        <v>4904000</v>
      </c>
      <c r="I108" s="307">
        <v>4152000</v>
      </c>
      <c r="J108" s="307">
        <v>5420000</v>
      </c>
      <c r="K108" s="307">
        <v>4792000</v>
      </c>
      <c r="L108" s="307">
        <v>5480000</v>
      </c>
      <c r="M108" s="307">
        <v>4780000</v>
      </c>
      <c r="N108" s="309">
        <v>67217000</v>
      </c>
    </row>
    <row r="109" spans="1:14" ht="13.5" customHeight="1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33</v>
      </c>
      <c r="B110" s="307">
        <v>2583000</v>
      </c>
      <c r="C110" s="307">
        <v>1685000</v>
      </c>
      <c r="D110" s="307">
        <v>2049000</v>
      </c>
      <c r="E110" s="307">
        <v>2511000</v>
      </c>
      <c r="F110" s="307">
        <v>2286000</v>
      </c>
      <c r="G110" s="307">
        <v>2231000</v>
      </c>
      <c r="H110" s="307">
        <v>1420000</v>
      </c>
      <c r="I110" s="307">
        <v>1851000</v>
      </c>
      <c r="J110" s="307">
        <v>1763000</v>
      </c>
      <c r="K110" s="307">
        <v>1773000</v>
      </c>
      <c r="L110" s="307">
        <v>2060000</v>
      </c>
      <c r="M110" s="307">
        <v>1699000</v>
      </c>
      <c r="N110" s="309">
        <v>23911000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62</v>
      </c>
      <c r="B112" s="307">
        <v>5743000</v>
      </c>
      <c r="C112" s="307">
        <v>3735000</v>
      </c>
      <c r="D112" s="307">
        <v>4051000</v>
      </c>
      <c r="E112" s="307">
        <v>5038000</v>
      </c>
      <c r="F112" s="307">
        <v>4578000</v>
      </c>
      <c r="G112" s="307">
        <v>2860000</v>
      </c>
      <c r="H112" s="307">
        <v>3218000</v>
      </c>
      <c r="I112" s="307">
        <v>2178000</v>
      </c>
      <c r="J112" s="307">
        <v>3290000</v>
      </c>
      <c r="K112" s="307">
        <v>2197000</v>
      </c>
      <c r="L112" s="307">
        <v>4411000</v>
      </c>
      <c r="M112" s="307">
        <v>2868000</v>
      </c>
      <c r="N112" s="309">
        <v>44167000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93</v>
      </c>
      <c r="B114" s="307">
        <v>5916000</v>
      </c>
      <c r="C114" s="307">
        <v>5735000</v>
      </c>
      <c r="D114" s="307">
        <v>6279000</v>
      </c>
      <c r="E114" s="307">
        <v>6343000</v>
      </c>
      <c r="F114" s="307">
        <v>5989000</v>
      </c>
      <c r="G114" s="307">
        <v>6382000</v>
      </c>
      <c r="H114" s="307">
        <v>6584000</v>
      </c>
      <c r="I114" s="307">
        <v>6635000</v>
      </c>
      <c r="J114" s="307">
        <v>5635000</v>
      </c>
      <c r="K114" s="307">
        <v>5757000</v>
      </c>
      <c r="L114" s="307">
        <v>5233000</v>
      </c>
      <c r="M114" s="307">
        <v>5011000</v>
      </c>
      <c r="N114" s="309">
        <v>71499000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34</v>
      </c>
      <c r="B116" s="307">
        <v>48921000</v>
      </c>
      <c r="C116" s="307">
        <v>50467000</v>
      </c>
      <c r="D116" s="307">
        <v>66511000</v>
      </c>
      <c r="E116" s="307">
        <v>63331000</v>
      </c>
      <c r="F116" s="307">
        <v>63901000</v>
      </c>
      <c r="G116" s="307">
        <v>69999000</v>
      </c>
      <c r="H116" s="307">
        <v>70608000</v>
      </c>
      <c r="I116" s="307">
        <v>68324000</v>
      </c>
      <c r="J116" s="307">
        <v>65587000</v>
      </c>
      <c r="K116" s="307">
        <v>69738000</v>
      </c>
      <c r="L116" s="307">
        <v>64578000</v>
      </c>
      <c r="M116" s="307">
        <v>45014000</v>
      </c>
      <c r="N116" s="309">
        <v>746979000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7" t="s">
        <v>98</v>
      </c>
      <c r="B118" s="307">
        <v>27562000</v>
      </c>
      <c r="C118" s="307">
        <v>24871000</v>
      </c>
      <c r="D118" s="307">
        <v>32541000</v>
      </c>
      <c r="E118" s="307">
        <v>18285000</v>
      </c>
      <c r="F118" s="307">
        <v>20842000</v>
      </c>
      <c r="G118" s="307">
        <v>24300000</v>
      </c>
      <c r="H118" s="307">
        <v>18096000</v>
      </c>
      <c r="I118" s="307">
        <v>24457000</v>
      </c>
      <c r="J118" s="307">
        <v>22165000</v>
      </c>
      <c r="K118" s="307">
        <v>23992000</v>
      </c>
      <c r="L118" s="307">
        <v>22335000</v>
      </c>
      <c r="M118" s="307">
        <v>26615000</v>
      </c>
      <c r="N118" s="309">
        <v>286061000</v>
      </c>
    </row>
    <row r="119" spans="1:14" ht="13.5" customHeight="1" thickBot="1" x14ac:dyDescent="0.25">
      <c r="A119" s="315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35</v>
      </c>
      <c r="B120" s="307">
        <v>12571000</v>
      </c>
      <c r="C120" s="307">
        <v>10130000</v>
      </c>
      <c r="D120" s="307">
        <v>13500000</v>
      </c>
      <c r="E120" s="307">
        <v>13257000</v>
      </c>
      <c r="F120" s="307">
        <v>12198000</v>
      </c>
      <c r="G120" s="307">
        <v>11261000</v>
      </c>
      <c r="H120" s="307">
        <v>12649000</v>
      </c>
      <c r="I120" s="307">
        <v>17058000</v>
      </c>
      <c r="J120" s="307">
        <v>12940000</v>
      </c>
      <c r="K120" s="307">
        <v>9380000</v>
      </c>
      <c r="L120" s="307">
        <v>9516000</v>
      </c>
      <c r="M120" s="307">
        <v>10632000</v>
      </c>
      <c r="N120" s="309">
        <v>145092000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74</v>
      </c>
      <c r="B122" s="307">
        <v>2887000</v>
      </c>
      <c r="C122" s="307">
        <v>2887000</v>
      </c>
      <c r="D122" s="307">
        <v>3038000</v>
      </c>
      <c r="E122" s="307">
        <v>2793000</v>
      </c>
      <c r="F122" s="307">
        <v>2510000</v>
      </c>
      <c r="G122" s="307">
        <v>2717000</v>
      </c>
      <c r="H122" s="307">
        <v>1981000</v>
      </c>
      <c r="I122" s="307">
        <v>2208000</v>
      </c>
      <c r="J122" s="307">
        <v>3548000</v>
      </c>
      <c r="K122" s="307">
        <v>2680000</v>
      </c>
      <c r="L122" s="307">
        <v>3510000</v>
      </c>
      <c r="M122" s="307">
        <v>4453000</v>
      </c>
      <c r="N122" s="309">
        <v>35212000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17</v>
      </c>
      <c r="B124" s="307">
        <v>5328000</v>
      </c>
      <c r="C124" s="307">
        <v>4281000</v>
      </c>
      <c r="D124" s="307">
        <v>5483000</v>
      </c>
      <c r="E124" s="307">
        <v>4977000</v>
      </c>
      <c r="F124" s="307">
        <v>4789000</v>
      </c>
      <c r="G124" s="307">
        <v>4402000</v>
      </c>
      <c r="H124" s="307">
        <v>5554000</v>
      </c>
      <c r="I124" s="307">
        <v>5255000</v>
      </c>
      <c r="J124" s="307">
        <v>3552000</v>
      </c>
      <c r="K124" s="307">
        <v>3587000</v>
      </c>
      <c r="L124" s="307">
        <v>4028000</v>
      </c>
      <c r="M124" s="307">
        <v>3653000</v>
      </c>
      <c r="N124" s="309">
        <v>54889000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323" t="s">
        <v>13</v>
      </c>
      <c r="B126" s="319">
        <v>147813000</v>
      </c>
      <c r="C126" s="319">
        <v>143331000</v>
      </c>
      <c r="D126" s="319">
        <v>178918000</v>
      </c>
      <c r="E126" s="319">
        <v>163829000</v>
      </c>
      <c r="F126" s="319">
        <v>161742000</v>
      </c>
      <c r="G126" s="319">
        <v>170835000</v>
      </c>
      <c r="H126" s="319">
        <v>167785000</v>
      </c>
      <c r="I126" s="319">
        <v>175178000</v>
      </c>
      <c r="J126" s="319">
        <v>166772000</v>
      </c>
      <c r="K126" s="319">
        <v>168309000</v>
      </c>
      <c r="L126" s="319">
        <v>166137000</v>
      </c>
      <c r="M126" s="319">
        <v>142936000</v>
      </c>
      <c r="N126" s="319">
        <v>1953585000</v>
      </c>
    </row>
    <row r="127" spans="1:14" ht="13.5" customHeight="1" thickBot="1" x14ac:dyDescent="0.25">
      <c r="A127" s="324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31" spans="1:14" s="26" customFormat="1" ht="24.95" customHeight="1" x14ac:dyDescent="0.2">
      <c r="A131" s="301" t="s">
        <v>171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</row>
    <row r="132" spans="1:14" ht="13.5" thickBo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 ht="13.5" customHeight="1" x14ac:dyDescent="0.2">
      <c r="A133" s="321"/>
      <c r="B133" s="321" t="s">
        <v>1</v>
      </c>
      <c r="C133" s="321" t="s">
        <v>2</v>
      </c>
      <c r="D133" s="321" t="s">
        <v>3</v>
      </c>
      <c r="E133" s="321" t="s">
        <v>4</v>
      </c>
      <c r="F133" s="321" t="s">
        <v>5</v>
      </c>
      <c r="G133" s="321" t="s">
        <v>6</v>
      </c>
      <c r="H133" s="321" t="s">
        <v>7</v>
      </c>
      <c r="I133" s="321" t="s">
        <v>8</v>
      </c>
      <c r="J133" s="321" t="s">
        <v>9</v>
      </c>
      <c r="K133" s="321" t="s">
        <v>10</v>
      </c>
      <c r="L133" s="321" t="s">
        <v>11</v>
      </c>
      <c r="M133" s="321" t="s">
        <v>12</v>
      </c>
      <c r="N133" s="321" t="s">
        <v>13</v>
      </c>
    </row>
    <row r="134" spans="1:14" ht="13.5" customHeight="1" thickBo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</row>
    <row r="135" spans="1:14" ht="13.5" customHeight="1" x14ac:dyDescent="0.2">
      <c r="A135" s="293" t="s">
        <v>36</v>
      </c>
      <c r="B135" s="307">
        <v>8826715</v>
      </c>
      <c r="C135" s="307">
        <v>12638044</v>
      </c>
      <c r="D135" s="307">
        <v>12408994</v>
      </c>
      <c r="E135" s="307">
        <v>14760813</v>
      </c>
      <c r="F135" s="307">
        <v>10001887</v>
      </c>
      <c r="G135" s="307">
        <v>12077523</v>
      </c>
      <c r="H135" s="307">
        <v>13952307</v>
      </c>
      <c r="I135" s="307">
        <v>15459730</v>
      </c>
      <c r="J135" s="307">
        <v>14842892</v>
      </c>
      <c r="K135" s="307">
        <v>16263239</v>
      </c>
      <c r="L135" s="307">
        <v>15981496</v>
      </c>
      <c r="M135" s="307">
        <v>17607863</v>
      </c>
      <c r="N135" s="309">
        <v>164821503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7" t="s">
        <v>37</v>
      </c>
      <c r="B137" s="307">
        <v>12285567</v>
      </c>
      <c r="C137" s="307">
        <v>17282624</v>
      </c>
      <c r="D137" s="307">
        <v>25149381</v>
      </c>
      <c r="E137" s="307">
        <v>17164783</v>
      </c>
      <c r="F137" s="307">
        <v>10345540</v>
      </c>
      <c r="G137" s="307">
        <v>17275575</v>
      </c>
      <c r="H137" s="307">
        <v>18838067</v>
      </c>
      <c r="I137" s="307">
        <v>17332020</v>
      </c>
      <c r="J137" s="307">
        <v>24489495</v>
      </c>
      <c r="K137" s="307">
        <v>12782970</v>
      </c>
      <c r="L137" s="307">
        <v>18219662</v>
      </c>
      <c r="M137" s="307">
        <v>20135372</v>
      </c>
      <c r="N137" s="309">
        <v>211301056</v>
      </c>
    </row>
    <row r="138" spans="1:14" ht="13.5" customHeight="1" thickBot="1" x14ac:dyDescent="0.25">
      <c r="A138" s="315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38</v>
      </c>
      <c r="B139" s="307">
        <v>37568948</v>
      </c>
      <c r="C139" s="307">
        <v>31385970</v>
      </c>
      <c r="D139" s="307">
        <v>55101155</v>
      </c>
      <c r="E139" s="307">
        <v>79099653</v>
      </c>
      <c r="F139" s="307">
        <v>79282561</v>
      </c>
      <c r="G139" s="307">
        <v>79377452</v>
      </c>
      <c r="H139" s="307">
        <v>84639529</v>
      </c>
      <c r="I139" s="307">
        <v>81599104</v>
      </c>
      <c r="J139" s="307">
        <v>70812461</v>
      </c>
      <c r="K139" s="307">
        <v>64559187</v>
      </c>
      <c r="L139" s="307">
        <v>80068788</v>
      </c>
      <c r="M139" s="307">
        <v>67395418</v>
      </c>
      <c r="N139" s="309">
        <v>810890226</v>
      </c>
    </row>
    <row r="140" spans="1:14" ht="13.5" customHeight="1" thickBot="1" x14ac:dyDescent="0.25">
      <c r="A140" s="31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7" t="s">
        <v>39</v>
      </c>
      <c r="B141" s="307">
        <v>0</v>
      </c>
      <c r="C141" s="307">
        <v>0</v>
      </c>
      <c r="D141" s="307">
        <v>0</v>
      </c>
      <c r="E141" s="307">
        <v>0</v>
      </c>
      <c r="F141" s="307">
        <v>0</v>
      </c>
      <c r="G141" s="307">
        <v>0</v>
      </c>
      <c r="H141" s="307">
        <v>0</v>
      </c>
      <c r="I141" s="307">
        <v>0</v>
      </c>
      <c r="J141" s="307">
        <v>0</v>
      </c>
      <c r="K141" s="307">
        <v>0</v>
      </c>
      <c r="L141" s="307">
        <v>0</v>
      </c>
      <c r="M141" s="307">
        <v>0</v>
      </c>
      <c r="N141" s="309">
        <v>0</v>
      </c>
    </row>
    <row r="142" spans="1:14" ht="13.5" customHeight="1" thickBot="1" x14ac:dyDescent="0.25">
      <c r="A142" s="315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40</v>
      </c>
      <c r="B143" s="307">
        <v>16531222</v>
      </c>
      <c r="C143" s="307">
        <v>12585950</v>
      </c>
      <c r="D143" s="307">
        <v>21582546</v>
      </c>
      <c r="E143" s="307">
        <v>27656116</v>
      </c>
      <c r="F143" s="307">
        <v>25702922</v>
      </c>
      <c r="G143" s="307">
        <v>23433309</v>
      </c>
      <c r="H143" s="307">
        <v>23873907</v>
      </c>
      <c r="I143" s="307">
        <v>23465216</v>
      </c>
      <c r="J143" s="307">
        <v>23111324</v>
      </c>
      <c r="K143" s="307">
        <v>21302043</v>
      </c>
      <c r="L143" s="307">
        <v>25033987</v>
      </c>
      <c r="M143" s="307">
        <v>27765685</v>
      </c>
      <c r="N143" s="309">
        <v>272044227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32</v>
      </c>
      <c r="B145" s="307">
        <v>4788470</v>
      </c>
      <c r="C145" s="307">
        <v>3699096</v>
      </c>
      <c r="D145" s="307">
        <v>7259875</v>
      </c>
      <c r="E145" s="307">
        <v>8683461</v>
      </c>
      <c r="F145" s="307">
        <v>6495614</v>
      </c>
      <c r="G145" s="307">
        <v>5997450</v>
      </c>
      <c r="H145" s="307">
        <v>4528210</v>
      </c>
      <c r="I145" s="307">
        <v>4076032</v>
      </c>
      <c r="J145" s="307">
        <v>4076759</v>
      </c>
      <c r="K145" s="307">
        <v>4275339</v>
      </c>
      <c r="L145" s="307">
        <v>4017312</v>
      </c>
      <c r="M145" s="307">
        <v>2786299</v>
      </c>
      <c r="N145" s="309">
        <v>60683917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7" t="s">
        <v>67</v>
      </c>
      <c r="B147" s="307">
        <v>18997563</v>
      </c>
      <c r="C147" s="307">
        <v>21668031</v>
      </c>
      <c r="D147" s="307">
        <v>34621926</v>
      </c>
      <c r="E147" s="307">
        <v>23742021</v>
      </c>
      <c r="F147" s="307">
        <v>32236246</v>
      </c>
      <c r="G147" s="307">
        <v>35458435</v>
      </c>
      <c r="H147" s="307">
        <v>22727314</v>
      </c>
      <c r="I147" s="307">
        <v>26573318</v>
      </c>
      <c r="J147" s="307">
        <v>34036990</v>
      </c>
      <c r="K147" s="307">
        <v>35801721</v>
      </c>
      <c r="L147" s="307">
        <v>20422299</v>
      </c>
      <c r="M147" s="307">
        <v>17654491</v>
      </c>
      <c r="N147" s="309">
        <v>323940355</v>
      </c>
    </row>
    <row r="148" spans="1:14" ht="13.5" customHeight="1" thickBot="1" x14ac:dyDescent="0.25">
      <c r="A148" s="315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68</v>
      </c>
      <c r="B149" s="307">
        <v>68138149</v>
      </c>
      <c r="C149" s="307">
        <v>81087441</v>
      </c>
      <c r="D149" s="307">
        <v>77136396</v>
      </c>
      <c r="E149" s="307">
        <v>88932874</v>
      </c>
      <c r="F149" s="307">
        <v>90058259</v>
      </c>
      <c r="G149" s="307">
        <v>80542032</v>
      </c>
      <c r="H149" s="307">
        <v>89739265</v>
      </c>
      <c r="I149" s="307">
        <v>80871992</v>
      </c>
      <c r="J149" s="307">
        <v>80277435</v>
      </c>
      <c r="K149" s="307">
        <v>86633002</v>
      </c>
      <c r="L149" s="307">
        <v>92759781</v>
      </c>
      <c r="M149" s="307">
        <v>82725421</v>
      </c>
      <c r="N149" s="309">
        <v>998902047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3" t="s">
        <v>69</v>
      </c>
      <c r="B151" s="307">
        <v>1017787</v>
      </c>
      <c r="C151" s="307">
        <v>2547297</v>
      </c>
      <c r="D151" s="307">
        <v>2382132</v>
      </c>
      <c r="E151" s="307">
        <v>2684437</v>
      </c>
      <c r="F151" s="307">
        <v>1913393</v>
      </c>
      <c r="G151" s="307">
        <v>2083652</v>
      </c>
      <c r="H151" s="307">
        <v>1182407</v>
      </c>
      <c r="I151" s="307">
        <v>1605473</v>
      </c>
      <c r="J151" s="307">
        <v>1320227</v>
      </c>
      <c r="K151" s="307">
        <v>1929300</v>
      </c>
      <c r="L151" s="307">
        <v>1475107</v>
      </c>
      <c r="M151" s="307">
        <v>1740628</v>
      </c>
      <c r="N151" s="309">
        <v>21881840</v>
      </c>
    </row>
    <row r="152" spans="1:14" ht="13.5" customHeight="1" thickBot="1" x14ac:dyDescent="0.25">
      <c r="A152" s="31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3" t="s">
        <v>79</v>
      </c>
      <c r="B153" s="307">
        <v>953586</v>
      </c>
      <c r="C153" s="307">
        <v>1001265</v>
      </c>
      <c r="D153" s="307">
        <v>1335020</v>
      </c>
      <c r="E153" s="307">
        <v>2050210</v>
      </c>
      <c r="F153" s="307">
        <v>1287341</v>
      </c>
      <c r="G153" s="307">
        <v>1287341</v>
      </c>
      <c r="H153" s="307">
        <v>1001265</v>
      </c>
      <c r="I153" s="307">
        <v>953586</v>
      </c>
      <c r="J153" s="307">
        <v>2956117</v>
      </c>
      <c r="K153" s="307">
        <v>1001265</v>
      </c>
      <c r="L153" s="307">
        <v>1191983</v>
      </c>
      <c r="M153" s="307">
        <v>858227</v>
      </c>
      <c r="N153" s="309">
        <v>15877206</v>
      </c>
    </row>
    <row r="154" spans="1:14" ht="13.5" customHeight="1" thickBot="1" x14ac:dyDescent="0.25">
      <c r="A154" s="31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77</v>
      </c>
      <c r="B155" s="307">
        <v>2929440</v>
      </c>
      <c r="C155" s="307">
        <v>4092714</v>
      </c>
      <c r="D155" s="307">
        <v>3076627</v>
      </c>
      <c r="E155" s="307">
        <v>3961406</v>
      </c>
      <c r="F155" s="307">
        <v>3036734</v>
      </c>
      <c r="G155" s="307">
        <v>3454670</v>
      </c>
      <c r="H155" s="307">
        <v>3684587</v>
      </c>
      <c r="I155" s="307">
        <v>3479399</v>
      </c>
      <c r="J155" s="307">
        <v>3673632</v>
      </c>
      <c r="K155" s="307">
        <v>2865472</v>
      </c>
      <c r="L155" s="307">
        <v>3538053</v>
      </c>
      <c r="M155" s="307">
        <v>3543776</v>
      </c>
      <c r="N155" s="309">
        <v>41336510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3" t="s">
        <v>78</v>
      </c>
      <c r="B157" s="307">
        <v>922942</v>
      </c>
      <c r="C157" s="307">
        <v>2349242</v>
      </c>
      <c r="D157" s="307">
        <v>2536658</v>
      </c>
      <c r="E157" s="307">
        <v>310667</v>
      </c>
      <c r="F157" s="307">
        <v>145323</v>
      </c>
      <c r="G157" s="307">
        <v>258351</v>
      </c>
      <c r="H157" s="307">
        <v>64588</v>
      </c>
      <c r="I157" s="307">
        <v>23909</v>
      </c>
      <c r="J157" s="307">
        <v>217051</v>
      </c>
      <c r="K157" s="307">
        <v>257729</v>
      </c>
      <c r="L157" s="307">
        <v>209910</v>
      </c>
      <c r="M157" s="307">
        <v>225435</v>
      </c>
      <c r="N157" s="309">
        <v>7521805</v>
      </c>
    </row>
    <row r="158" spans="1:14" ht="13.5" customHeight="1" thickBot="1" x14ac:dyDescent="0.25">
      <c r="A158" s="31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3" t="s">
        <v>92</v>
      </c>
      <c r="B159" s="307">
        <v>11036</v>
      </c>
      <c r="C159" s="307">
        <v>91967</v>
      </c>
      <c r="D159" s="307">
        <v>121396</v>
      </c>
      <c r="E159" s="307">
        <v>69895</v>
      </c>
      <c r="F159" s="307">
        <v>91967</v>
      </c>
      <c r="G159" s="307">
        <v>216862</v>
      </c>
      <c r="H159" s="307">
        <v>187181</v>
      </c>
      <c r="I159" s="307">
        <v>2024487</v>
      </c>
      <c r="J159" s="307">
        <v>474956</v>
      </c>
      <c r="K159" s="307">
        <v>44144</v>
      </c>
      <c r="L159" s="307">
        <v>152007</v>
      </c>
      <c r="M159" s="307">
        <v>132432</v>
      </c>
      <c r="N159" s="309">
        <v>3618330</v>
      </c>
    </row>
    <row r="160" spans="1:14" ht="13.5" customHeight="1" thickBot="1" x14ac:dyDescent="0.25">
      <c r="A160" s="31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323" t="s">
        <v>13</v>
      </c>
      <c r="B161" s="319">
        <v>172971425</v>
      </c>
      <c r="C161" s="319">
        <v>190429641</v>
      </c>
      <c r="D161" s="319">
        <v>242712106</v>
      </c>
      <c r="E161" s="319">
        <v>269116336</v>
      </c>
      <c r="F161" s="319">
        <v>260597787</v>
      </c>
      <c r="G161" s="319">
        <v>261462652</v>
      </c>
      <c r="H161" s="319">
        <v>264418627</v>
      </c>
      <c r="I161" s="319">
        <v>257464266</v>
      </c>
      <c r="J161" s="319">
        <v>260289339</v>
      </c>
      <c r="K161" s="319">
        <v>247715411</v>
      </c>
      <c r="L161" s="319">
        <v>263070385</v>
      </c>
      <c r="M161" s="319">
        <v>242571047</v>
      </c>
      <c r="N161" s="319">
        <v>2932819022</v>
      </c>
    </row>
    <row r="162" spans="1:14" ht="13.5" customHeight="1" thickBot="1" x14ac:dyDescent="0.25">
      <c r="A162" s="324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</row>
    <row r="166" spans="1:14" s="26" customFormat="1" ht="24.95" customHeight="1" x14ac:dyDescent="0.2">
      <c r="A166" s="301" t="s">
        <v>172</v>
      </c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</row>
    <row r="167" spans="1:14" ht="13.5" thickBot="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ht="13.5" customHeight="1" x14ac:dyDescent="0.2">
      <c r="A168" s="321"/>
      <c r="B168" s="321" t="s">
        <v>1</v>
      </c>
      <c r="C168" s="321" t="s">
        <v>2</v>
      </c>
      <c r="D168" s="321" t="s">
        <v>3</v>
      </c>
      <c r="E168" s="321" t="s">
        <v>4</v>
      </c>
      <c r="F168" s="321" t="s">
        <v>5</v>
      </c>
      <c r="G168" s="321" t="s">
        <v>6</v>
      </c>
      <c r="H168" s="321" t="s">
        <v>7</v>
      </c>
      <c r="I168" s="321" t="s">
        <v>8</v>
      </c>
      <c r="J168" s="321" t="s">
        <v>9</v>
      </c>
      <c r="K168" s="321" t="s">
        <v>10</v>
      </c>
      <c r="L168" s="321" t="s">
        <v>11</v>
      </c>
      <c r="M168" s="321" t="s">
        <v>12</v>
      </c>
      <c r="N168" s="321" t="s">
        <v>13</v>
      </c>
    </row>
    <row r="169" spans="1:14" ht="13.5" customHeight="1" thickBo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</row>
    <row r="170" spans="1:14" ht="13.5" customHeight="1" x14ac:dyDescent="0.2">
      <c r="A170" s="293" t="s">
        <v>42</v>
      </c>
      <c r="B170" s="307">
        <v>3046649</v>
      </c>
      <c r="C170" s="307">
        <v>4536240</v>
      </c>
      <c r="D170" s="307">
        <v>6887481</v>
      </c>
      <c r="E170" s="307">
        <v>6982248</v>
      </c>
      <c r="F170" s="307">
        <v>7384903</v>
      </c>
      <c r="G170" s="307">
        <v>7960591</v>
      </c>
      <c r="H170" s="307">
        <v>9145092</v>
      </c>
      <c r="I170" s="307">
        <v>8022933</v>
      </c>
      <c r="J170" s="307">
        <v>6280826</v>
      </c>
      <c r="K170" s="307">
        <v>3266249</v>
      </c>
      <c r="L170" s="307">
        <v>4343113</v>
      </c>
      <c r="M170" s="307">
        <v>1842214</v>
      </c>
      <c r="N170" s="309">
        <v>69698539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41</v>
      </c>
      <c r="B172" s="307">
        <v>1029244</v>
      </c>
      <c r="C172" s="307">
        <v>1180124</v>
      </c>
      <c r="D172" s="307">
        <v>1088705</v>
      </c>
      <c r="E172" s="307">
        <v>762297</v>
      </c>
      <c r="F172" s="307">
        <v>659048</v>
      </c>
      <c r="G172" s="307">
        <v>964819</v>
      </c>
      <c r="H172" s="307">
        <v>657283</v>
      </c>
      <c r="I172" s="307">
        <v>767835</v>
      </c>
      <c r="J172" s="307">
        <v>900498</v>
      </c>
      <c r="K172" s="307">
        <v>1562789</v>
      </c>
      <c r="L172" s="307">
        <v>1299616</v>
      </c>
      <c r="M172" s="307">
        <v>945047</v>
      </c>
      <c r="N172" s="309">
        <v>11817305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65</v>
      </c>
      <c r="B174" s="307">
        <v>1296306</v>
      </c>
      <c r="C174" s="307">
        <v>1580637</v>
      </c>
      <c r="D174" s="307">
        <v>2870518</v>
      </c>
      <c r="E174" s="307">
        <v>455960</v>
      </c>
      <c r="F174" s="307">
        <v>315758</v>
      </c>
      <c r="G174" s="307">
        <v>419780</v>
      </c>
      <c r="H174" s="307">
        <v>296837</v>
      </c>
      <c r="I174" s="307">
        <v>408784</v>
      </c>
      <c r="J174" s="307">
        <v>570398</v>
      </c>
      <c r="K174" s="307">
        <v>2632563</v>
      </c>
      <c r="L174" s="307">
        <v>2154668</v>
      </c>
      <c r="M174" s="307">
        <v>570267</v>
      </c>
      <c r="N174" s="309">
        <v>13572476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43</v>
      </c>
      <c r="B176" s="307">
        <v>0</v>
      </c>
      <c r="C176" s="307">
        <v>0</v>
      </c>
      <c r="D176" s="307">
        <v>0</v>
      </c>
      <c r="E176" s="307">
        <v>453968</v>
      </c>
      <c r="F176" s="307">
        <v>1498656</v>
      </c>
      <c r="G176" s="307">
        <v>2230431</v>
      </c>
      <c r="H176" s="307">
        <v>1949759</v>
      </c>
      <c r="I176" s="307">
        <v>651313</v>
      </c>
      <c r="J176" s="307">
        <v>1667087</v>
      </c>
      <c r="K176" s="307">
        <v>1583922</v>
      </c>
      <c r="L176" s="307">
        <v>2897352</v>
      </c>
      <c r="M176" s="307">
        <v>2741212</v>
      </c>
      <c r="N176" s="309">
        <v>15673700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23</v>
      </c>
      <c r="B178" s="307">
        <v>8812253</v>
      </c>
      <c r="C178" s="307">
        <v>7207204</v>
      </c>
      <c r="D178" s="307">
        <v>10009464</v>
      </c>
      <c r="E178" s="307">
        <v>8122738</v>
      </c>
      <c r="F178" s="307">
        <v>7890116</v>
      </c>
      <c r="G178" s="307">
        <v>8898282</v>
      </c>
      <c r="H178" s="307">
        <v>8830474</v>
      </c>
      <c r="I178" s="307">
        <v>8923920</v>
      </c>
      <c r="J178" s="307">
        <v>9869083</v>
      </c>
      <c r="K178" s="307">
        <v>10041801</v>
      </c>
      <c r="L178" s="307">
        <v>11344406</v>
      </c>
      <c r="M178" s="307">
        <v>9868153</v>
      </c>
      <c r="N178" s="309">
        <v>109817894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40</v>
      </c>
      <c r="B180" s="307">
        <v>898105</v>
      </c>
      <c r="C180" s="307">
        <v>749213</v>
      </c>
      <c r="D180" s="307">
        <v>541714</v>
      </c>
      <c r="E180" s="307">
        <v>237000</v>
      </c>
      <c r="F180" s="307">
        <v>0</v>
      </c>
      <c r="G180" s="307">
        <v>0</v>
      </c>
      <c r="H180" s="307">
        <v>0</v>
      </c>
      <c r="I180" s="307">
        <v>0</v>
      </c>
      <c r="J180" s="307">
        <v>0</v>
      </c>
      <c r="K180" s="307">
        <v>0</v>
      </c>
      <c r="L180" s="307">
        <v>0</v>
      </c>
      <c r="M180" s="307">
        <v>424480</v>
      </c>
      <c r="N180" s="309">
        <v>2850512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44</v>
      </c>
      <c r="B182" s="307">
        <v>5254647</v>
      </c>
      <c r="C182" s="307">
        <v>1534186</v>
      </c>
      <c r="D182" s="307">
        <v>0</v>
      </c>
      <c r="E182" s="307">
        <v>1109400</v>
      </c>
      <c r="F182" s="307">
        <v>3725154</v>
      </c>
      <c r="G182" s="307">
        <v>5441496</v>
      </c>
      <c r="H182" s="307">
        <v>4954817</v>
      </c>
      <c r="I182" s="307">
        <v>3714301</v>
      </c>
      <c r="J182" s="307">
        <v>0</v>
      </c>
      <c r="K182" s="307">
        <v>0</v>
      </c>
      <c r="L182" s="307">
        <v>0</v>
      </c>
      <c r="M182" s="307">
        <v>0</v>
      </c>
      <c r="N182" s="309">
        <v>25734001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32</v>
      </c>
      <c r="B184" s="307">
        <v>6207483</v>
      </c>
      <c r="C184" s="307">
        <v>6069981</v>
      </c>
      <c r="D184" s="307">
        <v>5514667</v>
      </c>
      <c r="E184" s="307">
        <v>6339742</v>
      </c>
      <c r="F184" s="307">
        <v>4761132</v>
      </c>
      <c r="G184" s="307">
        <v>3722529</v>
      </c>
      <c r="H184" s="307">
        <v>4999481</v>
      </c>
      <c r="I184" s="307">
        <v>5750109</v>
      </c>
      <c r="J184" s="307">
        <v>5215332</v>
      </c>
      <c r="K184" s="307">
        <v>4968755</v>
      </c>
      <c r="L184" s="307">
        <v>6531541</v>
      </c>
      <c r="M184" s="307">
        <v>14877468</v>
      </c>
      <c r="N184" s="309">
        <v>74958220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17</v>
      </c>
      <c r="B186" s="307">
        <v>0</v>
      </c>
      <c r="C186" s="307">
        <v>0</v>
      </c>
      <c r="D186" s="307">
        <v>0</v>
      </c>
      <c r="E186" s="307">
        <v>52807</v>
      </c>
      <c r="F186" s="307">
        <v>0</v>
      </c>
      <c r="G186" s="307">
        <v>0</v>
      </c>
      <c r="H186" s="307">
        <v>0</v>
      </c>
      <c r="I186" s="307">
        <v>0</v>
      </c>
      <c r="J186" s="307">
        <v>0</v>
      </c>
      <c r="K186" s="307">
        <v>0</v>
      </c>
      <c r="L186" s="307">
        <v>0</v>
      </c>
      <c r="M186" s="307">
        <v>0</v>
      </c>
      <c r="N186" s="309">
        <v>52807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69</v>
      </c>
      <c r="B188" s="307">
        <v>4384251</v>
      </c>
      <c r="C188" s="307">
        <v>5207116</v>
      </c>
      <c r="D188" s="307">
        <v>5381478</v>
      </c>
      <c r="E188" s="307">
        <v>3713959</v>
      </c>
      <c r="F188" s="307">
        <v>8468922</v>
      </c>
      <c r="G188" s="307">
        <v>6403889</v>
      </c>
      <c r="H188" s="307">
        <v>5910847</v>
      </c>
      <c r="I188" s="307">
        <v>6227018</v>
      </c>
      <c r="J188" s="307">
        <v>8358549</v>
      </c>
      <c r="K188" s="307">
        <v>7544093</v>
      </c>
      <c r="L188" s="307">
        <v>4335929</v>
      </c>
      <c r="M188" s="307">
        <v>1875508</v>
      </c>
      <c r="N188" s="309">
        <v>67811559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73</v>
      </c>
      <c r="B190" s="307">
        <v>8857473</v>
      </c>
      <c r="C190" s="307">
        <v>8567145</v>
      </c>
      <c r="D190" s="307">
        <v>9969053</v>
      </c>
      <c r="E190" s="307">
        <v>9244966</v>
      </c>
      <c r="F190" s="307">
        <v>9881786</v>
      </c>
      <c r="G190" s="307">
        <v>7966242</v>
      </c>
      <c r="H190" s="307">
        <v>6569222</v>
      </c>
      <c r="I190" s="307">
        <v>8071370</v>
      </c>
      <c r="J190" s="307">
        <v>7014354</v>
      </c>
      <c r="K190" s="307">
        <v>8325423</v>
      </c>
      <c r="L190" s="307">
        <v>7990958</v>
      </c>
      <c r="M190" s="307">
        <v>6442482</v>
      </c>
      <c r="N190" s="309">
        <v>98900474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 t="s">
        <v>70</v>
      </c>
    </row>
    <row r="192" spans="1:14" ht="13.5" customHeight="1" x14ac:dyDescent="0.2">
      <c r="A192" s="323" t="s">
        <v>13</v>
      </c>
      <c r="B192" s="319">
        <v>39786411</v>
      </c>
      <c r="C192" s="319">
        <v>36631846</v>
      </c>
      <c r="D192" s="319">
        <v>42263080</v>
      </c>
      <c r="E192" s="319">
        <v>37475085</v>
      </c>
      <c r="F192" s="319">
        <v>44585475</v>
      </c>
      <c r="G192" s="319">
        <v>44008059</v>
      </c>
      <c r="H192" s="319">
        <v>43313812</v>
      </c>
      <c r="I192" s="319">
        <v>42537583</v>
      </c>
      <c r="J192" s="319">
        <v>39876127</v>
      </c>
      <c r="K192" s="319">
        <v>39925595</v>
      </c>
      <c r="L192" s="319">
        <v>40897583</v>
      </c>
      <c r="M192" s="319">
        <v>39586831</v>
      </c>
      <c r="N192" s="319">
        <v>490887487</v>
      </c>
    </row>
    <row r="193" spans="1:14" ht="13.5" customHeight="1" thickBot="1" x14ac:dyDescent="0.25">
      <c r="A193" s="324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</row>
    <row r="197" spans="1:14" s="26" customFormat="1" ht="24.95" customHeight="1" x14ac:dyDescent="0.2">
      <c r="A197" s="301" t="s">
        <v>169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</row>
    <row r="198" spans="1:14" ht="13.5" thickBot="1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1:14" ht="13.5" customHeight="1" x14ac:dyDescent="0.2">
      <c r="A199" s="321"/>
      <c r="B199" s="321" t="s">
        <v>1</v>
      </c>
      <c r="C199" s="321" t="s">
        <v>2</v>
      </c>
      <c r="D199" s="321" t="s">
        <v>3</v>
      </c>
      <c r="E199" s="321" t="s">
        <v>4</v>
      </c>
      <c r="F199" s="321" t="s">
        <v>5</v>
      </c>
      <c r="G199" s="321" t="s">
        <v>6</v>
      </c>
      <c r="H199" s="321" t="s">
        <v>7</v>
      </c>
      <c r="I199" s="321" t="s">
        <v>8</v>
      </c>
      <c r="J199" s="321" t="s">
        <v>9</v>
      </c>
      <c r="K199" s="321" t="s">
        <v>10</v>
      </c>
      <c r="L199" s="321" t="s">
        <v>11</v>
      </c>
      <c r="M199" s="321" t="s">
        <v>12</v>
      </c>
      <c r="N199" s="321" t="s">
        <v>13</v>
      </c>
    </row>
    <row r="200" spans="1:14" ht="13.5" customHeight="1" thickBo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</row>
    <row r="201" spans="1:14" ht="13.5" customHeight="1" x14ac:dyDescent="0.2">
      <c r="A201" s="293" t="s">
        <v>19</v>
      </c>
      <c r="B201" s="307">
        <v>16693700</v>
      </c>
      <c r="C201" s="307">
        <v>12941290</v>
      </c>
      <c r="D201" s="307">
        <v>15093106</v>
      </c>
      <c r="E201" s="307">
        <v>0</v>
      </c>
      <c r="F201" s="307">
        <v>11830135</v>
      </c>
      <c r="G201" s="307">
        <v>14946241</v>
      </c>
      <c r="H201" s="307">
        <v>17249306</v>
      </c>
      <c r="I201" s="307">
        <v>17593108</v>
      </c>
      <c r="J201" s="307">
        <v>15986220</v>
      </c>
      <c r="K201" s="307">
        <v>14167469</v>
      </c>
      <c r="L201" s="307">
        <v>15177932</v>
      </c>
      <c r="M201" s="307">
        <v>15746096</v>
      </c>
      <c r="N201" s="309">
        <v>167424603</v>
      </c>
    </row>
    <row r="202" spans="1:14" ht="13.5" customHeight="1" thickBot="1" x14ac:dyDescent="0.25">
      <c r="A202" s="31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331" t="s">
        <v>45</v>
      </c>
      <c r="B203" s="330">
        <v>43935831</v>
      </c>
      <c r="C203" s="330">
        <v>20872372</v>
      </c>
      <c r="D203" s="330">
        <v>14013329</v>
      </c>
      <c r="E203" s="330">
        <v>48500226</v>
      </c>
      <c r="F203" s="330">
        <v>61435351</v>
      </c>
      <c r="G203" s="330">
        <v>65876006</v>
      </c>
      <c r="H203" s="330">
        <v>64041848</v>
      </c>
      <c r="I203" s="330">
        <v>58426112</v>
      </c>
      <c r="J203" s="330">
        <v>55228629</v>
      </c>
      <c r="K203" s="330">
        <v>53484783</v>
      </c>
      <c r="L203" s="330">
        <v>54118782</v>
      </c>
      <c r="M203" s="330">
        <v>45444848</v>
      </c>
      <c r="N203" s="309">
        <v>585378117</v>
      </c>
    </row>
    <row r="204" spans="1:14" ht="13.5" customHeight="1" thickBot="1" x14ac:dyDescent="0.25">
      <c r="A204" s="315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331" t="s">
        <v>46</v>
      </c>
      <c r="B205" s="330">
        <v>6284668</v>
      </c>
      <c r="C205" s="330">
        <v>4988516</v>
      </c>
      <c r="D205" s="330">
        <v>6419212</v>
      </c>
      <c r="E205" s="330">
        <v>7661056</v>
      </c>
      <c r="F205" s="330">
        <v>8345688</v>
      </c>
      <c r="G205" s="330">
        <v>6714344</v>
      </c>
      <c r="H205" s="330">
        <v>6801704</v>
      </c>
      <c r="I205" s="330">
        <v>4817560</v>
      </c>
      <c r="J205" s="330">
        <v>8301778</v>
      </c>
      <c r="K205" s="330">
        <v>5420836</v>
      </c>
      <c r="L205" s="330">
        <v>7988071</v>
      </c>
      <c r="M205" s="330">
        <v>5487247</v>
      </c>
      <c r="N205" s="309">
        <v>79230680</v>
      </c>
    </row>
    <row r="206" spans="1:14" ht="13.5" customHeight="1" thickBot="1" x14ac:dyDescent="0.25">
      <c r="A206" s="315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329" t="s">
        <v>23</v>
      </c>
      <c r="B207" s="330">
        <v>0</v>
      </c>
      <c r="C207" s="330">
        <v>0</v>
      </c>
      <c r="D207" s="330">
        <v>0</v>
      </c>
      <c r="E207" s="330">
        <v>0</v>
      </c>
      <c r="F207" s="330">
        <v>0</v>
      </c>
      <c r="G207" s="330">
        <v>0</v>
      </c>
      <c r="H207" s="330">
        <v>0</v>
      </c>
      <c r="I207" s="330">
        <v>0</v>
      </c>
      <c r="J207" s="330">
        <v>0</v>
      </c>
      <c r="K207" s="330">
        <v>0</v>
      </c>
      <c r="L207" s="330">
        <v>0</v>
      </c>
      <c r="M207" s="330">
        <v>0</v>
      </c>
      <c r="N207" s="309">
        <v>0</v>
      </c>
    </row>
    <row r="208" spans="1:14" ht="13.5" customHeight="1" thickBot="1" x14ac:dyDescent="0.25">
      <c r="A208" s="31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3.5" customHeight="1" x14ac:dyDescent="0.2">
      <c r="A209" s="331" t="s">
        <v>47</v>
      </c>
      <c r="B209" s="330">
        <v>0</v>
      </c>
      <c r="C209" s="330">
        <v>0</v>
      </c>
      <c r="D209" s="330">
        <v>0</v>
      </c>
      <c r="E209" s="330">
        <v>0</v>
      </c>
      <c r="F209" s="330">
        <v>0</v>
      </c>
      <c r="G209" s="330">
        <v>0</v>
      </c>
      <c r="H209" s="330">
        <v>0</v>
      </c>
      <c r="I209" s="330">
        <v>0</v>
      </c>
      <c r="J209" s="330">
        <v>0</v>
      </c>
      <c r="K209" s="330">
        <v>0</v>
      </c>
      <c r="L209" s="330">
        <v>0</v>
      </c>
      <c r="M209" s="330">
        <v>280867</v>
      </c>
      <c r="N209" s="309">
        <v>280867</v>
      </c>
    </row>
    <row r="210" spans="1:14" ht="13.5" customHeight="1" thickBot="1" x14ac:dyDescent="0.25">
      <c r="A210" s="315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ht="13.5" customHeight="1" x14ac:dyDescent="0.2">
      <c r="A211" s="329" t="s">
        <v>48</v>
      </c>
      <c r="B211" s="330">
        <v>0</v>
      </c>
      <c r="C211" s="330">
        <v>0</v>
      </c>
      <c r="D211" s="330">
        <v>0</v>
      </c>
      <c r="E211" s="330">
        <v>0</v>
      </c>
      <c r="F211" s="330">
        <v>7056</v>
      </c>
      <c r="G211" s="330">
        <v>0</v>
      </c>
      <c r="H211" s="330">
        <v>0</v>
      </c>
      <c r="I211" s="330">
        <v>0</v>
      </c>
      <c r="J211" s="330">
        <v>0</v>
      </c>
      <c r="K211" s="330">
        <v>0</v>
      </c>
      <c r="L211" s="330">
        <v>0</v>
      </c>
      <c r="M211" s="330">
        <v>0</v>
      </c>
      <c r="N211" s="309">
        <v>7056</v>
      </c>
    </row>
    <row r="212" spans="1:14" ht="13.5" customHeight="1" thickBot="1" x14ac:dyDescent="0.25">
      <c r="A212" s="31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ht="13.5" customHeight="1" x14ac:dyDescent="0.2">
      <c r="A213" s="329" t="s">
        <v>49</v>
      </c>
      <c r="B213" s="330">
        <v>0</v>
      </c>
      <c r="C213" s="330">
        <v>0</v>
      </c>
      <c r="D213" s="330">
        <v>0</v>
      </c>
      <c r="E213" s="330">
        <v>0</v>
      </c>
      <c r="F213" s="330">
        <v>0</v>
      </c>
      <c r="G213" s="330">
        <v>0</v>
      </c>
      <c r="H213" s="330">
        <v>0</v>
      </c>
      <c r="I213" s="330">
        <v>0</v>
      </c>
      <c r="J213" s="330">
        <v>0</v>
      </c>
      <c r="K213" s="330">
        <v>0</v>
      </c>
      <c r="L213" s="330">
        <v>0</v>
      </c>
      <c r="M213" s="330">
        <v>0</v>
      </c>
      <c r="N213" s="309">
        <v>0</v>
      </c>
    </row>
    <row r="214" spans="1:14" ht="13.5" customHeight="1" thickBot="1" x14ac:dyDescent="0.25">
      <c r="A214" s="31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ht="13.5" customHeight="1" x14ac:dyDescent="0.2">
      <c r="A215" s="331" t="s">
        <v>71</v>
      </c>
      <c r="B215" s="330">
        <v>0</v>
      </c>
      <c r="C215" s="330">
        <v>0</v>
      </c>
      <c r="D215" s="330">
        <v>0</v>
      </c>
      <c r="E215" s="330">
        <v>0</v>
      </c>
      <c r="F215" s="330">
        <v>0</v>
      </c>
      <c r="G215" s="330">
        <v>0</v>
      </c>
      <c r="H215" s="330">
        <v>0</v>
      </c>
      <c r="I215" s="330">
        <v>0</v>
      </c>
      <c r="J215" s="330">
        <v>1229145</v>
      </c>
      <c r="K215" s="330">
        <v>1508568</v>
      </c>
      <c r="L215" s="330">
        <v>1419310</v>
      </c>
      <c r="M215" s="330">
        <v>1518336</v>
      </c>
      <c r="N215" s="309">
        <v>5675359</v>
      </c>
    </row>
    <row r="216" spans="1:14" ht="13.5" customHeight="1" thickBot="1" x14ac:dyDescent="0.25">
      <c r="A216" s="315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ht="13.5" customHeight="1" x14ac:dyDescent="0.2">
      <c r="A217" s="329" t="s">
        <v>72</v>
      </c>
      <c r="B217" s="330">
        <v>1128984</v>
      </c>
      <c r="C217" s="330">
        <v>1687493</v>
      </c>
      <c r="D217" s="330">
        <v>3009336</v>
      </c>
      <c r="E217" s="330">
        <v>533674</v>
      </c>
      <c r="F217" s="330">
        <v>215808</v>
      </c>
      <c r="G217" s="330">
        <v>903456</v>
      </c>
      <c r="H217" s="330">
        <v>5875601</v>
      </c>
      <c r="I217" s="330">
        <v>6377365</v>
      </c>
      <c r="J217" s="330">
        <v>5006809</v>
      </c>
      <c r="K217" s="330">
        <v>3964365</v>
      </c>
      <c r="L217" s="330">
        <v>2166149</v>
      </c>
      <c r="M217" s="330">
        <v>3956215</v>
      </c>
      <c r="N217" s="309">
        <v>34825255</v>
      </c>
    </row>
    <row r="218" spans="1:14" ht="13.5" customHeight="1" thickBot="1" x14ac:dyDescent="0.25">
      <c r="A218" s="31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ht="13.5" customHeight="1" x14ac:dyDescent="0.2">
      <c r="A219" s="329" t="s">
        <v>50</v>
      </c>
      <c r="B219" s="330">
        <v>1073415</v>
      </c>
      <c r="C219" s="330">
        <v>537791</v>
      </c>
      <c r="D219" s="330">
        <v>985283</v>
      </c>
      <c r="E219" s="330">
        <v>2567691</v>
      </c>
      <c r="F219" s="330">
        <v>74880</v>
      </c>
      <c r="G219" s="330">
        <v>74880</v>
      </c>
      <c r="H219" s="330">
        <v>1259922</v>
      </c>
      <c r="I219" s="330">
        <v>3607410</v>
      </c>
      <c r="J219" s="330">
        <v>623589</v>
      </c>
      <c r="K219" s="330">
        <v>5124602</v>
      </c>
      <c r="L219" s="330">
        <v>3477924</v>
      </c>
      <c r="M219" s="330">
        <v>3347606</v>
      </c>
      <c r="N219" s="309">
        <v>22754993</v>
      </c>
    </row>
    <row r="220" spans="1:14" ht="13.5" customHeight="1" thickBot="1" x14ac:dyDescent="0.25">
      <c r="A220" s="294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10"/>
    </row>
    <row r="221" spans="1:14" ht="13.5" customHeight="1" x14ac:dyDescent="0.2">
      <c r="A221" s="323" t="s">
        <v>13</v>
      </c>
      <c r="B221" s="319">
        <v>69116598</v>
      </c>
      <c r="C221" s="319">
        <v>41027462</v>
      </c>
      <c r="D221" s="319">
        <v>39520266</v>
      </c>
      <c r="E221" s="319">
        <v>59262647</v>
      </c>
      <c r="F221" s="319">
        <v>81908918</v>
      </c>
      <c r="G221" s="319">
        <v>88514927</v>
      </c>
      <c r="H221" s="319">
        <v>95228381</v>
      </c>
      <c r="I221" s="319">
        <v>90821555</v>
      </c>
      <c r="J221" s="319">
        <v>86376170</v>
      </c>
      <c r="K221" s="319">
        <v>83670623</v>
      </c>
      <c r="L221" s="319">
        <v>84348168</v>
      </c>
      <c r="M221" s="319">
        <v>75781215</v>
      </c>
      <c r="N221" s="319">
        <v>895576930</v>
      </c>
    </row>
    <row r="222" spans="1:14" ht="13.5" customHeight="1" thickBot="1" x14ac:dyDescent="0.25">
      <c r="A222" s="324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</row>
  </sheetData>
  <mergeCells count="1301">
    <mergeCell ref="A2:N2"/>
    <mergeCell ref="A6:C6"/>
    <mergeCell ref="A5:C5"/>
    <mergeCell ref="A4:C4"/>
    <mergeCell ref="A12:N12"/>
    <mergeCell ref="A9:C9"/>
    <mergeCell ref="A8:C8"/>
    <mergeCell ref="A7:C7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A55:N55"/>
    <mergeCell ref="A100:N100"/>
    <mergeCell ref="H57:H58"/>
    <mergeCell ref="I57:I58"/>
    <mergeCell ref="J57:J58"/>
    <mergeCell ref="K57:K58"/>
    <mergeCell ref="L57:L58"/>
    <mergeCell ref="M57:M58"/>
    <mergeCell ref="A131:N131"/>
    <mergeCell ref="A166:N166"/>
    <mergeCell ref="A197:N197"/>
    <mergeCell ref="A57:A58"/>
    <mergeCell ref="B57:B58"/>
    <mergeCell ref="C57:C58"/>
    <mergeCell ref="D57:D58"/>
    <mergeCell ref="E57:E58"/>
    <mergeCell ref="F57:F58"/>
    <mergeCell ref="G57:G58"/>
    <mergeCell ref="N57:N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A95:A96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M161:M162"/>
    <mergeCell ref="N161:N162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A203:A20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M211:M212"/>
    <mergeCell ref="N211:N212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I215:I216"/>
    <mergeCell ref="J215:J216"/>
    <mergeCell ref="K215:K216"/>
    <mergeCell ref="L215:L216"/>
    <mergeCell ref="M215:M216"/>
    <mergeCell ref="N215:N216"/>
    <mergeCell ref="A209:A210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A213:A214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A221:A222"/>
    <mergeCell ref="B221:B222"/>
    <mergeCell ref="C221:C222"/>
    <mergeCell ref="D221:D222"/>
    <mergeCell ref="E221:E222"/>
    <mergeCell ref="F221:F222"/>
    <mergeCell ref="G221:G222"/>
    <mergeCell ref="H221:H222"/>
    <mergeCell ref="I221:I222"/>
    <mergeCell ref="N221:N222"/>
    <mergeCell ref="J221:J222"/>
    <mergeCell ref="K221:K222"/>
    <mergeCell ref="L221:L222"/>
    <mergeCell ref="M221:M222"/>
    <mergeCell ref="A217:A218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L217:L218"/>
    <mergeCell ref="M217:M218"/>
    <mergeCell ref="N217:N218"/>
    <mergeCell ref="A219:A220"/>
    <mergeCell ref="B219:B220"/>
    <mergeCell ref="C219:C220"/>
    <mergeCell ref="D219:D220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D4" location="'2010'!A41" display="1 - FERROEXPRESO PAMPEANO S.A."/>
    <hyperlink ref="A5:D5" location="'2010'!A84" display="2 - NUEVO CENTRAL ARGENTINO S.A."/>
    <hyperlink ref="A6:D6" location="'2010'!A128" display="3 - FERROSUR ROCA S.A."/>
    <hyperlink ref="A7:D7" location="'2010'!A160" display="4 - AMERICA LATINA LOGISTICA CENTRAL S.A. "/>
    <hyperlink ref="A8:D8" location="'2010'!A194" display="5 - AMERICA LATINA LOGISTICA MESOPOTAMICA S.A."/>
    <hyperlink ref="A9:D9" location="'2010'!A223" display="6 - BELGRANO CARGAS S.A."/>
    <hyperlink ref="A4:C4" location="'2010'!A40" display="1 - FERROEXPRESO PAMPEANO S.A."/>
  </hyperlinks>
  <pageMargins left="0.74803149606299213" right="0.74803149606299213" top="0.98425196850393704" bottom="0.98425196850393704" header="0" footer="0"/>
  <pageSetup paperSize="9" scale="56" fitToHeight="0" orientation="landscape" r:id="rId1"/>
  <headerFooter alignWithMargins="0">
    <oddHeader>&amp;L&amp;G</oddHeader>
    <oddFooter>&amp;C&amp;8Tabla de eleboración propia a partir de los datos aportados por los operadores.</oddFooter>
  </headerFooter>
  <rowBreaks count="5" manualBreakCount="5">
    <brk id="54" max="16383" man="1"/>
    <brk id="99" max="16383" man="1"/>
    <brk id="130" max="16383" man="1"/>
    <brk id="165" max="16383" man="1"/>
    <brk id="196" max="16383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25"/>
  <sheetViews>
    <sheetView showGridLines="0" showRowColHeaders="0" showRuler="0" view="pageLayout" topLeftCell="I1" zoomScaleNormal="100" workbookViewId="0">
      <selection activeCell="A9" sqref="A4:C9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174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4" x14ac:dyDescent="0.2">
      <c r="A3" s="326"/>
      <c r="B3" s="326"/>
      <c r="C3" s="326"/>
    </row>
    <row r="4" spans="1:14" s="26" customFormat="1" ht="24.95" customHeight="1" x14ac:dyDescent="0.2">
      <c r="A4" s="326" t="s">
        <v>0</v>
      </c>
      <c r="B4" s="326"/>
      <c r="C4" s="326"/>
      <c r="D4" s="190"/>
    </row>
    <row r="5" spans="1:14" s="26" customFormat="1" ht="24.95" customHeight="1" x14ac:dyDescent="0.2">
      <c r="A5" s="326" t="s">
        <v>18</v>
      </c>
      <c r="B5" s="326"/>
      <c r="C5" s="326"/>
      <c r="D5" s="190"/>
    </row>
    <row r="6" spans="1:14" s="26" customFormat="1" ht="24.95" customHeight="1" x14ac:dyDescent="0.2">
      <c r="A6" s="326" t="s">
        <v>29</v>
      </c>
      <c r="B6" s="326"/>
      <c r="C6" s="326"/>
      <c r="D6" s="190"/>
    </row>
    <row r="7" spans="1:14" s="26" customFormat="1" ht="24.95" customHeight="1" x14ac:dyDescent="0.2">
      <c r="A7" s="326" t="s">
        <v>202</v>
      </c>
      <c r="B7" s="326"/>
      <c r="C7" s="326"/>
      <c r="D7" s="190"/>
    </row>
    <row r="8" spans="1:14" s="26" customFormat="1" ht="24.95" customHeight="1" x14ac:dyDescent="0.2">
      <c r="A8" s="326" t="s">
        <v>113</v>
      </c>
      <c r="B8" s="326"/>
      <c r="C8" s="326"/>
      <c r="D8" s="190"/>
    </row>
    <row r="9" spans="1:14" s="26" customFormat="1" ht="24.95" customHeight="1" x14ac:dyDescent="0.2">
      <c r="A9" s="326" t="s">
        <v>76</v>
      </c>
      <c r="B9" s="326"/>
      <c r="C9" s="326"/>
      <c r="D9" s="190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4628400</v>
      </c>
      <c r="C16" s="307">
        <v>5942220</v>
      </c>
      <c r="D16" s="307">
        <v>3402240</v>
      </c>
      <c r="E16" s="307">
        <v>306240</v>
      </c>
      <c r="F16" s="307">
        <v>55800</v>
      </c>
      <c r="G16" s="307">
        <v>1593020</v>
      </c>
      <c r="H16" s="307">
        <v>2983440</v>
      </c>
      <c r="I16" s="307">
        <v>5439060</v>
      </c>
      <c r="J16" s="307">
        <v>4506800</v>
      </c>
      <c r="K16" s="307">
        <v>5223680</v>
      </c>
      <c r="L16" s="291">
        <v>5398890</v>
      </c>
      <c r="M16" s="307">
        <v>21889200</v>
      </c>
      <c r="N16" s="309">
        <v>61368990</v>
      </c>
    </row>
    <row r="17" spans="1:15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25"/>
      <c r="M17" s="308"/>
      <c r="N17" s="310"/>
    </row>
    <row r="18" spans="1:15" ht="13.5" customHeight="1" x14ac:dyDescent="0.2">
      <c r="A18" s="293" t="s">
        <v>81</v>
      </c>
      <c r="B18" s="307">
        <v>11793880</v>
      </c>
      <c r="C18" s="307">
        <v>15845700</v>
      </c>
      <c r="D18" s="307">
        <v>54412840</v>
      </c>
      <c r="E18" s="307">
        <v>56981410</v>
      </c>
      <c r="F18" s="307">
        <v>62990720</v>
      </c>
      <c r="G18" s="307">
        <v>69214500</v>
      </c>
      <c r="H18" s="307">
        <v>35605240</v>
      </c>
      <c r="I18" s="307">
        <v>35650560</v>
      </c>
      <c r="J18" s="307">
        <v>8788640</v>
      </c>
      <c r="K18" s="307">
        <v>5137040</v>
      </c>
      <c r="L18" s="291">
        <v>21196530</v>
      </c>
      <c r="M18" s="307">
        <v>15404160</v>
      </c>
      <c r="N18" s="309">
        <v>393021220</v>
      </c>
    </row>
    <row r="19" spans="1:15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25"/>
      <c r="M19" s="308"/>
      <c r="N19" s="310"/>
    </row>
    <row r="20" spans="1:15" ht="13.5" customHeight="1" x14ac:dyDescent="0.2">
      <c r="A20" s="293" t="s">
        <v>82</v>
      </c>
      <c r="B20" s="307">
        <v>35743400</v>
      </c>
      <c r="C20" s="307">
        <v>14254380</v>
      </c>
      <c r="D20" s="307">
        <v>10368000</v>
      </c>
      <c r="E20" s="307">
        <v>5142250</v>
      </c>
      <c r="F20" s="307">
        <v>5887600</v>
      </c>
      <c r="G20" s="307">
        <v>11758530</v>
      </c>
      <c r="H20" s="307">
        <v>3751500</v>
      </c>
      <c r="I20" s="307">
        <v>8133480</v>
      </c>
      <c r="J20" s="307">
        <v>5673120</v>
      </c>
      <c r="K20" s="307">
        <v>9259800</v>
      </c>
      <c r="L20" s="291">
        <v>10661280</v>
      </c>
      <c r="M20" s="307">
        <v>21884500</v>
      </c>
      <c r="N20" s="309">
        <v>142517840</v>
      </c>
    </row>
    <row r="21" spans="1:15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25"/>
      <c r="M21" s="308"/>
      <c r="N21" s="310"/>
    </row>
    <row r="22" spans="1:15" ht="13.5" customHeight="1" x14ac:dyDescent="0.2">
      <c r="A22" s="293" t="s">
        <v>99</v>
      </c>
      <c r="B22" s="307">
        <v>0</v>
      </c>
      <c r="C22" s="307">
        <v>0</v>
      </c>
      <c r="D22" s="307">
        <v>0</v>
      </c>
      <c r="E22" s="307">
        <v>0</v>
      </c>
      <c r="F22" s="307">
        <v>0</v>
      </c>
      <c r="G22" s="307">
        <v>822360</v>
      </c>
      <c r="H22" s="307">
        <v>746200</v>
      </c>
      <c r="I22" s="307">
        <v>252</v>
      </c>
      <c r="J22" s="307">
        <v>87120</v>
      </c>
      <c r="K22" s="307">
        <v>764400</v>
      </c>
      <c r="L22" s="291">
        <v>1050600</v>
      </c>
      <c r="M22" s="307">
        <v>105280</v>
      </c>
      <c r="N22" s="309">
        <v>3576212</v>
      </c>
      <c r="O22" t="s">
        <v>70</v>
      </c>
    </row>
    <row r="23" spans="1:15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25"/>
      <c r="M23" s="308"/>
      <c r="N23" s="310"/>
    </row>
    <row r="24" spans="1:15" ht="13.5" customHeight="1" x14ac:dyDescent="0.2">
      <c r="A24" s="293" t="s">
        <v>83</v>
      </c>
      <c r="B24" s="307">
        <v>808500</v>
      </c>
      <c r="C24" s="307">
        <v>10540</v>
      </c>
      <c r="D24" s="307">
        <v>17775450</v>
      </c>
      <c r="E24" s="307">
        <v>4428900</v>
      </c>
      <c r="F24" s="307">
        <v>5993730</v>
      </c>
      <c r="G24" s="307">
        <v>18546400</v>
      </c>
      <c r="H24" s="307">
        <v>16272600</v>
      </c>
      <c r="I24" s="307">
        <v>7539600</v>
      </c>
      <c r="J24" s="307">
        <v>4635710</v>
      </c>
      <c r="K24" s="307">
        <v>4247750</v>
      </c>
      <c r="L24" s="291">
        <v>5194350</v>
      </c>
      <c r="M24" s="307">
        <v>1555500</v>
      </c>
      <c r="N24" s="309">
        <v>87009030</v>
      </c>
    </row>
    <row r="25" spans="1:15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25"/>
      <c r="M25" s="308"/>
      <c r="N25" s="310"/>
    </row>
    <row r="26" spans="1:15" ht="13.5" customHeight="1" x14ac:dyDescent="0.2">
      <c r="A26" s="293" t="s">
        <v>84</v>
      </c>
      <c r="B26" s="307">
        <v>58583190</v>
      </c>
      <c r="C26" s="307">
        <v>48386250</v>
      </c>
      <c r="D26" s="307">
        <v>10172400</v>
      </c>
      <c r="E26" s="307">
        <v>58410000</v>
      </c>
      <c r="F26" s="307">
        <v>63937900</v>
      </c>
      <c r="G26" s="307">
        <v>31377750</v>
      </c>
      <c r="H26" s="307">
        <v>56165050</v>
      </c>
      <c r="I26" s="307">
        <v>63638080</v>
      </c>
      <c r="J26" s="307">
        <v>108360120</v>
      </c>
      <c r="K26" s="307">
        <v>87284690</v>
      </c>
      <c r="L26" s="291">
        <v>49692880</v>
      </c>
      <c r="M26" s="307">
        <v>26783920</v>
      </c>
      <c r="N26" s="309">
        <v>662792230</v>
      </c>
    </row>
    <row r="27" spans="1:15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25"/>
      <c r="M27" s="308"/>
      <c r="N27" s="310"/>
    </row>
    <row r="28" spans="1:15" ht="13.5" customHeight="1" x14ac:dyDescent="0.2">
      <c r="A28" s="293" t="s">
        <v>85</v>
      </c>
      <c r="B28" s="307">
        <v>0</v>
      </c>
      <c r="C28" s="307">
        <v>0</v>
      </c>
      <c r="D28" s="307">
        <v>10758800</v>
      </c>
      <c r="E28" s="307">
        <v>5380620</v>
      </c>
      <c r="F28" s="307">
        <v>8713460</v>
      </c>
      <c r="G28" s="307">
        <v>4168260</v>
      </c>
      <c r="H28" s="307">
        <v>6754440</v>
      </c>
      <c r="I28" s="307">
        <v>6806040</v>
      </c>
      <c r="J28" s="307">
        <v>4655070</v>
      </c>
      <c r="K28" s="307">
        <v>4186960</v>
      </c>
      <c r="L28" s="291">
        <v>3716400</v>
      </c>
      <c r="M28" s="307">
        <v>0</v>
      </c>
      <c r="N28" s="309">
        <v>55140050</v>
      </c>
    </row>
    <row r="29" spans="1:15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25"/>
      <c r="M29" s="308"/>
      <c r="N29" s="310"/>
    </row>
    <row r="30" spans="1:15" ht="13.5" customHeight="1" x14ac:dyDescent="0.2">
      <c r="A30" s="293" t="s">
        <v>86</v>
      </c>
      <c r="B30" s="307">
        <v>0</v>
      </c>
      <c r="C30" s="307">
        <v>2657100</v>
      </c>
      <c r="D30" s="307">
        <v>384000</v>
      </c>
      <c r="E30" s="307">
        <v>2420940</v>
      </c>
      <c r="F30" s="307">
        <v>3978500</v>
      </c>
      <c r="G30" s="307">
        <v>3977190</v>
      </c>
      <c r="H30" s="307">
        <v>2560220</v>
      </c>
      <c r="I30" s="307">
        <v>4493280</v>
      </c>
      <c r="J30" s="307">
        <v>5145600</v>
      </c>
      <c r="K30" s="307">
        <v>2845500</v>
      </c>
      <c r="L30" s="291">
        <v>2329440</v>
      </c>
      <c r="M30" s="307">
        <v>3600520</v>
      </c>
      <c r="N30" s="309">
        <v>34392290</v>
      </c>
    </row>
    <row r="31" spans="1:15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25"/>
      <c r="M31" s="308"/>
      <c r="N31" s="310"/>
    </row>
    <row r="32" spans="1:15" ht="13.5" customHeight="1" x14ac:dyDescent="0.2">
      <c r="A32" s="293" t="s">
        <v>97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0</v>
      </c>
      <c r="J32" s="307">
        <v>0</v>
      </c>
      <c r="K32" s="307">
        <v>0</v>
      </c>
      <c r="L32" s="291">
        <v>0</v>
      </c>
      <c r="M32" s="307">
        <v>0</v>
      </c>
      <c r="N32" s="309">
        <v>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25"/>
      <c r="M33" s="308"/>
      <c r="N33" s="310"/>
    </row>
    <row r="34" spans="1:14" ht="13.5" customHeight="1" x14ac:dyDescent="0.2">
      <c r="A34" s="293" t="s">
        <v>87</v>
      </c>
      <c r="B34" s="307">
        <v>0</v>
      </c>
      <c r="C34" s="307">
        <v>17063720</v>
      </c>
      <c r="D34" s="307">
        <v>3001200</v>
      </c>
      <c r="E34" s="307">
        <v>12714260</v>
      </c>
      <c r="F34" s="307">
        <v>499500</v>
      </c>
      <c r="G34" s="307">
        <v>10892160</v>
      </c>
      <c r="H34" s="307">
        <v>19283940</v>
      </c>
      <c r="I34" s="307">
        <v>18562500</v>
      </c>
      <c r="J34" s="307">
        <v>10395000</v>
      </c>
      <c r="K34" s="307">
        <v>20409480</v>
      </c>
      <c r="L34" s="291">
        <v>8723000</v>
      </c>
      <c r="M34" s="307">
        <v>0</v>
      </c>
      <c r="N34" s="309">
        <v>121544760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25"/>
      <c r="M35" s="308"/>
      <c r="N35" s="310"/>
    </row>
    <row r="36" spans="1:14" ht="13.5" customHeight="1" x14ac:dyDescent="0.2">
      <c r="A36" s="293" t="s">
        <v>94</v>
      </c>
      <c r="B36" s="307">
        <v>0</v>
      </c>
      <c r="C36" s="307">
        <v>0</v>
      </c>
      <c r="D36" s="307">
        <v>336960</v>
      </c>
      <c r="E36" s="307">
        <v>0</v>
      </c>
      <c r="F36" s="307">
        <v>0</v>
      </c>
      <c r="G36" s="307">
        <v>407680</v>
      </c>
      <c r="H36" s="307">
        <v>2475000</v>
      </c>
      <c r="I36" s="307">
        <v>6813600</v>
      </c>
      <c r="J36" s="307">
        <v>453440</v>
      </c>
      <c r="K36" s="307">
        <v>191360</v>
      </c>
      <c r="L36" s="291">
        <v>315700</v>
      </c>
      <c r="M36" s="307">
        <v>1108960</v>
      </c>
      <c r="N36" s="309">
        <v>12102700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25"/>
      <c r="M37" s="308"/>
      <c r="N37" s="310"/>
    </row>
    <row r="38" spans="1:14" ht="13.5" customHeight="1" x14ac:dyDescent="0.2">
      <c r="A38" s="293" t="s">
        <v>88</v>
      </c>
      <c r="B38" s="307">
        <v>1189040</v>
      </c>
      <c r="C38" s="307">
        <v>1500540</v>
      </c>
      <c r="D38" s="307">
        <v>758280</v>
      </c>
      <c r="E38" s="307">
        <v>1475620</v>
      </c>
      <c r="F38" s="307">
        <v>1464940</v>
      </c>
      <c r="G38" s="307">
        <v>1666080</v>
      </c>
      <c r="H38" s="307">
        <v>1479180</v>
      </c>
      <c r="I38" s="307">
        <v>1728380</v>
      </c>
      <c r="J38" s="307">
        <v>995020</v>
      </c>
      <c r="K38" s="307">
        <v>1957620</v>
      </c>
      <c r="L38" s="291">
        <v>2465300</v>
      </c>
      <c r="M38" s="307">
        <v>0</v>
      </c>
      <c r="N38" s="309">
        <v>16680000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25"/>
      <c r="M39" s="308"/>
      <c r="N39" s="310"/>
    </row>
    <row r="40" spans="1:14" ht="13.5" customHeight="1" x14ac:dyDescent="0.2">
      <c r="A40" s="293" t="s">
        <v>89</v>
      </c>
      <c r="B40" s="307">
        <v>0</v>
      </c>
      <c r="C40" s="307">
        <v>0</v>
      </c>
      <c r="D40" s="307">
        <v>0</v>
      </c>
      <c r="E40" s="307">
        <v>9035480</v>
      </c>
      <c r="F40" s="307">
        <v>8785640</v>
      </c>
      <c r="G40" s="307">
        <v>1100040</v>
      </c>
      <c r="H40" s="307">
        <v>0</v>
      </c>
      <c r="I40" s="307">
        <v>0</v>
      </c>
      <c r="J40" s="307">
        <v>2354920</v>
      </c>
      <c r="K40" s="307">
        <v>0</v>
      </c>
      <c r="L40" s="291">
        <v>8634640</v>
      </c>
      <c r="M40" s="307">
        <v>20579700</v>
      </c>
      <c r="N40" s="309">
        <v>50490420</v>
      </c>
    </row>
    <row r="41" spans="1:14" ht="13.5" customHeight="1" thickBot="1" x14ac:dyDescent="0.25">
      <c r="A41" s="31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25"/>
      <c r="M41" s="308"/>
      <c r="N41" s="310"/>
    </row>
    <row r="42" spans="1:14" ht="13.5" customHeight="1" x14ac:dyDescent="0.2">
      <c r="A42" s="293" t="s">
        <v>95</v>
      </c>
      <c r="B42" s="307">
        <v>10335600</v>
      </c>
      <c r="C42" s="307">
        <v>15345630</v>
      </c>
      <c r="D42" s="307">
        <v>11575130</v>
      </c>
      <c r="E42" s="307">
        <v>4235550</v>
      </c>
      <c r="F42" s="307">
        <v>9863400</v>
      </c>
      <c r="G42" s="307">
        <v>12930000</v>
      </c>
      <c r="H42" s="307">
        <v>16286760</v>
      </c>
      <c r="I42" s="307">
        <v>7480680</v>
      </c>
      <c r="J42" s="307">
        <v>7395300</v>
      </c>
      <c r="K42" s="307">
        <v>11233200</v>
      </c>
      <c r="L42" s="291">
        <v>6388950</v>
      </c>
      <c r="M42" s="307">
        <v>1222080</v>
      </c>
      <c r="N42" s="309">
        <v>114292280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25"/>
      <c r="M43" s="308"/>
      <c r="N43" s="310"/>
    </row>
    <row r="44" spans="1:14" ht="13.5" customHeight="1" x14ac:dyDescent="0.2">
      <c r="A44" s="293" t="s">
        <v>96</v>
      </c>
      <c r="B44" s="307">
        <v>0</v>
      </c>
      <c r="C44" s="307">
        <v>405480</v>
      </c>
      <c r="D44" s="307">
        <v>909020</v>
      </c>
      <c r="E44" s="307">
        <v>0</v>
      </c>
      <c r="F44" s="307">
        <v>496980</v>
      </c>
      <c r="G44" s="307">
        <v>12480</v>
      </c>
      <c r="H44" s="307">
        <v>731600</v>
      </c>
      <c r="I44" s="307">
        <v>490680</v>
      </c>
      <c r="J44" s="307">
        <v>0</v>
      </c>
      <c r="K44" s="307">
        <v>285300</v>
      </c>
      <c r="L44" s="291">
        <v>0</v>
      </c>
      <c r="M44" s="307">
        <v>0</v>
      </c>
      <c r="N44" s="309">
        <v>3331540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25"/>
      <c r="M45" s="308"/>
      <c r="N45" s="310"/>
    </row>
    <row r="46" spans="1:14" ht="13.5" customHeight="1" x14ac:dyDescent="0.2">
      <c r="A46" s="293" t="s">
        <v>90</v>
      </c>
      <c r="B46" s="307">
        <v>0</v>
      </c>
      <c r="C46" s="307">
        <v>0</v>
      </c>
      <c r="D46" s="307">
        <v>0</v>
      </c>
      <c r="E46" s="307">
        <v>0</v>
      </c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291">
        <v>0</v>
      </c>
      <c r="M46" s="307">
        <v>0</v>
      </c>
      <c r="N46" s="309">
        <v>0</v>
      </c>
    </row>
    <row r="47" spans="1:14" ht="13.5" customHeight="1" thickBot="1" x14ac:dyDescent="0.25">
      <c r="A47" s="31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25"/>
      <c r="M47" s="308"/>
      <c r="N47" s="310"/>
    </row>
    <row r="48" spans="1:14" ht="13.5" customHeight="1" x14ac:dyDescent="0.2">
      <c r="A48" s="293" t="s">
        <v>91</v>
      </c>
      <c r="B48" s="307">
        <v>0</v>
      </c>
      <c r="C48" s="307">
        <v>0</v>
      </c>
      <c r="D48" s="307">
        <v>0</v>
      </c>
      <c r="E48" s="307">
        <v>0</v>
      </c>
      <c r="F48" s="307"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291">
        <v>0</v>
      </c>
      <c r="M48" s="307">
        <v>0</v>
      </c>
      <c r="N48" s="309">
        <v>0</v>
      </c>
    </row>
    <row r="49" spans="1:14" ht="13.5" customHeight="1" thickBot="1" x14ac:dyDescent="0.25">
      <c r="A49" s="314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25"/>
      <c r="M49" s="308"/>
      <c r="N49" s="310"/>
    </row>
    <row r="50" spans="1:14" ht="13.5" customHeight="1" x14ac:dyDescent="0.2">
      <c r="A50" s="295" t="s">
        <v>13</v>
      </c>
      <c r="B50" s="334">
        <v>123082010</v>
      </c>
      <c r="C50" s="316">
        <v>121411560</v>
      </c>
      <c r="D50" s="334">
        <v>123854320</v>
      </c>
      <c r="E50" s="316">
        <v>160531270</v>
      </c>
      <c r="F50" s="334">
        <v>172668170</v>
      </c>
      <c r="G50" s="316">
        <v>168466450</v>
      </c>
      <c r="H50" s="334">
        <v>165095170</v>
      </c>
      <c r="I50" s="316">
        <v>166776192</v>
      </c>
      <c r="J50" s="334">
        <v>163445860</v>
      </c>
      <c r="K50" s="316">
        <v>153026780</v>
      </c>
      <c r="L50" s="334">
        <v>125767960</v>
      </c>
      <c r="M50" s="316">
        <v>114133820</v>
      </c>
      <c r="N50" s="336">
        <v>1758259562</v>
      </c>
    </row>
    <row r="51" spans="1:14" ht="13.5" customHeight="1" thickBot="1" x14ac:dyDescent="0.25">
      <c r="A51" s="296"/>
      <c r="B51" s="335"/>
      <c r="C51" s="317"/>
      <c r="D51" s="335"/>
      <c r="E51" s="317"/>
      <c r="F51" s="335"/>
      <c r="G51" s="317"/>
      <c r="H51" s="335"/>
      <c r="I51" s="317"/>
      <c r="J51" s="335"/>
      <c r="K51" s="317"/>
      <c r="L51" s="335"/>
      <c r="M51" s="317"/>
      <c r="N51" s="337"/>
    </row>
    <row r="55" spans="1:14" s="26" customFormat="1" ht="24.95" customHeight="1" x14ac:dyDescent="0.2">
      <c r="A55" s="301" t="s">
        <v>167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</row>
    <row r="56" spans="1:14" ht="13.5" thickBo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1:14" ht="13.5" customHeight="1" x14ac:dyDescent="0.2">
      <c r="A57" s="321"/>
      <c r="B57" s="321" t="s">
        <v>1</v>
      </c>
      <c r="C57" s="321" t="s">
        <v>2</v>
      </c>
      <c r="D57" s="321" t="s">
        <v>3</v>
      </c>
      <c r="E57" s="321" t="s">
        <v>4</v>
      </c>
      <c r="F57" s="321" t="s">
        <v>5</v>
      </c>
      <c r="G57" s="321" t="s">
        <v>6</v>
      </c>
      <c r="H57" s="321" t="s">
        <v>7</v>
      </c>
      <c r="I57" s="321" t="s">
        <v>8</v>
      </c>
      <c r="J57" s="321" t="s">
        <v>9</v>
      </c>
      <c r="K57" s="321" t="s">
        <v>10</v>
      </c>
      <c r="L57" s="321" t="s">
        <v>11</v>
      </c>
      <c r="M57" s="321" t="s">
        <v>12</v>
      </c>
      <c r="N57" s="321" t="s">
        <v>13</v>
      </c>
    </row>
    <row r="58" spans="1:14" ht="13.5" customHeight="1" thickBot="1" x14ac:dyDescent="0.25">
      <c r="A58" s="322"/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</row>
    <row r="59" spans="1:14" ht="13.5" customHeight="1" x14ac:dyDescent="0.2">
      <c r="A59" s="293" t="s">
        <v>14</v>
      </c>
      <c r="B59" s="307">
        <v>7540099</v>
      </c>
      <c r="C59" s="307">
        <v>8917978</v>
      </c>
      <c r="D59" s="307">
        <v>9082089</v>
      </c>
      <c r="E59" s="307">
        <v>8672334</v>
      </c>
      <c r="F59" s="307">
        <v>4409012</v>
      </c>
      <c r="G59" s="307">
        <v>8129976</v>
      </c>
      <c r="H59" s="307">
        <v>6488855</v>
      </c>
      <c r="I59" s="307">
        <v>7420924</v>
      </c>
      <c r="J59" s="307">
        <v>3372956</v>
      </c>
      <c r="K59" s="307">
        <v>6314766</v>
      </c>
      <c r="L59" s="307">
        <v>2409443</v>
      </c>
      <c r="M59" s="307">
        <v>7419205</v>
      </c>
      <c r="N59" s="309">
        <v>80177637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>
        <v>9485918</v>
      </c>
      <c r="C61" s="307">
        <v>7936223</v>
      </c>
      <c r="D61" s="307">
        <v>9451415</v>
      </c>
      <c r="E61" s="307">
        <v>6776285</v>
      </c>
      <c r="F61" s="307">
        <v>5085090</v>
      </c>
      <c r="G61" s="307">
        <v>9980574</v>
      </c>
      <c r="H61" s="307">
        <v>21509707</v>
      </c>
      <c r="I61" s="307">
        <v>13219473</v>
      </c>
      <c r="J61" s="307">
        <v>9026847</v>
      </c>
      <c r="K61" s="307">
        <v>9080917</v>
      </c>
      <c r="L61" s="307">
        <v>6221682</v>
      </c>
      <c r="M61" s="307">
        <v>8763108</v>
      </c>
      <c r="N61" s="309">
        <v>116537239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>
        <v>4628491</v>
      </c>
      <c r="C63" s="307">
        <v>3866643</v>
      </c>
      <c r="D63" s="307">
        <v>5445142</v>
      </c>
      <c r="E63" s="307">
        <v>3674970</v>
      </c>
      <c r="F63" s="307">
        <v>3393182</v>
      </c>
      <c r="G63" s="307">
        <v>4673495</v>
      </c>
      <c r="H63" s="307">
        <v>4036028</v>
      </c>
      <c r="I63" s="307">
        <v>4646160</v>
      </c>
      <c r="J63" s="307">
        <v>5232744</v>
      </c>
      <c r="K63" s="307">
        <v>3895614</v>
      </c>
      <c r="L63" s="307">
        <v>4544575</v>
      </c>
      <c r="M63" s="307">
        <v>4416723</v>
      </c>
      <c r="N63" s="309">
        <v>52453767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>
        <v>562412</v>
      </c>
      <c r="C65" s="307">
        <v>670423</v>
      </c>
      <c r="D65" s="307">
        <v>696892</v>
      </c>
      <c r="E65" s="307">
        <v>723360</v>
      </c>
      <c r="F65" s="307">
        <v>702810</v>
      </c>
      <c r="G65" s="307">
        <v>543095</v>
      </c>
      <c r="H65" s="307">
        <v>678972</v>
      </c>
      <c r="I65" s="307">
        <v>859154</v>
      </c>
      <c r="J65" s="307">
        <v>518682</v>
      </c>
      <c r="K65" s="307">
        <v>966425</v>
      </c>
      <c r="L65" s="307">
        <v>405879</v>
      </c>
      <c r="M65" s="307">
        <v>0</v>
      </c>
      <c r="N65" s="309">
        <v>7328104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75</v>
      </c>
      <c r="B67" s="307">
        <v>7785986</v>
      </c>
      <c r="C67" s="307">
        <v>2482438</v>
      </c>
      <c r="D67" s="307">
        <v>4630368</v>
      </c>
      <c r="E67" s="307">
        <v>6688078</v>
      </c>
      <c r="F67" s="307">
        <v>4830934</v>
      </c>
      <c r="G67" s="307">
        <v>2941172</v>
      </c>
      <c r="H67" s="307">
        <v>864030</v>
      </c>
      <c r="I67" s="307">
        <v>1289480</v>
      </c>
      <c r="J67" s="307">
        <v>2315878</v>
      </c>
      <c r="K67" s="307">
        <v>2103514</v>
      </c>
      <c r="L67" s="307">
        <v>1280430</v>
      </c>
      <c r="M67" s="307">
        <v>639174</v>
      </c>
      <c r="N67" s="309">
        <v>37851482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7" t="s">
        <v>21</v>
      </c>
      <c r="B69" s="307">
        <v>17697377</v>
      </c>
      <c r="C69" s="307">
        <v>13710530</v>
      </c>
      <c r="D69" s="307">
        <v>14403615</v>
      </c>
      <c r="E69" s="307">
        <v>19504621</v>
      </c>
      <c r="F69" s="307">
        <v>26990809</v>
      </c>
      <c r="G69" s="307">
        <v>31357681</v>
      </c>
      <c r="H69" s="307">
        <v>45275580</v>
      </c>
      <c r="I69" s="307">
        <v>41257252</v>
      </c>
      <c r="J69" s="307">
        <v>45308691</v>
      </c>
      <c r="K69" s="307">
        <v>32471032</v>
      </c>
      <c r="L69" s="307">
        <v>38089058</v>
      </c>
      <c r="M69" s="307">
        <v>38955477</v>
      </c>
      <c r="N69" s="309">
        <v>365021723</v>
      </c>
    </row>
    <row r="70" spans="1:14" ht="13.5" customHeight="1" thickBot="1" x14ac:dyDescent="0.25">
      <c r="A70" s="315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22</v>
      </c>
      <c r="B71" s="307">
        <v>2878228</v>
      </c>
      <c r="C71" s="307">
        <v>2127239</v>
      </c>
      <c r="D71" s="307">
        <v>1752057</v>
      </c>
      <c r="E71" s="307">
        <v>3582189</v>
      </c>
      <c r="F71" s="307">
        <v>3688122</v>
      </c>
      <c r="G71" s="307">
        <v>5174632</v>
      </c>
      <c r="H71" s="307">
        <v>5824584</v>
      </c>
      <c r="I71" s="307">
        <v>5196042</v>
      </c>
      <c r="J71" s="307">
        <v>5443649</v>
      </c>
      <c r="K71" s="307">
        <v>4155581</v>
      </c>
      <c r="L71" s="307">
        <v>4321978</v>
      </c>
      <c r="M71" s="307">
        <v>4669812</v>
      </c>
      <c r="N71" s="309">
        <v>48814113</v>
      </c>
    </row>
    <row r="72" spans="1:14" ht="13.5" customHeight="1" thickBot="1" x14ac:dyDescent="0.25">
      <c r="A72" s="31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62</v>
      </c>
      <c r="B73" s="307">
        <v>18225988</v>
      </c>
      <c r="C73" s="307">
        <v>17336183</v>
      </c>
      <c r="D73" s="307">
        <v>21975712</v>
      </c>
      <c r="E73" s="307">
        <v>18292491</v>
      </c>
      <c r="F73" s="307">
        <v>19331705</v>
      </c>
      <c r="G73" s="307">
        <v>24566495</v>
      </c>
      <c r="H73" s="307">
        <v>22794068</v>
      </c>
      <c r="I73" s="307">
        <v>23471338</v>
      </c>
      <c r="J73" s="307">
        <v>27098426</v>
      </c>
      <c r="K73" s="307">
        <v>24121675</v>
      </c>
      <c r="L73" s="307">
        <v>19014385</v>
      </c>
      <c r="M73" s="307">
        <v>19486744</v>
      </c>
      <c r="N73" s="309">
        <v>255715210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16</v>
      </c>
      <c r="B75" s="307">
        <v>1364653</v>
      </c>
      <c r="C75" s="307">
        <v>0</v>
      </c>
      <c r="D75" s="307">
        <v>0</v>
      </c>
      <c r="E75" s="307">
        <v>0</v>
      </c>
      <c r="F75" s="307">
        <v>0</v>
      </c>
      <c r="G75" s="307">
        <v>128760</v>
      </c>
      <c r="H75" s="307">
        <v>0</v>
      </c>
      <c r="I75" s="307">
        <v>0</v>
      </c>
      <c r="J75" s="307">
        <v>0</v>
      </c>
      <c r="K75" s="307">
        <v>0</v>
      </c>
      <c r="L75" s="307">
        <v>0</v>
      </c>
      <c r="M75" s="307">
        <v>1384448</v>
      </c>
      <c r="N75" s="309">
        <v>2877861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24</v>
      </c>
      <c r="B77" s="307">
        <v>0</v>
      </c>
      <c r="C77" s="307">
        <v>0</v>
      </c>
      <c r="D77" s="307">
        <v>0</v>
      </c>
      <c r="E77" s="307">
        <v>5693195</v>
      </c>
      <c r="F77" s="307">
        <v>19988321</v>
      </c>
      <c r="G77" s="307">
        <v>16123464</v>
      </c>
      <c r="H77" s="307">
        <v>14257831</v>
      </c>
      <c r="I77" s="307">
        <v>11883410</v>
      </c>
      <c r="J77" s="307">
        <v>206016</v>
      </c>
      <c r="K77" s="307">
        <v>0</v>
      </c>
      <c r="L77" s="307">
        <v>0</v>
      </c>
      <c r="M77" s="307">
        <v>0</v>
      </c>
      <c r="N77" s="309">
        <v>68152237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31</v>
      </c>
      <c r="B79" s="307">
        <v>0</v>
      </c>
      <c r="C79" s="307">
        <v>0</v>
      </c>
      <c r="D79" s="307">
        <v>0</v>
      </c>
      <c r="E79" s="307">
        <v>0</v>
      </c>
      <c r="F79" s="307">
        <v>0</v>
      </c>
      <c r="G79" s="307">
        <v>0</v>
      </c>
      <c r="H79" s="307">
        <v>0</v>
      </c>
      <c r="I79" s="307">
        <v>0</v>
      </c>
      <c r="J79" s="307">
        <v>0</v>
      </c>
      <c r="K79" s="307">
        <v>0</v>
      </c>
      <c r="L79" s="307">
        <v>0</v>
      </c>
      <c r="M79" s="307">
        <v>0</v>
      </c>
      <c r="N79" s="309">
        <v>0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25</v>
      </c>
      <c r="B81" s="307">
        <v>105293540</v>
      </c>
      <c r="C81" s="307">
        <v>112124994</v>
      </c>
      <c r="D81" s="307">
        <v>107499670</v>
      </c>
      <c r="E81" s="307">
        <v>132780079</v>
      </c>
      <c r="F81" s="307">
        <v>174398565</v>
      </c>
      <c r="G81" s="307">
        <v>199610307</v>
      </c>
      <c r="H81" s="307">
        <v>209854018</v>
      </c>
      <c r="I81" s="307">
        <v>227110365</v>
      </c>
      <c r="J81" s="307">
        <v>204309054</v>
      </c>
      <c r="K81" s="307">
        <v>190154839</v>
      </c>
      <c r="L81" s="307">
        <v>181193529</v>
      </c>
      <c r="M81" s="307">
        <v>165545706</v>
      </c>
      <c r="N81" s="309">
        <v>2009874666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23</v>
      </c>
      <c r="B83" s="307">
        <v>31200804</v>
      </c>
      <c r="C83" s="307">
        <v>26844249</v>
      </c>
      <c r="D83" s="307">
        <v>32118302</v>
      </c>
      <c r="E83" s="307">
        <v>34641665</v>
      </c>
      <c r="F83" s="307">
        <v>38815481</v>
      </c>
      <c r="G83" s="307">
        <v>44999846</v>
      </c>
      <c r="H83" s="307">
        <v>35362406</v>
      </c>
      <c r="I83" s="307">
        <v>42006692</v>
      </c>
      <c r="J83" s="307">
        <v>39320064</v>
      </c>
      <c r="K83" s="307">
        <v>31925030</v>
      </c>
      <c r="L83" s="307">
        <v>20803086</v>
      </c>
      <c r="M83" s="307">
        <v>29607442</v>
      </c>
      <c r="N83" s="309">
        <v>407645067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26</v>
      </c>
      <c r="B85" s="307">
        <v>39137537</v>
      </c>
      <c r="C85" s="307">
        <v>43751603</v>
      </c>
      <c r="D85" s="307">
        <v>52850820</v>
      </c>
      <c r="E85" s="307">
        <v>56805053</v>
      </c>
      <c r="F85" s="307">
        <v>50914028</v>
      </c>
      <c r="G85" s="307">
        <v>51353138</v>
      </c>
      <c r="H85" s="307">
        <v>44855838</v>
      </c>
      <c r="I85" s="307">
        <v>38671033</v>
      </c>
      <c r="J85" s="307">
        <v>46866777</v>
      </c>
      <c r="K85" s="307">
        <v>32313160</v>
      </c>
      <c r="L85" s="307">
        <v>30362772</v>
      </c>
      <c r="M85" s="307">
        <v>50119836</v>
      </c>
      <c r="N85" s="309">
        <v>538001595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27</v>
      </c>
      <c r="B87" s="307">
        <v>11529437</v>
      </c>
      <c r="C87" s="307">
        <v>9489959</v>
      </c>
      <c r="D87" s="307">
        <v>10540671</v>
      </c>
      <c r="E87" s="307">
        <v>11269246</v>
      </c>
      <c r="F87" s="307">
        <v>10506645</v>
      </c>
      <c r="G87" s="307">
        <v>10602098</v>
      </c>
      <c r="H87" s="307">
        <v>9927388</v>
      </c>
      <c r="I87" s="307">
        <v>11765046</v>
      </c>
      <c r="J87" s="307">
        <v>9506820</v>
      </c>
      <c r="K87" s="307">
        <v>13526795</v>
      </c>
      <c r="L87" s="307">
        <v>7614463</v>
      </c>
      <c r="M87" s="307">
        <v>4864715</v>
      </c>
      <c r="N87" s="309">
        <v>121143283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63</v>
      </c>
      <c r="B89" s="307">
        <v>0</v>
      </c>
      <c r="C89" s="307">
        <v>0</v>
      </c>
      <c r="D89" s="307">
        <v>0</v>
      </c>
      <c r="E89" s="307">
        <v>0</v>
      </c>
      <c r="F89" s="307">
        <v>0</v>
      </c>
      <c r="G89" s="307">
        <v>0</v>
      </c>
      <c r="H89" s="307">
        <v>0</v>
      </c>
      <c r="I89" s="307">
        <v>0</v>
      </c>
      <c r="J89" s="307">
        <v>0</v>
      </c>
      <c r="K89" s="307">
        <v>0</v>
      </c>
      <c r="L89" s="307">
        <v>0</v>
      </c>
      <c r="M89" s="307">
        <v>0</v>
      </c>
      <c r="N89" s="309"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64</v>
      </c>
      <c r="B91" s="307">
        <v>5765322</v>
      </c>
      <c r="C91" s="307">
        <v>4840258</v>
      </c>
      <c r="D91" s="307">
        <v>7041050</v>
      </c>
      <c r="E91" s="307">
        <v>4688196</v>
      </c>
      <c r="F91" s="307">
        <v>6809561</v>
      </c>
      <c r="G91" s="307">
        <v>5512855</v>
      </c>
      <c r="H91" s="307">
        <v>6399596</v>
      </c>
      <c r="I91" s="307">
        <v>6543760</v>
      </c>
      <c r="J91" s="307">
        <v>5712425</v>
      </c>
      <c r="K91" s="307">
        <v>5472516</v>
      </c>
      <c r="L91" s="307">
        <v>6568304</v>
      </c>
      <c r="M91" s="307">
        <v>6991532</v>
      </c>
      <c r="N91" s="309">
        <v>72345375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28</v>
      </c>
      <c r="B93" s="307">
        <v>109579</v>
      </c>
      <c r="C93" s="307">
        <v>99633</v>
      </c>
      <c r="D93" s="307">
        <v>97381</v>
      </c>
      <c r="E93" s="307">
        <v>111849</v>
      </c>
      <c r="F93" s="307">
        <v>257831</v>
      </c>
      <c r="G93" s="307">
        <v>142731</v>
      </c>
      <c r="H93" s="307">
        <v>1195433</v>
      </c>
      <c r="I93" s="307">
        <v>1495518</v>
      </c>
      <c r="J93" s="307">
        <v>707608</v>
      </c>
      <c r="K93" s="307">
        <v>160275</v>
      </c>
      <c r="L93" s="307">
        <v>134245</v>
      </c>
      <c r="M93" s="307">
        <v>0</v>
      </c>
      <c r="N93" s="309">
        <v>4512083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323" t="s">
        <v>13</v>
      </c>
      <c r="B95" s="319">
        <v>263205371</v>
      </c>
      <c r="C95" s="319">
        <v>254198353</v>
      </c>
      <c r="D95" s="319">
        <v>277585184</v>
      </c>
      <c r="E95" s="319">
        <v>313903611</v>
      </c>
      <c r="F95" s="319">
        <v>370122096</v>
      </c>
      <c r="G95" s="319">
        <v>415840319</v>
      </c>
      <c r="H95" s="319">
        <v>429324334</v>
      </c>
      <c r="I95" s="319">
        <v>436835647</v>
      </c>
      <c r="J95" s="319">
        <v>404946637</v>
      </c>
      <c r="K95" s="319">
        <v>356662139</v>
      </c>
      <c r="L95" s="319">
        <v>322963829</v>
      </c>
      <c r="M95" s="319">
        <v>342863922</v>
      </c>
      <c r="N95" s="319">
        <v>4188451442</v>
      </c>
    </row>
    <row r="96" spans="1:14" ht="13.5" customHeight="1" thickBot="1" x14ac:dyDescent="0.25">
      <c r="A96" s="324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</row>
    <row r="100" spans="1:14" s="26" customFormat="1" ht="24.95" customHeight="1" x14ac:dyDescent="0.2">
      <c r="A100" s="301" t="s">
        <v>165</v>
      </c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</row>
    <row r="101" spans="1:14" ht="13.5" thickBot="1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1:14" ht="13.5" customHeight="1" x14ac:dyDescent="0.2">
      <c r="A102" s="321"/>
      <c r="B102" s="321" t="s">
        <v>1</v>
      </c>
      <c r="C102" s="321" t="s">
        <v>2</v>
      </c>
      <c r="D102" s="321" t="s">
        <v>3</v>
      </c>
      <c r="E102" s="321" t="s">
        <v>4</v>
      </c>
      <c r="F102" s="321" t="s">
        <v>5</v>
      </c>
      <c r="G102" s="321" t="s">
        <v>6</v>
      </c>
      <c r="H102" s="321" t="s">
        <v>7</v>
      </c>
      <c r="I102" s="321" t="s">
        <v>8</v>
      </c>
      <c r="J102" s="321" t="s">
        <v>9</v>
      </c>
      <c r="K102" s="321" t="s">
        <v>10</v>
      </c>
      <c r="L102" s="321" t="s">
        <v>11</v>
      </c>
      <c r="M102" s="321" t="s">
        <v>12</v>
      </c>
      <c r="N102" s="321" t="s">
        <v>13</v>
      </c>
    </row>
    <row r="103" spans="1:14" ht="13.5" customHeight="1" thickBo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</row>
    <row r="104" spans="1:14" ht="13.5" customHeight="1" x14ac:dyDescent="0.2">
      <c r="A104" s="293" t="s">
        <v>30</v>
      </c>
      <c r="B104" s="307">
        <v>38997000</v>
      </c>
      <c r="C104" s="307">
        <v>32220000</v>
      </c>
      <c r="D104" s="307">
        <v>39048000</v>
      </c>
      <c r="E104" s="307">
        <v>40990000</v>
      </c>
      <c r="F104" s="307">
        <v>43363000</v>
      </c>
      <c r="G104" s="307">
        <v>42285000</v>
      </c>
      <c r="H104" s="307">
        <v>36470900</v>
      </c>
      <c r="I104" s="307">
        <v>42845000</v>
      </c>
      <c r="J104" s="307">
        <v>49064000</v>
      </c>
      <c r="K104" s="307">
        <v>49431000</v>
      </c>
      <c r="L104" s="307">
        <v>51805000</v>
      </c>
      <c r="M104" s="307">
        <v>45900000</v>
      </c>
      <c r="N104" s="309">
        <v>512418900</v>
      </c>
    </row>
    <row r="105" spans="1:14" ht="13.5" customHeight="1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66</v>
      </c>
      <c r="B106" s="307">
        <v>0</v>
      </c>
      <c r="C106" s="307">
        <v>0</v>
      </c>
      <c r="D106" s="307">
        <v>0</v>
      </c>
      <c r="E106" s="307">
        <v>0</v>
      </c>
      <c r="F106" s="307">
        <v>0</v>
      </c>
      <c r="G106" s="307">
        <v>0</v>
      </c>
      <c r="H106" s="307">
        <v>0</v>
      </c>
      <c r="I106" s="307">
        <v>0</v>
      </c>
      <c r="J106" s="307">
        <v>0</v>
      </c>
      <c r="K106" s="307">
        <v>0</v>
      </c>
      <c r="L106" s="307">
        <v>0</v>
      </c>
      <c r="M106" s="307">
        <v>0</v>
      </c>
      <c r="N106" s="309">
        <v>0</v>
      </c>
    </row>
    <row r="107" spans="1:14" ht="13.5" customHeight="1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32</v>
      </c>
      <c r="B108" s="307">
        <v>6015000</v>
      </c>
      <c r="C108" s="307">
        <v>9056000</v>
      </c>
      <c r="D108" s="307">
        <v>8862000</v>
      </c>
      <c r="E108" s="307">
        <v>11535000</v>
      </c>
      <c r="F108" s="307">
        <v>11353000</v>
      </c>
      <c r="G108" s="307">
        <v>7639000</v>
      </c>
      <c r="H108" s="307">
        <v>5445800</v>
      </c>
      <c r="I108" s="307">
        <v>7614000</v>
      </c>
      <c r="J108" s="307">
        <v>6397000</v>
      </c>
      <c r="K108" s="307">
        <v>7530000</v>
      </c>
      <c r="L108" s="307">
        <v>6139000</v>
      </c>
      <c r="M108" s="307">
        <v>7469000</v>
      </c>
      <c r="N108" s="309">
        <v>95054800</v>
      </c>
    </row>
    <row r="109" spans="1:14" ht="13.5" customHeight="1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33</v>
      </c>
      <c r="B110" s="307">
        <v>1678000</v>
      </c>
      <c r="C110" s="307">
        <v>1961000</v>
      </c>
      <c r="D110" s="307">
        <v>1485000</v>
      </c>
      <c r="E110" s="307">
        <v>1447000</v>
      </c>
      <c r="F110" s="307">
        <v>1690000</v>
      </c>
      <c r="G110" s="307">
        <v>1806000</v>
      </c>
      <c r="H110" s="307">
        <v>2024600</v>
      </c>
      <c r="I110" s="307">
        <v>1608000</v>
      </c>
      <c r="J110" s="307">
        <v>1883000</v>
      </c>
      <c r="K110" s="307">
        <v>2495000</v>
      </c>
      <c r="L110" s="307">
        <v>2207000</v>
      </c>
      <c r="M110" s="307">
        <v>1668000</v>
      </c>
      <c r="N110" s="309">
        <v>21952600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62</v>
      </c>
      <c r="B112" s="307">
        <v>1379000</v>
      </c>
      <c r="C112" s="307">
        <v>1904000</v>
      </c>
      <c r="D112" s="307">
        <v>3185000</v>
      </c>
      <c r="E112" s="307">
        <v>2907000</v>
      </c>
      <c r="F112" s="307">
        <v>4483000</v>
      </c>
      <c r="G112" s="307">
        <v>3925000</v>
      </c>
      <c r="H112" s="307">
        <v>2376000</v>
      </c>
      <c r="I112" s="307">
        <v>1642000</v>
      </c>
      <c r="J112" s="307">
        <v>1545000</v>
      </c>
      <c r="K112" s="307">
        <v>2777000</v>
      </c>
      <c r="L112" s="307">
        <v>662000</v>
      </c>
      <c r="M112" s="307">
        <v>0</v>
      </c>
      <c r="N112" s="309">
        <v>26785000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93</v>
      </c>
      <c r="B114" s="307">
        <v>5572000</v>
      </c>
      <c r="C114" s="307">
        <v>6167000</v>
      </c>
      <c r="D114" s="307">
        <v>5803000</v>
      </c>
      <c r="E114" s="307">
        <v>6201000</v>
      </c>
      <c r="F114" s="307">
        <v>6680000</v>
      </c>
      <c r="G114" s="307">
        <v>6773000</v>
      </c>
      <c r="H114" s="307">
        <v>5895600</v>
      </c>
      <c r="I114" s="307">
        <v>1130000</v>
      </c>
      <c r="J114" s="307">
        <v>1379000</v>
      </c>
      <c r="K114" s="307">
        <v>5391000</v>
      </c>
      <c r="L114" s="307">
        <v>5661000</v>
      </c>
      <c r="M114" s="307">
        <v>6320000</v>
      </c>
      <c r="N114" s="309">
        <v>62972600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34</v>
      </c>
      <c r="B116" s="307">
        <v>56113000</v>
      </c>
      <c r="C116" s="307">
        <v>48900000</v>
      </c>
      <c r="D116" s="307">
        <v>54317000</v>
      </c>
      <c r="E116" s="307">
        <v>58321000</v>
      </c>
      <c r="F116" s="307">
        <v>58682000</v>
      </c>
      <c r="G116" s="307">
        <v>68129000</v>
      </c>
      <c r="H116" s="307">
        <v>57351300</v>
      </c>
      <c r="I116" s="307">
        <v>71664000</v>
      </c>
      <c r="J116" s="307">
        <v>71054000</v>
      </c>
      <c r="K116" s="307">
        <v>79162000</v>
      </c>
      <c r="L116" s="307">
        <v>71193000</v>
      </c>
      <c r="M116" s="307">
        <v>71849000</v>
      </c>
      <c r="N116" s="309">
        <v>766735300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7" t="s">
        <v>98</v>
      </c>
      <c r="B118" s="307">
        <v>27178000</v>
      </c>
      <c r="C118" s="307">
        <v>23315000</v>
      </c>
      <c r="D118" s="307">
        <v>24378000</v>
      </c>
      <c r="E118" s="307">
        <v>23163000</v>
      </c>
      <c r="F118" s="307">
        <v>22575000</v>
      </c>
      <c r="G118" s="307">
        <v>20297000</v>
      </c>
      <c r="H118" s="307">
        <v>14207300</v>
      </c>
      <c r="I118" s="307">
        <v>22192000</v>
      </c>
      <c r="J118" s="307">
        <v>24720000</v>
      </c>
      <c r="K118" s="307">
        <v>26041000</v>
      </c>
      <c r="L118" s="307">
        <v>17571000</v>
      </c>
      <c r="M118" s="307">
        <v>15156000</v>
      </c>
      <c r="N118" s="309">
        <v>260793300</v>
      </c>
    </row>
    <row r="119" spans="1:14" ht="13.5" customHeight="1" thickBot="1" x14ac:dyDescent="0.25">
      <c r="A119" s="315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35</v>
      </c>
      <c r="B120" s="307">
        <v>10012000</v>
      </c>
      <c r="C120" s="307">
        <v>11535000</v>
      </c>
      <c r="D120" s="307">
        <v>10210000</v>
      </c>
      <c r="E120" s="307">
        <v>12390000</v>
      </c>
      <c r="F120" s="307">
        <v>9902000</v>
      </c>
      <c r="G120" s="307">
        <v>12438000</v>
      </c>
      <c r="H120" s="307">
        <v>11367000</v>
      </c>
      <c r="I120" s="307">
        <v>11923000</v>
      </c>
      <c r="J120" s="307">
        <v>13917000</v>
      </c>
      <c r="K120" s="307">
        <v>10880000</v>
      </c>
      <c r="L120" s="307">
        <v>11667000</v>
      </c>
      <c r="M120" s="307">
        <v>12004000</v>
      </c>
      <c r="N120" s="309">
        <v>138245000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74</v>
      </c>
      <c r="B122" s="307">
        <v>4642000</v>
      </c>
      <c r="C122" s="307">
        <v>4227000</v>
      </c>
      <c r="D122" s="307">
        <v>2698000</v>
      </c>
      <c r="E122" s="307">
        <v>3604000</v>
      </c>
      <c r="F122" s="307">
        <v>2434000</v>
      </c>
      <c r="G122" s="307">
        <v>1768000</v>
      </c>
      <c r="H122" s="307">
        <v>2132000</v>
      </c>
      <c r="I122" s="307">
        <v>2321000</v>
      </c>
      <c r="J122" s="307">
        <v>2095000</v>
      </c>
      <c r="K122" s="307">
        <v>2472000</v>
      </c>
      <c r="L122" s="307">
        <v>2396000</v>
      </c>
      <c r="M122" s="307">
        <v>2396000</v>
      </c>
      <c r="N122" s="309">
        <v>33185000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17</v>
      </c>
      <c r="B124" s="307">
        <v>3351000</v>
      </c>
      <c r="C124" s="307">
        <v>3004000</v>
      </c>
      <c r="D124" s="307">
        <v>3462000</v>
      </c>
      <c r="E124" s="307">
        <v>3652000</v>
      </c>
      <c r="F124" s="307">
        <v>3924000</v>
      </c>
      <c r="G124" s="307">
        <v>4112000</v>
      </c>
      <c r="H124" s="307">
        <v>4529300</v>
      </c>
      <c r="I124" s="307">
        <v>4074000</v>
      </c>
      <c r="J124" s="307">
        <v>4809000</v>
      </c>
      <c r="K124" s="307">
        <v>4423000</v>
      </c>
      <c r="L124" s="307">
        <v>4749000</v>
      </c>
      <c r="M124" s="307">
        <v>5895000</v>
      </c>
      <c r="N124" s="309">
        <v>49984300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323" t="s">
        <v>13</v>
      </c>
      <c r="B126" s="319">
        <v>154937000</v>
      </c>
      <c r="C126" s="319">
        <v>142289000</v>
      </c>
      <c r="D126" s="319">
        <v>153448000</v>
      </c>
      <c r="E126" s="319">
        <v>164210000</v>
      </c>
      <c r="F126" s="319">
        <v>165086000</v>
      </c>
      <c r="G126" s="319">
        <v>169172000</v>
      </c>
      <c r="H126" s="319">
        <v>141799800</v>
      </c>
      <c r="I126" s="319">
        <v>167013000</v>
      </c>
      <c r="J126" s="319">
        <v>176863000</v>
      </c>
      <c r="K126" s="319">
        <v>190602000</v>
      </c>
      <c r="L126" s="319">
        <v>174050000</v>
      </c>
      <c r="M126" s="319">
        <v>168657000</v>
      </c>
      <c r="N126" s="319">
        <v>1968126800</v>
      </c>
    </row>
    <row r="127" spans="1:14" ht="13.5" customHeight="1" thickBot="1" x14ac:dyDescent="0.25">
      <c r="A127" s="324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31" spans="1:14" s="26" customFormat="1" ht="24.95" customHeight="1" x14ac:dyDescent="0.2">
      <c r="A131" s="301" t="s">
        <v>171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</row>
    <row r="132" spans="1:14" ht="13.5" thickBo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 ht="13.5" customHeight="1" x14ac:dyDescent="0.2">
      <c r="A133" s="321"/>
      <c r="B133" s="321" t="s">
        <v>1</v>
      </c>
      <c r="C133" s="321" t="s">
        <v>2</v>
      </c>
      <c r="D133" s="321" t="s">
        <v>3</v>
      </c>
      <c r="E133" s="321" t="s">
        <v>4</v>
      </c>
      <c r="F133" s="321" t="s">
        <v>5</v>
      </c>
      <c r="G133" s="321" t="s">
        <v>6</v>
      </c>
      <c r="H133" s="321" t="s">
        <v>7</v>
      </c>
      <c r="I133" s="321" t="s">
        <v>8</v>
      </c>
      <c r="J133" s="321" t="s">
        <v>9</v>
      </c>
      <c r="K133" s="321" t="s">
        <v>10</v>
      </c>
      <c r="L133" s="321" t="s">
        <v>11</v>
      </c>
      <c r="M133" s="321" t="s">
        <v>12</v>
      </c>
      <c r="N133" s="321" t="s">
        <v>13</v>
      </c>
    </row>
    <row r="134" spans="1:14" ht="13.5" customHeight="1" thickBo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</row>
    <row r="135" spans="1:14" ht="13.5" customHeight="1" x14ac:dyDescent="0.2">
      <c r="A135" s="293" t="s">
        <v>36</v>
      </c>
      <c r="B135" s="307">
        <v>12664423</v>
      </c>
      <c r="C135" s="307">
        <v>12063350</v>
      </c>
      <c r="D135" s="307">
        <v>13983100</v>
      </c>
      <c r="E135" s="307">
        <v>16451957</v>
      </c>
      <c r="F135" s="307">
        <v>11873211</v>
      </c>
      <c r="G135" s="307">
        <v>15131767</v>
      </c>
      <c r="H135" s="307">
        <v>14042423</v>
      </c>
      <c r="I135" s="307">
        <v>20267999</v>
      </c>
      <c r="J135" s="307">
        <v>18731203</v>
      </c>
      <c r="K135" s="307">
        <v>16726264</v>
      </c>
      <c r="L135" s="307">
        <v>18343789</v>
      </c>
      <c r="M135" s="307">
        <v>23454142</v>
      </c>
      <c r="N135" s="309">
        <v>193733628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7" t="s">
        <v>37</v>
      </c>
      <c r="B137" s="307">
        <v>23452740</v>
      </c>
      <c r="C137" s="307">
        <v>16878136</v>
      </c>
      <c r="D137" s="307">
        <v>17430870</v>
      </c>
      <c r="E137" s="307">
        <v>20772088</v>
      </c>
      <c r="F137" s="307">
        <v>20653860</v>
      </c>
      <c r="G137" s="307">
        <v>22053493</v>
      </c>
      <c r="H137" s="307">
        <v>17610143</v>
      </c>
      <c r="I137" s="307">
        <v>19396995</v>
      </c>
      <c r="J137" s="307">
        <v>15232225</v>
      </c>
      <c r="K137" s="307">
        <v>17301614</v>
      </c>
      <c r="L137" s="307">
        <v>16205347</v>
      </c>
      <c r="M137" s="307">
        <v>12550718</v>
      </c>
      <c r="N137" s="309">
        <v>219538229</v>
      </c>
    </row>
    <row r="138" spans="1:14" ht="13.5" customHeight="1" thickBot="1" x14ac:dyDescent="0.25">
      <c r="A138" s="315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38</v>
      </c>
      <c r="B139" s="307">
        <v>50801747</v>
      </c>
      <c r="C139" s="307">
        <v>59674826</v>
      </c>
      <c r="D139" s="307">
        <v>64213366</v>
      </c>
      <c r="E139" s="307">
        <v>70475613</v>
      </c>
      <c r="F139" s="307">
        <v>87840036</v>
      </c>
      <c r="G139" s="307">
        <v>82914151</v>
      </c>
      <c r="H139" s="307">
        <v>80160437</v>
      </c>
      <c r="I139" s="307">
        <v>89254592</v>
      </c>
      <c r="J139" s="307">
        <v>87423675</v>
      </c>
      <c r="K139" s="307">
        <v>78761472</v>
      </c>
      <c r="L139" s="307">
        <v>68428444</v>
      </c>
      <c r="M139" s="307">
        <v>57687809</v>
      </c>
      <c r="N139" s="309">
        <v>877636168</v>
      </c>
    </row>
    <row r="140" spans="1:14" ht="13.5" customHeight="1" thickBot="1" x14ac:dyDescent="0.25">
      <c r="A140" s="31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7" t="s">
        <v>39</v>
      </c>
      <c r="B141" s="307">
        <v>0</v>
      </c>
      <c r="C141" s="307">
        <v>0</v>
      </c>
      <c r="D141" s="307">
        <v>0</v>
      </c>
      <c r="E141" s="307">
        <v>0</v>
      </c>
      <c r="F141" s="307">
        <v>0</v>
      </c>
      <c r="G141" s="307">
        <v>0</v>
      </c>
      <c r="H141" s="307">
        <v>0</v>
      </c>
      <c r="I141" s="307">
        <v>0</v>
      </c>
      <c r="J141" s="307">
        <v>0</v>
      </c>
      <c r="K141" s="307">
        <v>0</v>
      </c>
      <c r="L141" s="307">
        <v>0</v>
      </c>
      <c r="M141" s="307">
        <v>0</v>
      </c>
      <c r="N141" s="309">
        <v>0</v>
      </c>
    </row>
    <row r="142" spans="1:14" ht="13.5" customHeight="1" thickBot="1" x14ac:dyDescent="0.25">
      <c r="A142" s="315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40</v>
      </c>
      <c r="B143" s="307">
        <v>27055515</v>
      </c>
      <c r="C143" s="307">
        <v>28502631</v>
      </c>
      <c r="D143" s="307">
        <v>27187409</v>
      </c>
      <c r="E143" s="307">
        <v>33887684</v>
      </c>
      <c r="F143" s="307">
        <v>32919597</v>
      </c>
      <c r="G143" s="307">
        <v>35264729</v>
      </c>
      <c r="H143" s="307">
        <v>31002054</v>
      </c>
      <c r="I143" s="307">
        <v>32467157</v>
      </c>
      <c r="J143" s="307">
        <v>26468993</v>
      </c>
      <c r="K143" s="307">
        <v>35107331</v>
      </c>
      <c r="L143" s="307">
        <v>32383335</v>
      </c>
      <c r="M143" s="307">
        <v>41845012</v>
      </c>
      <c r="N143" s="309">
        <v>384091447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32</v>
      </c>
      <c r="B145" s="307">
        <v>4620041</v>
      </c>
      <c r="C145" s="307">
        <v>3316226</v>
      </c>
      <c r="D145" s="307">
        <v>4312536</v>
      </c>
      <c r="E145" s="307">
        <v>4738890</v>
      </c>
      <c r="F145" s="307">
        <v>4971478</v>
      </c>
      <c r="G145" s="307">
        <v>5319892</v>
      </c>
      <c r="H145" s="307">
        <v>3752225</v>
      </c>
      <c r="I145" s="307">
        <v>4573018</v>
      </c>
      <c r="J145" s="307">
        <v>5839411</v>
      </c>
      <c r="K145" s="307">
        <v>5653379</v>
      </c>
      <c r="L145" s="307">
        <v>3854787</v>
      </c>
      <c r="M145" s="307">
        <v>4501023</v>
      </c>
      <c r="N145" s="309">
        <v>55452906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7" t="s">
        <v>67</v>
      </c>
      <c r="B147" s="307">
        <v>16861063</v>
      </c>
      <c r="C147" s="307">
        <v>15124607</v>
      </c>
      <c r="D147" s="307">
        <v>13728587</v>
      </c>
      <c r="E147" s="307">
        <v>17484711</v>
      </c>
      <c r="F147" s="307">
        <v>35590847</v>
      </c>
      <c r="G147" s="307">
        <v>43838990</v>
      </c>
      <c r="H147" s="307">
        <v>26919513</v>
      </c>
      <c r="I147" s="307">
        <v>16759949</v>
      </c>
      <c r="J147" s="307">
        <v>29765869</v>
      </c>
      <c r="K147" s="307">
        <v>19920346</v>
      </c>
      <c r="L147" s="307">
        <v>19308122</v>
      </c>
      <c r="M147" s="307">
        <v>10338217</v>
      </c>
      <c r="N147" s="309">
        <v>265640821</v>
      </c>
    </row>
    <row r="148" spans="1:14" ht="13.5" customHeight="1" thickBot="1" x14ac:dyDescent="0.25">
      <c r="A148" s="315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68</v>
      </c>
      <c r="B149" s="307">
        <v>74005043</v>
      </c>
      <c r="C149" s="307">
        <v>77447220</v>
      </c>
      <c r="D149" s="307">
        <v>80755405</v>
      </c>
      <c r="E149" s="307">
        <v>71083542</v>
      </c>
      <c r="F149" s="307">
        <v>79320596</v>
      </c>
      <c r="G149" s="307">
        <v>83576189</v>
      </c>
      <c r="H149" s="307">
        <v>77073225</v>
      </c>
      <c r="I149" s="307">
        <v>86476323</v>
      </c>
      <c r="J149" s="307">
        <v>86339028</v>
      </c>
      <c r="K149" s="307">
        <v>85080437</v>
      </c>
      <c r="L149" s="307">
        <v>106752187</v>
      </c>
      <c r="M149" s="307">
        <v>84252724</v>
      </c>
      <c r="N149" s="309">
        <v>992161919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3" t="s">
        <v>69</v>
      </c>
      <c r="B151" s="307">
        <v>1570100</v>
      </c>
      <c r="C151" s="307">
        <v>1181766</v>
      </c>
      <c r="D151" s="307">
        <v>1223295</v>
      </c>
      <c r="E151" s="307">
        <v>602326</v>
      </c>
      <c r="F151" s="307">
        <v>780777</v>
      </c>
      <c r="G151" s="307">
        <v>645912</v>
      </c>
      <c r="H151" s="307">
        <v>1014979</v>
      </c>
      <c r="I151" s="307">
        <v>1019011</v>
      </c>
      <c r="J151" s="307">
        <v>902010</v>
      </c>
      <c r="K151" s="307">
        <v>630346</v>
      </c>
      <c r="L151" s="307">
        <v>0</v>
      </c>
      <c r="M151" s="307">
        <v>610342</v>
      </c>
      <c r="N151" s="309">
        <v>10180864</v>
      </c>
    </row>
    <row r="152" spans="1:14" ht="13.5" customHeight="1" thickBot="1" x14ac:dyDescent="0.25">
      <c r="A152" s="31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3" t="s">
        <v>79</v>
      </c>
      <c r="B153" s="307">
        <v>333755</v>
      </c>
      <c r="C153" s="307">
        <v>1001265</v>
      </c>
      <c r="D153" s="307">
        <v>905907</v>
      </c>
      <c r="E153" s="307">
        <v>1239662</v>
      </c>
      <c r="F153" s="307">
        <v>858227</v>
      </c>
      <c r="G153" s="307">
        <v>1001265</v>
      </c>
      <c r="H153" s="307">
        <v>2697229</v>
      </c>
      <c r="I153" s="307">
        <v>2087644</v>
      </c>
      <c r="J153" s="307">
        <v>1133417</v>
      </c>
      <c r="K153" s="307">
        <v>1514211</v>
      </c>
      <c r="L153" s="307">
        <v>1283499</v>
      </c>
      <c r="M153" s="307">
        <v>1796445</v>
      </c>
      <c r="N153" s="309">
        <v>15852526</v>
      </c>
    </row>
    <row r="154" spans="1:14" ht="13.5" customHeight="1" thickBot="1" x14ac:dyDescent="0.25">
      <c r="A154" s="31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77</v>
      </c>
      <c r="B155" s="307">
        <v>2929031</v>
      </c>
      <c r="C155" s="307">
        <v>3436482</v>
      </c>
      <c r="D155" s="307">
        <v>2887748</v>
      </c>
      <c r="E155" s="307">
        <v>3439751</v>
      </c>
      <c r="F155" s="307">
        <v>3633903</v>
      </c>
      <c r="G155" s="307">
        <v>3442613</v>
      </c>
      <c r="H155" s="307">
        <v>3015888</v>
      </c>
      <c r="I155" s="307">
        <v>2075377</v>
      </c>
      <c r="J155" s="307">
        <v>2702589</v>
      </c>
      <c r="K155" s="307">
        <v>2354342</v>
      </c>
      <c r="L155" s="307">
        <v>1113408</v>
      </c>
      <c r="M155" s="307">
        <v>2084574</v>
      </c>
      <c r="N155" s="309">
        <v>33115706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3" t="s">
        <v>78</v>
      </c>
      <c r="B157" s="307">
        <v>294293</v>
      </c>
      <c r="C157" s="307">
        <v>1740017</v>
      </c>
      <c r="D157" s="307">
        <v>1260771</v>
      </c>
      <c r="E157" s="307">
        <v>196706</v>
      </c>
      <c r="F157" s="307">
        <v>23909</v>
      </c>
      <c r="G157" s="307">
        <v>549443</v>
      </c>
      <c r="H157" s="307">
        <v>164414</v>
      </c>
      <c r="I157" s="307">
        <v>336592</v>
      </c>
      <c r="J157" s="307">
        <v>389930</v>
      </c>
      <c r="K157" s="307">
        <v>0</v>
      </c>
      <c r="L157" s="307">
        <v>441439</v>
      </c>
      <c r="M157" s="307">
        <v>112197</v>
      </c>
      <c r="N157" s="309">
        <v>5509711</v>
      </c>
    </row>
    <row r="158" spans="1:14" ht="13.5" customHeight="1" thickBot="1" x14ac:dyDescent="0.25">
      <c r="A158" s="31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3" t="s">
        <v>17</v>
      </c>
      <c r="B159" s="307">
        <v>47823</v>
      </c>
      <c r="C159" s="307">
        <v>172864</v>
      </c>
      <c r="D159" s="307">
        <v>132432</v>
      </c>
      <c r="E159" s="307">
        <v>139476</v>
      </c>
      <c r="F159" s="307">
        <v>106681</v>
      </c>
      <c r="G159" s="307">
        <v>29429</v>
      </c>
      <c r="H159" s="307">
        <v>899739</v>
      </c>
      <c r="I159" s="307">
        <v>1264620</v>
      </c>
      <c r="J159" s="307">
        <v>700172</v>
      </c>
      <c r="K159" s="307">
        <v>1081074</v>
      </c>
      <c r="L159" s="307">
        <v>2296558</v>
      </c>
      <c r="M159" s="307">
        <v>445118</v>
      </c>
      <c r="N159" s="309">
        <v>7315986</v>
      </c>
    </row>
    <row r="160" spans="1:14" ht="13.5" customHeight="1" thickBot="1" x14ac:dyDescent="0.25">
      <c r="A160" s="31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323" t="s">
        <v>13</v>
      </c>
      <c r="B161" s="319">
        <v>214635574</v>
      </c>
      <c r="C161" s="319">
        <v>220539390</v>
      </c>
      <c r="D161" s="319">
        <v>228021426</v>
      </c>
      <c r="E161" s="319">
        <v>240512406</v>
      </c>
      <c r="F161" s="319">
        <v>278573122</v>
      </c>
      <c r="G161" s="319">
        <v>293767873</v>
      </c>
      <c r="H161" s="319">
        <v>258352269</v>
      </c>
      <c r="I161" s="319">
        <v>275979277</v>
      </c>
      <c r="J161" s="319">
        <v>275628522</v>
      </c>
      <c r="K161" s="319">
        <v>264130816</v>
      </c>
      <c r="L161" s="319">
        <v>270410915</v>
      </c>
      <c r="M161" s="319">
        <v>239678321</v>
      </c>
      <c r="N161" s="319">
        <v>3060229911</v>
      </c>
    </row>
    <row r="162" spans="1:14" ht="13.5" customHeight="1" thickBot="1" x14ac:dyDescent="0.25">
      <c r="A162" s="324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</row>
    <row r="166" spans="1:14" s="26" customFormat="1" ht="24.95" customHeight="1" x14ac:dyDescent="0.2">
      <c r="A166" s="301" t="s">
        <v>172</v>
      </c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</row>
    <row r="167" spans="1:14" ht="13.5" thickBot="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ht="13.5" customHeight="1" x14ac:dyDescent="0.2">
      <c r="A168" s="321"/>
      <c r="B168" s="321" t="s">
        <v>1</v>
      </c>
      <c r="C168" s="321" t="s">
        <v>2</v>
      </c>
      <c r="D168" s="321" t="s">
        <v>3</v>
      </c>
      <c r="E168" s="321" t="s">
        <v>4</v>
      </c>
      <c r="F168" s="321" t="s">
        <v>5</v>
      </c>
      <c r="G168" s="321" t="s">
        <v>6</v>
      </c>
      <c r="H168" s="321" t="s">
        <v>7</v>
      </c>
      <c r="I168" s="321" t="s">
        <v>8</v>
      </c>
      <c r="J168" s="321" t="s">
        <v>9</v>
      </c>
      <c r="K168" s="321" t="s">
        <v>10</v>
      </c>
      <c r="L168" s="321" t="s">
        <v>11</v>
      </c>
      <c r="M168" s="321" t="s">
        <v>12</v>
      </c>
      <c r="N168" s="321" t="s">
        <v>13</v>
      </c>
    </row>
    <row r="169" spans="1:14" ht="13.5" customHeight="1" thickBo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</row>
    <row r="170" spans="1:14" ht="13.5" customHeight="1" x14ac:dyDescent="0.2">
      <c r="A170" s="293" t="s">
        <v>42</v>
      </c>
      <c r="B170" s="307">
        <v>2291934</v>
      </c>
      <c r="C170" s="307">
        <v>890170</v>
      </c>
      <c r="D170" s="307">
        <v>1586894</v>
      </c>
      <c r="E170" s="307">
        <v>1099244</v>
      </c>
      <c r="F170" s="307">
        <v>461311</v>
      </c>
      <c r="G170" s="307">
        <v>2827300</v>
      </c>
      <c r="H170" s="307">
        <v>2967728</v>
      </c>
      <c r="I170" s="307">
        <v>1010187</v>
      </c>
      <c r="J170" s="307">
        <v>1357262</v>
      </c>
      <c r="K170" s="307">
        <v>423754</v>
      </c>
      <c r="L170" s="307">
        <v>0</v>
      </c>
      <c r="M170" s="307">
        <v>373519</v>
      </c>
      <c r="N170" s="309">
        <v>15289303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41</v>
      </c>
      <c r="B172" s="307">
        <v>972859</v>
      </c>
      <c r="C172" s="307">
        <v>393968</v>
      </c>
      <c r="D172" s="307">
        <v>551079</v>
      </c>
      <c r="E172" s="307">
        <v>36509</v>
      </c>
      <c r="F172" s="307">
        <v>0</v>
      </c>
      <c r="G172" s="307">
        <v>877193</v>
      </c>
      <c r="H172" s="307">
        <v>1361002</v>
      </c>
      <c r="I172" s="307">
        <v>1119046</v>
      </c>
      <c r="J172" s="307">
        <v>2177603</v>
      </c>
      <c r="K172" s="307">
        <v>1663446</v>
      </c>
      <c r="L172" s="307">
        <v>1905402</v>
      </c>
      <c r="M172" s="307">
        <v>2480047</v>
      </c>
      <c r="N172" s="309">
        <v>13538154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65</v>
      </c>
      <c r="B174" s="307">
        <v>492294</v>
      </c>
      <c r="C174" s="307">
        <v>216464</v>
      </c>
      <c r="D174" s="307">
        <v>99867</v>
      </c>
      <c r="E174" s="307">
        <v>302893</v>
      </c>
      <c r="F174" s="307">
        <v>333622</v>
      </c>
      <c r="G174" s="307">
        <v>144862</v>
      </c>
      <c r="H174" s="307">
        <v>434586</v>
      </c>
      <c r="I174" s="307">
        <v>329603</v>
      </c>
      <c r="J174" s="307">
        <v>331798</v>
      </c>
      <c r="K174" s="307">
        <v>236493</v>
      </c>
      <c r="L174" s="307">
        <v>107000</v>
      </c>
      <c r="M174" s="307">
        <v>219052</v>
      </c>
      <c r="N174" s="309">
        <v>3248534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43</v>
      </c>
      <c r="B176" s="307">
        <v>3721529</v>
      </c>
      <c r="C176" s="307">
        <v>2114733</v>
      </c>
      <c r="D176" s="307">
        <v>1588444</v>
      </c>
      <c r="E176" s="307">
        <v>0</v>
      </c>
      <c r="F176" s="307">
        <v>133293</v>
      </c>
      <c r="G176" s="307">
        <v>1508642</v>
      </c>
      <c r="H176" s="307">
        <v>2374976</v>
      </c>
      <c r="I176" s="307">
        <v>2885947</v>
      </c>
      <c r="J176" s="307">
        <v>3306071</v>
      </c>
      <c r="K176" s="307">
        <v>2762795</v>
      </c>
      <c r="L176" s="307">
        <v>2301936</v>
      </c>
      <c r="M176" s="307">
        <v>2469679</v>
      </c>
      <c r="N176" s="309">
        <v>25168045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23</v>
      </c>
      <c r="B178" s="307">
        <v>9153437</v>
      </c>
      <c r="C178" s="307">
        <v>7996560</v>
      </c>
      <c r="D178" s="307">
        <v>8084448</v>
      </c>
      <c r="E178" s="307">
        <v>8484999</v>
      </c>
      <c r="F178" s="307">
        <v>7778296</v>
      </c>
      <c r="G178" s="307">
        <v>7186987</v>
      </c>
      <c r="H178" s="307">
        <v>10052263</v>
      </c>
      <c r="I178" s="307">
        <v>7383872</v>
      </c>
      <c r="J178" s="307">
        <v>8345484</v>
      </c>
      <c r="K178" s="307">
        <v>9879499</v>
      </c>
      <c r="L178" s="307">
        <v>9968815</v>
      </c>
      <c r="M178" s="307">
        <v>10657263</v>
      </c>
      <c r="N178" s="309">
        <v>104971923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40</v>
      </c>
      <c r="B180" s="307">
        <v>355210</v>
      </c>
      <c r="C180" s="307">
        <v>0</v>
      </c>
      <c r="D180" s="307">
        <v>822473</v>
      </c>
      <c r="E180" s="307">
        <v>528619</v>
      </c>
      <c r="F180" s="307">
        <v>537240</v>
      </c>
      <c r="G180" s="307">
        <v>1043552</v>
      </c>
      <c r="H180" s="307">
        <v>250266</v>
      </c>
      <c r="I180" s="307">
        <v>883032</v>
      </c>
      <c r="J180" s="307">
        <v>1494237</v>
      </c>
      <c r="K180" s="307">
        <v>1117978</v>
      </c>
      <c r="L180" s="307">
        <v>0</v>
      </c>
      <c r="M180" s="307">
        <v>0</v>
      </c>
      <c r="N180" s="309">
        <v>7032607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44</v>
      </c>
      <c r="B182" s="307">
        <v>0</v>
      </c>
      <c r="C182" s="307">
        <v>0</v>
      </c>
      <c r="D182" s="307">
        <v>0</v>
      </c>
      <c r="E182" s="307">
        <v>0</v>
      </c>
      <c r="F182" s="307">
        <v>0</v>
      </c>
      <c r="G182" s="307">
        <v>0</v>
      </c>
      <c r="H182" s="307">
        <v>0</v>
      </c>
      <c r="I182" s="307">
        <v>0</v>
      </c>
      <c r="J182" s="307">
        <v>0</v>
      </c>
      <c r="K182" s="307">
        <v>0</v>
      </c>
      <c r="L182" s="307">
        <v>0</v>
      </c>
      <c r="M182" s="307">
        <v>0</v>
      </c>
      <c r="N182" s="309">
        <v>0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32</v>
      </c>
      <c r="B184" s="307">
        <v>6965169</v>
      </c>
      <c r="C184" s="307">
        <v>4434850</v>
      </c>
      <c r="D184" s="307">
        <v>6614278</v>
      </c>
      <c r="E184" s="307">
        <v>6366194</v>
      </c>
      <c r="F184" s="307">
        <v>7270568</v>
      </c>
      <c r="G184" s="307">
        <v>7965403</v>
      </c>
      <c r="H184" s="307">
        <v>7321598</v>
      </c>
      <c r="I184" s="307">
        <v>8549404</v>
      </c>
      <c r="J184" s="307">
        <v>7936309</v>
      </c>
      <c r="K184" s="307">
        <v>8859130</v>
      </c>
      <c r="L184" s="307">
        <v>9422163</v>
      </c>
      <c r="M184" s="307">
        <v>6943932</v>
      </c>
      <c r="N184" s="309">
        <v>88648998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17</v>
      </c>
      <c r="B186" s="307">
        <v>0</v>
      </c>
      <c r="C186" s="307">
        <v>0</v>
      </c>
      <c r="D186" s="307">
        <v>0</v>
      </c>
      <c r="E186" s="307">
        <v>0</v>
      </c>
      <c r="F186" s="307">
        <v>0</v>
      </c>
      <c r="G186" s="307">
        <v>0</v>
      </c>
      <c r="H186" s="307">
        <v>48896</v>
      </c>
      <c r="I186" s="307">
        <v>0</v>
      </c>
      <c r="J186" s="307">
        <v>325885</v>
      </c>
      <c r="K186" s="307">
        <v>81493</v>
      </c>
      <c r="L186" s="307">
        <v>146687</v>
      </c>
      <c r="M186" s="307">
        <v>16299</v>
      </c>
      <c r="N186" s="309">
        <v>619260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69</v>
      </c>
      <c r="B188" s="307">
        <v>873899</v>
      </c>
      <c r="C188" s="307">
        <v>2467945</v>
      </c>
      <c r="D188" s="307">
        <v>3676505</v>
      </c>
      <c r="E188" s="307">
        <v>4887712</v>
      </c>
      <c r="F188" s="307">
        <v>4211278</v>
      </c>
      <c r="G188" s="307">
        <v>2606782</v>
      </c>
      <c r="H188" s="307">
        <v>3767431</v>
      </c>
      <c r="I188" s="307">
        <v>4035359</v>
      </c>
      <c r="J188" s="307">
        <v>2905527</v>
      </c>
      <c r="K188" s="307">
        <v>2666487</v>
      </c>
      <c r="L188" s="307">
        <v>2192011</v>
      </c>
      <c r="M188" s="307">
        <v>2693940</v>
      </c>
      <c r="N188" s="309">
        <v>36984876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73</v>
      </c>
      <c r="B190" s="307">
        <v>5636553</v>
      </c>
      <c r="C190" s="307">
        <v>5339893</v>
      </c>
      <c r="D190" s="307">
        <v>4040236</v>
      </c>
      <c r="E190" s="307">
        <v>3969603</v>
      </c>
      <c r="F190" s="307">
        <v>4930218</v>
      </c>
      <c r="G190" s="307">
        <v>4421657</v>
      </c>
      <c r="H190" s="307">
        <v>4153250</v>
      </c>
      <c r="I190" s="307">
        <v>5622427</v>
      </c>
      <c r="J190" s="307">
        <v>5721314</v>
      </c>
      <c r="K190" s="307">
        <v>5707187</v>
      </c>
      <c r="L190" s="307">
        <v>6752563</v>
      </c>
      <c r="M190" s="307">
        <v>5862581</v>
      </c>
      <c r="N190" s="309">
        <v>62157482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 t="s">
        <v>70</v>
      </c>
    </row>
    <row r="192" spans="1:14" ht="13.5" customHeight="1" x14ac:dyDescent="0.2">
      <c r="A192" s="323" t="s">
        <v>13</v>
      </c>
      <c r="B192" s="319">
        <v>30462884</v>
      </c>
      <c r="C192" s="319">
        <v>23854583</v>
      </c>
      <c r="D192" s="319">
        <v>27064224</v>
      </c>
      <c r="E192" s="319">
        <v>25675773</v>
      </c>
      <c r="F192" s="319">
        <v>25655826</v>
      </c>
      <c r="G192" s="319">
        <v>28582378</v>
      </c>
      <c r="H192" s="319">
        <v>32731996</v>
      </c>
      <c r="I192" s="319">
        <v>31818877</v>
      </c>
      <c r="J192" s="319">
        <v>33901490</v>
      </c>
      <c r="K192" s="319">
        <v>33398262</v>
      </c>
      <c r="L192" s="319">
        <v>32796577</v>
      </c>
      <c r="M192" s="319">
        <v>31716312</v>
      </c>
      <c r="N192" s="319">
        <v>357659182</v>
      </c>
    </row>
    <row r="193" spans="1:14" ht="13.5" customHeight="1" thickBot="1" x14ac:dyDescent="0.25">
      <c r="A193" s="324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</row>
    <row r="197" spans="1:14" s="26" customFormat="1" ht="24.95" customHeight="1" x14ac:dyDescent="0.2">
      <c r="A197" s="301" t="s">
        <v>169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</row>
    <row r="198" spans="1:14" ht="13.5" thickBot="1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1:14" ht="13.5" customHeight="1" x14ac:dyDescent="0.2">
      <c r="A199" s="321"/>
      <c r="B199" s="321" t="s">
        <v>1</v>
      </c>
      <c r="C199" s="321" t="s">
        <v>2</v>
      </c>
      <c r="D199" s="321" t="s">
        <v>3</v>
      </c>
      <c r="E199" s="321" t="s">
        <v>4</v>
      </c>
      <c r="F199" s="321" t="s">
        <v>5</v>
      </c>
      <c r="G199" s="321" t="s">
        <v>6</v>
      </c>
      <c r="H199" s="321" t="s">
        <v>7</v>
      </c>
      <c r="I199" s="321" t="s">
        <v>8</v>
      </c>
      <c r="J199" s="321" t="s">
        <v>9</v>
      </c>
      <c r="K199" s="321" t="s">
        <v>10</v>
      </c>
      <c r="L199" s="321" t="s">
        <v>11</v>
      </c>
      <c r="M199" s="321" t="s">
        <v>12</v>
      </c>
      <c r="N199" s="321" t="s">
        <v>13</v>
      </c>
    </row>
    <row r="200" spans="1:14" ht="13.5" customHeight="1" thickBo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</row>
    <row r="201" spans="1:14" ht="13.5" customHeight="1" x14ac:dyDescent="0.2">
      <c r="A201" s="293" t="s">
        <v>19</v>
      </c>
      <c r="B201" s="307">
        <v>10803730</v>
      </c>
      <c r="C201" s="307">
        <v>14022775</v>
      </c>
      <c r="D201" s="307">
        <v>12332443</v>
      </c>
      <c r="E201" s="307">
        <v>2723888</v>
      </c>
      <c r="F201" s="307">
        <v>6191132</v>
      </c>
      <c r="G201" s="307">
        <v>18319908</v>
      </c>
      <c r="H201" s="307">
        <v>14641797</v>
      </c>
      <c r="I201" s="307">
        <v>13942646</v>
      </c>
      <c r="J201" s="307">
        <v>16296837</v>
      </c>
      <c r="K201" s="307">
        <v>14709982</v>
      </c>
      <c r="L201" s="307">
        <v>11690732</v>
      </c>
      <c r="M201" s="307">
        <v>12485170</v>
      </c>
      <c r="N201" s="309">
        <v>148161040</v>
      </c>
    </row>
    <row r="202" spans="1:14" ht="13.5" customHeight="1" thickBot="1" x14ac:dyDescent="0.25">
      <c r="A202" s="31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331" t="s">
        <v>45</v>
      </c>
      <c r="B203" s="330">
        <v>41037366</v>
      </c>
      <c r="C203" s="330">
        <v>34550310</v>
      </c>
      <c r="D203" s="330">
        <v>31768793</v>
      </c>
      <c r="E203" s="330">
        <v>44288729</v>
      </c>
      <c r="F203" s="330">
        <v>55361765</v>
      </c>
      <c r="G203" s="330">
        <v>52656063</v>
      </c>
      <c r="H203" s="330">
        <v>43654534</v>
      </c>
      <c r="I203" s="330">
        <v>43609954</v>
      </c>
      <c r="J203" s="330">
        <v>49173759</v>
      </c>
      <c r="K203" s="330">
        <v>48779363</v>
      </c>
      <c r="L203" s="330">
        <v>40229280</v>
      </c>
      <c r="M203" s="330">
        <v>37168686</v>
      </c>
      <c r="N203" s="309">
        <v>522278602</v>
      </c>
    </row>
    <row r="204" spans="1:14" ht="13.5" customHeight="1" thickBot="1" x14ac:dyDescent="0.25">
      <c r="A204" s="315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331" t="s">
        <v>46</v>
      </c>
      <c r="B205" s="330">
        <v>4045008</v>
      </c>
      <c r="C205" s="330">
        <v>3702132</v>
      </c>
      <c r="D205" s="330">
        <v>6454051</v>
      </c>
      <c r="E205" s="330">
        <v>9548320</v>
      </c>
      <c r="F205" s="330">
        <v>11968210</v>
      </c>
      <c r="G205" s="330">
        <v>9332507</v>
      </c>
      <c r="H205" s="330">
        <v>7181897</v>
      </c>
      <c r="I205" s="330">
        <v>6418828</v>
      </c>
      <c r="J205" s="330">
        <v>5992432</v>
      </c>
      <c r="K205" s="330">
        <v>7010715</v>
      </c>
      <c r="L205" s="330">
        <v>5928777</v>
      </c>
      <c r="M205" s="330">
        <v>6102963</v>
      </c>
      <c r="N205" s="309">
        <v>83685840</v>
      </c>
    </row>
    <row r="206" spans="1:14" ht="13.5" customHeight="1" thickBot="1" x14ac:dyDescent="0.25">
      <c r="A206" s="315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329" t="s">
        <v>23</v>
      </c>
      <c r="B207" s="330">
        <v>0</v>
      </c>
      <c r="C207" s="330">
        <v>0</v>
      </c>
      <c r="D207" s="330">
        <v>0</v>
      </c>
      <c r="E207" s="330">
        <v>1325871</v>
      </c>
      <c r="F207" s="330">
        <v>0</v>
      </c>
      <c r="G207" s="330">
        <v>0</v>
      </c>
      <c r="H207" s="330">
        <v>938610</v>
      </c>
      <c r="I207" s="330">
        <v>0</v>
      </c>
      <c r="J207" s="330">
        <v>0</v>
      </c>
      <c r="K207" s="330">
        <v>0</v>
      </c>
      <c r="L207" s="330">
        <v>0</v>
      </c>
      <c r="M207" s="330">
        <v>0</v>
      </c>
      <c r="N207" s="309">
        <v>2264481</v>
      </c>
    </row>
    <row r="208" spans="1:14" ht="13.5" customHeight="1" thickBot="1" x14ac:dyDescent="0.25">
      <c r="A208" s="31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3.5" customHeight="1" x14ac:dyDescent="0.2">
      <c r="A209" s="331" t="s">
        <v>47</v>
      </c>
      <c r="B209" s="330">
        <v>0</v>
      </c>
      <c r="C209" s="330">
        <v>0</v>
      </c>
      <c r="D209" s="330">
        <v>0</v>
      </c>
      <c r="E209" s="330">
        <v>0</v>
      </c>
      <c r="F209" s="330">
        <v>0</v>
      </c>
      <c r="G209" s="330">
        <v>0</v>
      </c>
      <c r="H209" s="330">
        <v>0</v>
      </c>
      <c r="I209" s="330">
        <v>0</v>
      </c>
      <c r="J209" s="330">
        <v>0</v>
      </c>
      <c r="K209" s="330">
        <v>0</v>
      </c>
      <c r="L209" s="330">
        <v>0</v>
      </c>
      <c r="M209" s="330">
        <v>0</v>
      </c>
      <c r="N209" s="309">
        <v>0</v>
      </c>
    </row>
    <row r="210" spans="1:14" ht="13.5" customHeight="1" thickBot="1" x14ac:dyDescent="0.25">
      <c r="A210" s="315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ht="13.5" customHeight="1" x14ac:dyDescent="0.2">
      <c r="A211" s="329" t="s">
        <v>48</v>
      </c>
      <c r="B211" s="330">
        <v>0</v>
      </c>
      <c r="C211" s="330">
        <v>0</v>
      </c>
      <c r="D211" s="330">
        <v>316747</v>
      </c>
      <c r="E211" s="330">
        <v>49658</v>
      </c>
      <c r="F211" s="330">
        <v>46718</v>
      </c>
      <c r="G211" s="330">
        <v>452979</v>
      </c>
      <c r="H211" s="330">
        <v>1284450</v>
      </c>
      <c r="I211" s="330">
        <v>1807225</v>
      </c>
      <c r="J211" s="330">
        <v>1866777</v>
      </c>
      <c r="K211" s="330">
        <v>70116</v>
      </c>
      <c r="L211" s="330">
        <v>95619</v>
      </c>
      <c r="M211" s="330">
        <v>0</v>
      </c>
      <c r="N211" s="309">
        <v>5990289</v>
      </c>
    </row>
    <row r="212" spans="1:14" ht="13.5" customHeight="1" thickBot="1" x14ac:dyDescent="0.25">
      <c r="A212" s="31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ht="13.5" customHeight="1" x14ac:dyDescent="0.2">
      <c r="A213" s="329" t="s">
        <v>49</v>
      </c>
      <c r="B213" s="330">
        <v>0</v>
      </c>
      <c r="C213" s="330">
        <v>0</v>
      </c>
      <c r="D213" s="330">
        <v>0</v>
      </c>
      <c r="E213" s="330">
        <v>0</v>
      </c>
      <c r="F213" s="330">
        <v>0</v>
      </c>
      <c r="G213" s="330">
        <v>0</v>
      </c>
      <c r="H213" s="330">
        <v>0</v>
      </c>
      <c r="I213" s="330">
        <v>0</v>
      </c>
      <c r="J213" s="330">
        <v>0</v>
      </c>
      <c r="K213" s="330">
        <v>0</v>
      </c>
      <c r="L213" s="330">
        <v>0</v>
      </c>
      <c r="M213" s="330">
        <v>0</v>
      </c>
      <c r="N213" s="309">
        <v>0</v>
      </c>
    </row>
    <row r="214" spans="1:14" ht="13.5" customHeight="1" thickBot="1" x14ac:dyDescent="0.25">
      <c r="A214" s="31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ht="13.5" customHeight="1" x14ac:dyDescent="0.2">
      <c r="A215" s="331" t="s">
        <v>71</v>
      </c>
      <c r="B215" s="330">
        <v>932496</v>
      </c>
      <c r="C215" s="330">
        <v>1197783</v>
      </c>
      <c r="D215" s="330">
        <v>971519</v>
      </c>
      <c r="E215" s="330">
        <v>684864</v>
      </c>
      <c r="F215" s="330">
        <v>381257</v>
      </c>
      <c r="G215" s="330">
        <v>757936</v>
      </c>
      <c r="H215" s="330">
        <v>0</v>
      </c>
      <c r="I215" s="330">
        <v>1269359</v>
      </c>
      <c r="J215" s="330">
        <v>811061</v>
      </c>
      <c r="K215" s="330">
        <v>681987</v>
      </c>
      <c r="L215" s="330">
        <v>356478</v>
      </c>
      <c r="M215" s="330">
        <v>135080</v>
      </c>
      <c r="N215" s="309">
        <v>8179820</v>
      </c>
    </row>
    <row r="216" spans="1:14" ht="13.5" customHeight="1" thickBot="1" x14ac:dyDescent="0.25">
      <c r="A216" s="315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ht="13.5" customHeight="1" x14ac:dyDescent="0.2">
      <c r="A217" s="329" t="s">
        <v>72</v>
      </c>
      <c r="B217" s="330">
        <v>2550415</v>
      </c>
      <c r="C217" s="330">
        <v>4980443</v>
      </c>
      <c r="D217" s="330">
        <v>1226567</v>
      </c>
      <c r="E217" s="330">
        <v>1296382</v>
      </c>
      <c r="F217" s="330">
        <v>1165234</v>
      </c>
      <c r="G217" s="330">
        <v>1474332</v>
      </c>
      <c r="H217" s="330">
        <v>4127065</v>
      </c>
      <c r="I217" s="330">
        <v>3586727</v>
      </c>
      <c r="J217" s="330">
        <v>5019345</v>
      </c>
      <c r="K217" s="330">
        <v>4357293</v>
      </c>
      <c r="L217" s="330">
        <v>5285147</v>
      </c>
      <c r="M217" s="330">
        <v>3552346</v>
      </c>
      <c r="N217" s="309">
        <v>38621296</v>
      </c>
    </row>
    <row r="218" spans="1:14" ht="13.5" customHeight="1" thickBot="1" x14ac:dyDescent="0.25">
      <c r="A218" s="31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ht="13.5" customHeight="1" x14ac:dyDescent="0.2">
      <c r="A219" s="329" t="s">
        <v>50</v>
      </c>
      <c r="B219" s="330">
        <v>3729009</v>
      </c>
      <c r="C219" s="330">
        <v>5439641</v>
      </c>
      <c r="D219" s="330">
        <v>7362373</v>
      </c>
      <c r="E219" s="330">
        <v>2889634</v>
      </c>
      <c r="F219" s="330">
        <v>5340558</v>
      </c>
      <c r="G219" s="330">
        <v>4570111</v>
      </c>
      <c r="H219" s="330">
        <v>4618134</v>
      </c>
      <c r="I219" s="330">
        <v>4994968</v>
      </c>
      <c r="J219" s="330">
        <v>3612845</v>
      </c>
      <c r="K219" s="330">
        <v>4578203</v>
      </c>
      <c r="L219" s="330">
        <v>6154337</v>
      </c>
      <c r="M219" s="330">
        <v>3102156</v>
      </c>
      <c r="N219" s="309">
        <v>56391969</v>
      </c>
    </row>
    <row r="220" spans="1:14" ht="13.5" customHeight="1" thickBot="1" x14ac:dyDescent="0.25">
      <c r="A220" s="294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10"/>
    </row>
    <row r="221" spans="1:14" ht="13.5" customHeight="1" x14ac:dyDescent="0.2">
      <c r="A221" s="323" t="s">
        <v>13</v>
      </c>
      <c r="B221" s="319">
        <v>63098024</v>
      </c>
      <c r="C221" s="319">
        <v>63893084</v>
      </c>
      <c r="D221" s="319">
        <v>60432493</v>
      </c>
      <c r="E221" s="319">
        <v>62807346</v>
      </c>
      <c r="F221" s="319">
        <v>80454874</v>
      </c>
      <c r="G221" s="319">
        <v>87563836</v>
      </c>
      <c r="H221" s="319">
        <v>76446487</v>
      </c>
      <c r="I221" s="319">
        <v>75629707</v>
      </c>
      <c r="J221" s="319">
        <v>82773056</v>
      </c>
      <c r="K221" s="319">
        <v>80187659</v>
      </c>
      <c r="L221" s="319">
        <v>69740370</v>
      </c>
      <c r="M221" s="319">
        <v>62546401</v>
      </c>
      <c r="N221" s="319">
        <v>865573337</v>
      </c>
    </row>
    <row r="222" spans="1:14" ht="13.5" customHeight="1" thickBot="1" x14ac:dyDescent="0.25">
      <c r="A222" s="324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</row>
    <row r="224" spans="1:14" x14ac:dyDescent="0.2">
      <c r="M224" t="s">
        <v>70</v>
      </c>
      <c r="N224" t="s">
        <v>70</v>
      </c>
    </row>
    <row r="225" spans="14:14" x14ac:dyDescent="0.2">
      <c r="N225" t="s">
        <v>70</v>
      </c>
    </row>
  </sheetData>
  <mergeCells count="1302">
    <mergeCell ref="A2:N2"/>
    <mergeCell ref="A6:C6"/>
    <mergeCell ref="A5:C5"/>
    <mergeCell ref="A4:C4"/>
    <mergeCell ref="A12:N12"/>
    <mergeCell ref="A9:C9"/>
    <mergeCell ref="A8:C8"/>
    <mergeCell ref="A7:C7"/>
    <mergeCell ref="A55:N55"/>
    <mergeCell ref="A100:N100"/>
    <mergeCell ref="A131:N131"/>
    <mergeCell ref="E14:E15"/>
    <mergeCell ref="F14:F15"/>
    <mergeCell ref="G14:G15"/>
    <mergeCell ref="H14:H15"/>
    <mergeCell ref="A14:A15"/>
    <mergeCell ref="B14:B15"/>
    <mergeCell ref="C14:C15"/>
    <mergeCell ref="D14:D15"/>
    <mergeCell ref="J14:J15"/>
    <mergeCell ref="K14:K15"/>
    <mergeCell ref="I14:I15"/>
    <mergeCell ref="L14:L15"/>
    <mergeCell ref="M14:M15"/>
    <mergeCell ref="N14:N15"/>
    <mergeCell ref="A16:A17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A18:A19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A20:A21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A28:A29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A30:A31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A32:A33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A34:A35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A36:A37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A40:A41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A42:A43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A44:A45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N50:N51"/>
    <mergeCell ref="J50:J51"/>
    <mergeCell ref="K50:K51"/>
    <mergeCell ref="L50:L51"/>
    <mergeCell ref="M50:M51"/>
    <mergeCell ref="K71:K72"/>
    <mergeCell ref="L71:L72"/>
    <mergeCell ref="I73:I74"/>
    <mergeCell ref="J73:J74"/>
    <mergeCell ref="K73:K74"/>
    <mergeCell ref="L73:L74"/>
    <mergeCell ref="I75:I76"/>
    <mergeCell ref="J75:J76"/>
    <mergeCell ref="K75:K76"/>
    <mergeCell ref="L75:L76"/>
    <mergeCell ref="I77:I78"/>
    <mergeCell ref="J77:J78"/>
    <mergeCell ref="K77:K78"/>
    <mergeCell ref="L77:L78"/>
    <mergeCell ref="I59:I60"/>
    <mergeCell ref="J59:J60"/>
    <mergeCell ref="K59:K60"/>
    <mergeCell ref="L59:L60"/>
    <mergeCell ref="I61:I62"/>
    <mergeCell ref="J61:J62"/>
    <mergeCell ref="K61:K62"/>
    <mergeCell ref="L61:L62"/>
    <mergeCell ref="I63:I64"/>
    <mergeCell ref="J63:J64"/>
    <mergeCell ref="K63:K64"/>
    <mergeCell ref="L63:L64"/>
    <mergeCell ref="I65:I66"/>
    <mergeCell ref="J65:J66"/>
    <mergeCell ref="K65:K66"/>
    <mergeCell ref="L65:L66"/>
    <mergeCell ref="I67:I68"/>
    <mergeCell ref="J67:J68"/>
    <mergeCell ref="A104:A105"/>
    <mergeCell ref="B104:B105"/>
    <mergeCell ref="C104:C105"/>
    <mergeCell ref="D104:D105"/>
    <mergeCell ref="J104:J105"/>
    <mergeCell ref="K104:K105"/>
    <mergeCell ref="E104:E105"/>
    <mergeCell ref="F104:F105"/>
    <mergeCell ref="G104:G105"/>
    <mergeCell ref="L104:L105"/>
    <mergeCell ref="M104:M105"/>
    <mergeCell ref="N104:N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H104:H105"/>
    <mergeCell ref="I104:I105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M133:M134"/>
    <mergeCell ref="N133:N134"/>
    <mergeCell ref="L126:L127"/>
    <mergeCell ref="M126:M127"/>
    <mergeCell ref="N126:N127"/>
    <mergeCell ref="I133:I134"/>
    <mergeCell ref="J133:J134"/>
    <mergeCell ref="K133:K134"/>
    <mergeCell ref="L133:L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M135:M136"/>
    <mergeCell ref="N135:N136"/>
    <mergeCell ref="A157:A158"/>
    <mergeCell ref="B157:B158"/>
    <mergeCell ref="C157:C158"/>
    <mergeCell ref="D157:D158"/>
    <mergeCell ref="E157:E158"/>
    <mergeCell ref="I147:I148"/>
    <mergeCell ref="J147:J148"/>
    <mergeCell ref="K147:K148"/>
    <mergeCell ref="L147:L148"/>
    <mergeCell ref="I149:I150"/>
    <mergeCell ref="J149:J150"/>
    <mergeCell ref="K149:K150"/>
    <mergeCell ref="L149:L150"/>
    <mergeCell ref="I151:I152"/>
    <mergeCell ref="J151:J152"/>
    <mergeCell ref="K151:K152"/>
    <mergeCell ref="L151:L152"/>
    <mergeCell ref="I153:I154"/>
    <mergeCell ref="J153:J154"/>
    <mergeCell ref="K153:K154"/>
    <mergeCell ref="L153:L154"/>
    <mergeCell ref="I155:I156"/>
    <mergeCell ref="J155:J156"/>
    <mergeCell ref="K155:K156"/>
    <mergeCell ref="L155:L156"/>
    <mergeCell ref="A149:A150"/>
    <mergeCell ref="B149:B150"/>
    <mergeCell ref="C149:C150"/>
    <mergeCell ref="D149:D150"/>
    <mergeCell ref="E149:E150"/>
    <mergeCell ref="F149:F150"/>
    <mergeCell ref="G149:G150"/>
    <mergeCell ref="L159:L160"/>
    <mergeCell ref="E172:E173"/>
    <mergeCell ref="F172:F173"/>
    <mergeCell ref="G172:G173"/>
    <mergeCell ref="I161:I162"/>
    <mergeCell ref="A166:N166"/>
    <mergeCell ref="A172:A173"/>
    <mergeCell ref="B172:B173"/>
    <mergeCell ref="C172:C173"/>
    <mergeCell ref="D172:D173"/>
    <mergeCell ref="H172:H173"/>
    <mergeCell ref="I172:I173"/>
    <mergeCell ref="J172:J173"/>
    <mergeCell ref="K172:K173"/>
    <mergeCell ref="L172:L173"/>
    <mergeCell ref="M172:M173"/>
    <mergeCell ref="N172:N173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M161:M162"/>
    <mergeCell ref="N161:N162"/>
    <mergeCell ref="J161:J162"/>
    <mergeCell ref="K161:K162"/>
    <mergeCell ref="L161:L162"/>
    <mergeCell ref="A168:A169"/>
    <mergeCell ref="B168:B169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K188:K189"/>
    <mergeCell ref="L188:L189"/>
    <mergeCell ref="M188:M189"/>
    <mergeCell ref="N188:N189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N190:N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0:I191"/>
    <mergeCell ref="J192:J193"/>
    <mergeCell ref="K192:K193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A188:A189"/>
    <mergeCell ref="B188:B189"/>
    <mergeCell ref="C188:C189"/>
    <mergeCell ref="D188:D189"/>
    <mergeCell ref="E188:E189"/>
    <mergeCell ref="F188:F189"/>
    <mergeCell ref="M199:M200"/>
    <mergeCell ref="M190:M191"/>
    <mergeCell ref="J190:J191"/>
    <mergeCell ref="K190:K191"/>
    <mergeCell ref="L190:L191"/>
    <mergeCell ref="N199:N200"/>
    <mergeCell ref="L192:L193"/>
    <mergeCell ref="M192:M193"/>
    <mergeCell ref="N192:N193"/>
    <mergeCell ref="A197:N197"/>
    <mergeCell ref="I199:I200"/>
    <mergeCell ref="J199:J200"/>
    <mergeCell ref="K199:K200"/>
    <mergeCell ref="L199:L200"/>
    <mergeCell ref="I192:I193"/>
    <mergeCell ref="K203:K204"/>
    <mergeCell ref="L203:L204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K201:K202"/>
    <mergeCell ref="L201:L202"/>
    <mergeCell ref="A201:A202"/>
    <mergeCell ref="B201:B202"/>
    <mergeCell ref="C201:C202"/>
    <mergeCell ref="D201:D202"/>
    <mergeCell ref="E201:E202"/>
    <mergeCell ref="C57:C58"/>
    <mergeCell ref="D57:D58"/>
    <mergeCell ref="A63:A64"/>
    <mergeCell ref="B63:B64"/>
    <mergeCell ref="C63:C64"/>
    <mergeCell ref="D63:D64"/>
    <mergeCell ref="E63:E64"/>
    <mergeCell ref="F63:F64"/>
    <mergeCell ref="G63:G64"/>
    <mergeCell ref="H63:H64"/>
    <mergeCell ref="A69:A70"/>
    <mergeCell ref="B69:B70"/>
    <mergeCell ref="C69:C70"/>
    <mergeCell ref="D69:D70"/>
    <mergeCell ref="I205:I206"/>
    <mergeCell ref="J205:J206"/>
    <mergeCell ref="I207:I208"/>
    <mergeCell ref="J207:J208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G188:G189"/>
    <mergeCell ref="H188:H189"/>
    <mergeCell ref="I188:I189"/>
    <mergeCell ref="J188:J189"/>
    <mergeCell ref="A178:A179"/>
    <mergeCell ref="B178:B179"/>
    <mergeCell ref="M57:M58"/>
    <mergeCell ref="N57:N58"/>
    <mergeCell ref="E57:E58"/>
    <mergeCell ref="F57:F58"/>
    <mergeCell ref="G57:G58"/>
    <mergeCell ref="H57:H58"/>
    <mergeCell ref="A59:A60"/>
    <mergeCell ref="B59:B60"/>
    <mergeCell ref="C59:C60"/>
    <mergeCell ref="D59:D60"/>
    <mergeCell ref="E59:E60"/>
    <mergeCell ref="F59:F60"/>
    <mergeCell ref="G59:G60"/>
    <mergeCell ref="H59:H60"/>
    <mergeCell ref="M59:M60"/>
    <mergeCell ref="N59:N60"/>
    <mergeCell ref="A61:A62"/>
    <mergeCell ref="B61:B62"/>
    <mergeCell ref="C61:C62"/>
    <mergeCell ref="D61:D62"/>
    <mergeCell ref="E61:E62"/>
    <mergeCell ref="F61:F62"/>
    <mergeCell ref="G61:G62"/>
    <mergeCell ref="H61:H62"/>
    <mergeCell ref="M61:M62"/>
    <mergeCell ref="N61:N62"/>
    <mergeCell ref="I57:I58"/>
    <mergeCell ref="J57:J58"/>
    <mergeCell ref="K57:K58"/>
    <mergeCell ref="L57:L58"/>
    <mergeCell ref="A57:A58"/>
    <mergeCell ref="B57:B58"/>
    <mergeCell ref="M63:M64"/>
    <mergeCell ref="N63:N64"/>
    <mergeCell ref="A65:A66"/>
    <mergeCell ref="B65:B66"/>
    <mergeCell ref="C65:C66"/>
    <mergeCell ref="D65:D66"/>
    <mergeCell ref="E65:E66"/>
    <mergeCell ref="F65:F66"/>
    <mergeCell ref="G65:G66"/>
    <mergeCell ref="H65:H66"/>
    <mergeCell ref="M65:M66"/>
    <mergeCell ref="N65:N66"/>
    <mergeCell ref="A67:A68"/>
    <mergeCell ref="B67:B68"/>
    <mergeCell ref="C67:C68"/>
    <mergeCell ref="D67:D68"/>
    <mergeCell ref="E67:E68"/>
    <mergeCell ref="F67:F68"/>
    <mergeCell ref="G67:G68"/>
    <mergeCell ref="H67:H68"/>
    <mergeCell ref="M67:M68"/>
    <mergeCell ref="N67:N68"/>
    <mergeCell ref="K67:K68"/>
    <mergeCell ref="L67:L68"/>
    <mergeCell ref="E69:E70"/>
    <mergeCell ref="F69:F70"/>
    <mergeCell ref="G69:G70"/>
    <mergeCell ref="H69:H70"/>
    <mergeCell ref="M69:M70"/>
    <mergeCell ref="N69:N70"/>
    <mergeCell ref="A71:A72"/>
    <mergeCell ref="B71:B72"/>
    <mergeCell ref="C71:C72"/>
    <mergeCell ref="D71:D72"/>
    <mergeCell ref="E71:E72"/>
    <mergeCell ref="F71:F72"/>
    <mergeCell ref="G71:G72"/>
    <mergeCell ref="H71:H72"/>
    <mergeCell ref="M71:M72"/>
    <mergeCell ref="N71:N72"/>
    <mergeCell ref="A73:A74"/>
    <mergeCell ref="B73:B74"/>
    <mergeCell ref="C73:C74"/>
    <mergeCell ref="D73:D74"/>
    <mergeCell ref="E73:E74"/>
    <mergeCell ref="F73:F74"/>
    <mergeCell ref="G73:G74"/>
    <mergeCell ref="H73:H74"/>
    <mergeCell ref="M73:M74"/>
    <mergeCell ref="N73:N74"/>
    <mergeCell ref="I69:I70"/>
    <mergeCell ref="J69:J70"/>
    <mergeCell ref="K69:K70"/>
    <mergeCell ref="L69:L70"/>
    <mergeCell ref="I71:I72"/>
    <mergeCell ref="J71:J72"/>
    <mergeCell ref="A75:A76"/>
    <mergeCell ref="B75:B76"/>
    <mergeCell ref="C75:C76"/>
    <mergeCell ref="D75:D76"/>
    <mergeCell ref="E75:E76"/>
    <mergeCell ref="F75:F76"/>
    <mergeCell ref="G75:G76"/>
    <mergeCell ref="H75:H76"/>
    <mergeCell ref="M75:M76"/>
    <mergeCell ref="N75:N76"/>
    <mergeCell ref="A77:A78"/>
    <mergeCell ref="B77:B78"/>
    <mergeCell ref="C77:C78"/>
    <mergeCell ref="D77:D78"/>
    <mergeCell ref="E77:E78"/>
    <mergeCell ref="F77:F78"/>
    <mergeCell ref="G77:G78"/>
    <mergeCell ref="H77:H78"/>
    <mergeCell ref="M77:M78"/>
    <mergeCell ref="N77:N78"/>
    <mergeCell ref="A79:A80"/>
    <mergeCell ref="B79:B80"/>
    <mergeCell ref="C79:C80"/>
    <mergeCell ref="D79:D80"/>
    <mergeCell ref="E79:E80"/>
    <mergeCell ref="F79:F80"/>
    <mergeCell ref="G79:G80"/>
    <mergeCell ref="H79:H80"/>
    <mergeCell ref="M79:M80"/>
    <mergeCell ref="N79:N80"/>
    <mergeCell ref="A81:A82"/>
    <mergeCell ref="B81:B82"/>
    <mergeCell ref="C81:C82"/>
    <mergeCell ref="D81:D82"/>
    <mergeCell ref="E81:E82"/>
    <mergeCell ref="F81:F82"/>
    <mergeCell ref="G81:G82"/>
    <mergeCell ref="H81:H82"/>
    <mergeCell ref="M81:M82"/>
    <mergeCell ref="N81:N82"/>
    <mergeCell ref="I79:I80"/>
    <mergeCell ref="J79:J80"/>
    <mergeCell ref="K79:K80"/>
    <mergeCell ref="L79:L80"/>
    <mergeCell ref="I81:I82"/>
    <mergeCell ref="J81:J82"/>
    <mergeCell ref="K81:K82"/>
    <mergeCell ref="L81:L82"/>
    <mergeCell ref="A83:A84"/>
    <mergeCell ref="B83:B84"/>
    <mergeCell ref="C83:C84"/>
    <mergeCell ref="D83:D84"/>
    <mergeCell ref="E83:E84"/>
    <mergeCell ref="F83:F84"/>
    <mergeCell ref="G83:G84"/>
    <mergeCell ref="H83:H84"/>
    <mergeCell ref="M83:M84"/>
    <mergeCell ref="N83:N84"/>
    <mergeCell ref="A85:A86"/>
    <mergeCell ref="B85:B86"/>
    <mergeCell ref="C85:C86"/>
    <mergeCell ref="D85:D86"/>
    <mergeCell ref="E85:E86"/>
    <mergeCell ref="F85:F86"/>
    <mergeCell ref="G85:G86"/>
    <mergeCell ref="H85:H86"/>
    <mergeCell ref="M85:M86"/>
    <mergeCell ref="N85:N86"/>
    <mergeCell ref="I83:I84"/>
    <mergeCell ref="J83:J84"/>
    <mergeCell ref="K83:K84"/>
    <mergeCell ref="L83:L84"/>
    <mergeCell ref="I85:I86"/>
    <mergeCell ref="J85:J86"/>
    <mergeCell ref="K85:K86"/>
    <mergeCell ref="L85:L86"/>
    <mergeCell ref="A87:A88"/>
    <mergeCell ref="B87:B88"/>
    <mergeCell ref="C87:C88"/>
    <mergeCell ref="D87:D88"/>
    <mergeCell ref="E87:E88"/>
    <mergeCell ref="F87:F88"/>
    <mergeCell ref="G87:G88"/>
    <mergeCell ref="H87:H88"/>
    <mergeCell ref="M87:M88"/>
    <mergeCell ref="N87:N88"/>
    <mergeCell ref="A89:A90"/>
    <mergeCell ref="B89:B90"/>
    <mergeCell ref="C89:C90"/>
    <mergeCell ref="D89:D90"/>
    <mergeCell ref="E89:E90"/>
    <mergeCell ref="F89:F90"/>
    <mergeCell ref="G89:G90"/>
    <mergeCell ref="H89:H90"/>
    <mergeCell ref="M89:M90"/>
    <mergeCell ref="N89:N90"/>
    <mergeCell ref="I89:I90"/>
    <mergeCell ref="J89:J90"/>
    <mergeCell ref="K89:K90"/>
    <mergeCell ref="L89:L90"/>
    <mergeCell ref="I87:I88"/>
    <mergeCell ref="J87:J88"/>
    <mergeCell ref="K87:K88"/>
    <mergeCell ref="L87:L88"/>
    <mergeCell ref="A91:A92"/>
    <mergeCell ref="B91:B92"/>
    <mergeCell ref="C91:C92"/>
    <mergeCell ref="D91:D92"/>
    <mergeCell ref="E91:E92"/>
    <mergeCell ref="F91:F92"/>
    <mergeCell ref="G91:G92"/>
    <mergeCell ref="H91:H92"/>
    <mergeCell ref="M91:M92"/>
    <mergeCell ref="N91:N92"/>
    <mergeCell ref="A93:A94"/>
    <mergeCell ref="B93:B94"/>
    <mergeCell ref="C93:C94"/>
    <mergeCell ref="D93:D94"/>
    <mergeCell ref="E93:E94"/>
    <mergeCell ref="F93:F94"/>
    <mergeCell ref="G93:G94"/>
    <mergeCell ref="H93:H94"/>
    <mergeCell ref="M93:M94"/>
    <mergeCell ref="N93:N94"/>
    <mergeCell ref="I91:I92"/>
    <mergeCell ref="J91:J92"/>
    <mergeCell ref="K91:K92"/>
    <mergeCell ref="L91:L92"/>
    <mergeCell ref="I93:I94"/>
    <mergeCell ref="J93:J94"/>
    <mergeCell ref="K93:K94"/>
    <mergeCell ref="L93:L94"/>
    <mergeCell ref="A95:A96"/>
    <mergeCell ref="B95:B96"/>
    <mergeCell ref="C95:C96"/>
    <mergeCell ref="D95:D96"/>
    <mergeCell ref="E95:E96"/>
    <mergeCell ref="F95:F96"/>
    <mergeCell ref="N95:N96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J95:J96"/>
    <mergeCell ref="K102:K103"/>
    <mergeCell ref="L102:L103"/>
    <mergeCell ref="M102:M103"/>
    <mergeCell ref="M95:M96"/>
    <mergeCell ref="K95:K96"/>
    <mergeCell ref="L95:L96"/>
    <mergeCell ref="N102:N103"/>
    <mergeCell ref="J102:J103"/>
    <mergeCell ref="I95:I96"/>
    <mergeCell ref="I102:I103"/>
    <mergeCell ref="G95:G96"/>
    <mergeCell ref="H95:H9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M137:M138"/>
    <mergeCell ref="N137:N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M139:M140"/>
    <mergeCell ref="N139:N140"/>
    <mergeCell ref="I137:I138"/>
    <mergeCell ref="J137:J138"/>
    <mergeCell ref="K137:K138"/>
    <mergeCell ref="L137:L138"/>
    <mergeCell ref="I139:I140"/>
    <mergeCell ref="J139:J140"/>
    <mergeCell ref="K139:K140"/>
    <mergeCell ref="L139:L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M141:M142"/>
    <mergeCell ref="N141:N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M143:M144"/>
    <mergeCell ref="N143:N144"/>
    <mergeCell ref="I141:I142"/>
    <mergeCell ref="J141:J142"/>
    <mergeCell ref="K141:K142"/>
    <mergeCell ref="L141:L142"/>
    <mergeCell ref="I143:I144"/>
    <mergeCell ref="J143:J144"/>
    <mergeCell ref="K143:K144"/>
    <mergeCell ref="L143:L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M145:M146"/>
    <mergeCell ref="N145:N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M147:M148"/>
    <mergeCell ref="N147:N148"/>
    <mergeCell ref="I145:I146"/>
    <mergeCell ref="J145:J146"/>
    <mergeCell ref="K145:K146"/>
    <mergeCell ref="L145:L146"/>
    <mergeCell ref="H149:H150"/>
    <mergeCell ref="M149:M150"/>
    <mergeCell ref="N149:N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M151:M152"/>
    <mergeCell ref="N151:N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M153:M154"/>
    <mergeCell ref="N153:N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M155:M156"/>
    <mergeCell ref="N155:N156"/>
    <mergeCell ref="F157:F158"/>
    <mergeCell ref="G157:G158"/>
    <mergeCell ref="H157:H158"/>
    <mergeCell ref="M157:M158"/>
    <mergeCell ref="N157:N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M159:M160"/>
    <mergeCell ref="N159:N160"/>
    <mergeCell ref="I157:I158"/>
    <mergeCell ref="J157:J158"/>
    <mergeCell ref="K157:K158"/>
    <mergeCell ref="L157:L158"/>
    <mergeCell ref="I159:I160"/>
    <mergeCell ref="J159:J160"/>
    <mergeCell ref="K159:K160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A211:A212"/>
    <mergeCell ref="F201:F202"/>
    <mergeCell ref="G203:G204"/>
    <mergeCell ref="H203:H204"/>
    <mergeCell ref="G201:G202"/>
    <mergeCell ref="H201:H202"/>
    <mergeCell ref="I201:I202"/>
    <mergeCell ref="J201:J202"/>
    <mergeCell ref="I203:I204"/>
    <mergeCell ref="J203:J204"/>
    <mergeCell ref="G205:G206"/>
    <mergeCell ref="H205:H206"/>
    <mergeCell ref="M201:M202"/>
    <mergeCell ref="N201:N202"/>
    <mergeCell ref="A203:A204"/>
    <mergeCell ref="B203:B204"/>
    <mergeCell ref="C203:C204"/>
    <mergeCell ref="D203:D204"/>
    <mergeCell ref="E203:E204"/>
    <mergeCell ref="F203:F204"/>
    <mergeCell ref="K205:K206"/>
    <mergeCell ref="L205:L206"/>
    <mergeCell ref="M203:M204"/>
    <mergeCell ref="N203:N204"/>
    <mergeCell ref="A205:A206"/>
    <mergeCell ref="B205:B206"/>
    <mergeCell ref="C205:C206"/>
    <mergeCell ref="D205:D206"/>
    <mergeCell ref="E205:E206"/>
    <mergeCell ref="F205:F206"/>
    <mergeCell ref="M205:M206"/>
    <mergeCell ref="N205:N206"/>
    <mergeCell ref="A207:A208"/>
    <mergeCell ref="B207:B208"/>
    <mergeCell ref="C207:C208"/>
    <mergeCell ref="D207:D208"/>
    <mergeCell ref="E207:E208"/>
    <mergeCell ref="F207:F208"/>
    <mergeCell ref="K207:K208"/>
    <mergeCell ref="L207:L208"/>
    <mergeCell ref="K209:K210"/>
    <mergeCell ref="L209:L210"/>
    <mergeCell ref="M207:M208"/>
    <mergeCell ref="N207:N208"/>
    <mergeCell ref="A209:A210"/>
    <mergeCell ref="B209:B210"/>
    <mergeCell ref="C209:C210"/>
    <mergeCell ref="D209:D210"/>
    <mergeCell ref="E209:E210"/>
    <mergeCell ref="F209:F210"/>
    <mergeCell ref="N209:N210"/>
    <mergeCell ref="I209:I210"/>
    <mergeCell ref="J209:J210"/>
    <mergeCell ref="G207:G208"/>
    <mergeCell ref="H207:H208"/>
    <mergeCell ref="K211:K212"/>
    <mergeCell ref="L211:L212"/>
    <mergeCell ref="K213:K214"/>
    <mergeCell ref="L213:L214"/>
    <mergeCell ref="F213:F214"/>
    <mergeCell ref="G217:G218"/>
    <mergeCell ref="H217:H218"/>
    <mergeCell ref="I217:I218"/>
    <mergeCell ref="M219:M220"/>
    <mergeCell ref="N219:N220"/>
    <mergeCell ref="G215:G216"/>
    <mergeCell ref="H215:H216"/>
    <mergeCell ref="M211:M212"/>
    <mergeCell ref="N211:N212"/>
    <mergeCell ref="M213:M214"/>
    <mergeCell ref="N213:N214"/>
    <mergeCell ref="G209:G210"/>
    <mergeCell ref="H209:H210"/>
    <mergeCell ref="F215:F216"/>
    <mergeCell ref="N215:N216"/>
    <mergeCell ref="J211:J212"/>
    <mergeCell ref="I213:I214"/>
    <mergeCell ref="J213:J214"/>
    <mergeCell ref="C221:C222"/>
    <mergeCell ref="A213:A214"/>
    <mergeCell ref="B213:B214"/>
    <mergeCell ref="C213:C214"/>
    <mergeCell ref="D213:D214"/>
    <mergeCell ref="E213:E214"/>
    <mergeCell ref="J221:J222"/>
    <mergeCell ref="G211:G212"/>
    <mergeCell ref="H211:H212"/>
    <mergeCell ref="K217:K218"/>
    <mergeCell ref="L217:L218"/>
    <mergeCell ref="I215:I216"/>
    <mergeCell ref="J215:J216"/>
    <mergeCell ref="K215:K216"/>
    <mergeCell ref="L215:L216"/>
    <mergeCell ref="K219:K220"/>
    <mergeCell ref="L219:L220"/>
    <mergeCell ref="G219:G220"/>
    <mergeCell ref="H219:H220"/>
    <mergeCell ref="G213:G214"/>
    <mergeCell ref="H213:H214"/>
    <mergeCell ref="D221:D222"/>
    <mergeCell ref="E221:E222"/>
    <mergeCell ref="F221:F222"/>
    <mergeCell ref="K221:K222"/>
    <mergeCell ref="L221:L222"/>
    <mergeCell ref="B211:B212"/>
    <mergeCell ref="C211:C212"/>
    <mergeCell ref="D211:D212"/>
    <mergeCell ref="E211:E212"/>
    <mergeCell ref="F211:F212"/>
    <mergeCell ref="E215:E216"/>
    <mergeCell ref="M221:M222"/>
    <mergeCell ref="N221:N222"/>
    <mergeCell ref="I221:I222"/>
    <mergeCell ref="J217:J218"/>
    <mergeCell ref="I219:I220"/>
    <mergeCell ref="J219:J220"/>
    <mergeCell ref="I211:I212"/>
    <mergeCell ref="M209:M210"/>
    <mergeCell ref="M215:M216"/>
    <mergeCell ref="A3:C3"/>
    <mergeCell ref="A215:A216"/>
    <mergeCell ref="B215:B216"/>
    <mergeCell ref="C215:C216"/>
    <mergeCell ref="D215:D216"/>
    <mergeCell ref="A217:A218"/>
    <mergeCell ref="B217:B218"/>
    <mergeCell ref="C217:C218"/>
    <mergeCell ref="D217:D218"/>
    <mergeCell ref="E217:E218"/>
    <mergeCell ref="F217:F218"/>
    <mergeCell ref="G221:G222"/>
    <mergeCell ref="H221:H222"/>
    <mergeCell ref="M217:M218"/>
    <mergeCell ref="N217:N218"/>
    <mergeCell ref="A219:A220"/>
    <mergeCell ref="B219:B220"/>
    <mergeCell ref="C219:C220"/>
    <mergeCell ref="D219:D220"/>
    <mergeCell ref="E219:E220"/>
    <mergeCell ref="F219:F220"/>
    <mergeCell ref="A221:A222"/>
    <mergeCell ref="B221:B222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11'!A40" display="1 - FERROEXPRESO PAMPEANO S.A."/>
    <hyperlink ref="A5:C5" location="'2011'!A84" display="2 - NUEVO CENTRAL ARGENTINO S.A."/>
    <hyperlink ref="A6:C6" location="'2011'!A128" display="3 - FERROSUR ROCA S.A."/>
    <hyperlink ref="A7:C7" location="'2011'!A160" display="4 - AMERICA LATINA LOGISTICA CENTRAL S.A. "/>
    <hyperlink ref="A8:C8" location="'2011'!A194" display="5 - AMERICA LATINA LOGISTICA MESOPOTAMICA S.A."/>
    <hyperlink ref="A9:C9" location="'2011'!A223" display="6 - BELGRANO CARGAS S.A."/>
  </hyperlinks>
  <pageMargins left="0.74803149606299213" right="0.74803149606299213" top="0.98425196850393704" bottom="0.98425196850393704" header="0" footer="0"/>
  <pageSetup paperSize="9" scale="56" fitToHeight="0" orientation="landscape" r:id="rId1"/>
  <headerFooter alignWithMargins="0">
    <oddHeader>&amp;L&amp;G</oddHeader>
    <oddFooter>&amp;C&amp;8Tabla de elaboración propia a partir de los datos aportados por los operadores</oddFooter>
  </headerFooter>
  <rowBreaks count="5" manualBreakCount="5">
    <brk id="54" max="16383" man="1"/>
    <brk id="99" max="16383" man="1"/>
    <brk id="130" max="16383" man="1"/>
    <brk id="165" max="16383" man="1"/>
    <brk id="196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24"/>
  <sheetViews>
    <sheetView showGridLines="0" showRowColHeaders="0" showRuler="0" view="pageLayout" topLeftCell="E1" zoomScaleNormal="100" workbookViewId="0">
      <selection activeCell="H6" sqref="H6"/>
    </sheetView>
  </sheetViews>
  <sheetFormatPr baseColWidth="10" defaultRowHeight="12.75" x14ac:dyDescent="0.2"/>
  <cols>
    <col min="1" max="1" width="18.7109375" customWidth="1"/>
    <col min="2" max="14" width="15.7109375" customWidth="1"/>
  </cols>
  <sheetData>
    <row r="2" spans="1:14" s="26" customFormat="1" ht="24.95" customHeight="1" x14ac:dyDescent="0.2">
      <c r="A2" s="302" t="s">
        <v>170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202</v>
      </c>
      <c r="B7" s="326"/>
      <c r="C7" s="326"/>
      <c r="D7" s="38"/>
    </row>
    <row r="8" spans="1:14" s="26" customFormat="1" ht="24.95" customHeight="1" x14ac:dyDescent="0.2">
      <c r="A8" s="326" t="s">
        <v>113</v>
      </c>
      <c r="B8" s="326"/>
      <c r="C8" s="326"/>
      <c r="D8" s="38"/>
    </row>
    <row r="9" spans="1:14" s="26" customFormat="1" ht="24.95" customHeight="1" x14ac:dyDescent="0.2">
      <c r="A9" s="326" t="s">
        <v>76</v>
      </c>
      <c r="B9" s="326"/>
      <c r="C9" s="326"/>
      <c r="D9" s="38"/>
    </row>
    <row r="10" spans="1:14" x14ac:dyDescent="0.2">
      <c r="A10" s="10"/>
      <c r="B10" s="10"/>
      <c r="C10" s="10"/>
      <c r="D10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80</v>
      </c>
      <c r="B16" s="307">
        <v>19950990</v>
      </c>
      <c r="C16" s="307">
        <v>2296000</v>
      </c>
      <c r="D16" s="307">
        <v>3841230</v>
      </c>
      <c r="E16" s="307">
        <v>431970</v>
      </c>
      <c r="F16" s="307">
        <v>1353780</v>
      </c>
      <c r="G16" s="307">
        <v>684250</v>
      </c>
      <c r="H16" s="307">
        <v>302600</v>
      </c>
      <c r="I16" s="307">
        <v>626080</v>
      </c>
      <c r="J16" s="307">
        <v>4296600</v>
      </c>
      <c r="K16" s="307">
        <v>5638050</v>
      </c>
      <c r="L16" s="291">
        <v>2332440</v>
      </c>
      <c r="M16" s="307">
        <v>9794990</v>
      </c>
      <c r="N16" s="309">
        <f>SUM(B16:M17)</f>
        <v>51548980</v>
      </c>
    </row>
    <row r="17" spans="1:14" ht="13.5" customHeight="1" thickBot="1" x14ac:dyDescent="0.25">
      <c r="A17" s="31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25"/>
      <c r="M17" s="308"/>
      <c r="N17" s="310"/>
    </row>
    <row r="18" spans="1:14" ht="13.5" customHeight="1" x14ac:dyDescent="0.2">
      <c r="A18" s="293" t="s">
        <v>81</v>
      </c>
      <c r="B18" s="307">
        <v>39752850</v>
      </c>
      <c r="C18" s="307">
        <v>69614180</v>
      </c>
      <c r="D18" s="307">
        <v>73004750</v>
      </c>
      <c r="E18" s="307">
        <v>76969680</v>
      </c>
      <c r="F18" s="307">
        <v>46538160</v>
      </c>
      <c r="G18" s="307">
        <v>77346420</v>
      </c>
      <c r="H18" s="307">
        <v>72240480</v>
      </c>
      <c r="I18" s="307">
        <v>28658080</v>
      </c>
      <c r="J18" s="307">
        <v>26682980</v>
      </c>
      <c r="K18" s="307">
        <v>21764250</v>
      </c>
      <c r="L18" s="291">
        <v>29350600</v>
      </c>
      <c r="M18" s="307">
        <v>35886400</v>
      </c>
      <c r="N18" s="309">
        <f>SUM(B18:M19)</f>
        <v>597808830</v>
      </c>
    </row>
    <row r="19" spans="1:14" ht="13.5" customHeight="1" thickBot="1" x14ac:dyDescent="0.25">
      <c r="A19" s="31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25"/>
      <c r="M19" s="308"/>
      <c r="N19" s="310"/>
    </row>
    <row r="20" spans="1:14" ht="13.5" customHeight="1" x14ac:dyDescent="0.2">
      <c r="A20" s="293" t="s">
        <v>82</v>
      </c>
      <c r="B20" s="307">
        <v>19921720</v>
      </c>
      <c r="C20" s="307">
        <v>16876760</v>
      </c>
      <c r="D20" s="307">
        <v>27787260</v>
      </c>
      <c r="E20" s="307">
        <v>9852480</v>
      </c>
      <c r="F20" s="307">
        <v>4647720</v>
      </c>
      <c r="G20" s="307">
        <v>13227760</v>
      </c>
      <c r="H20" s="307">
        <v>15258080</v>
      </c>
      <c r="I20" s="307">
        <v>13872300</v>
      </c>
      <c r="J20" s="307">
        <v>7330750</v>
      </c>
      <c r="K20" s="307">
        <v>5329850</v>
      </c>
      <c r="L20" s="291">
        <v>4532600</v>
      </c>
      <c r="M20" s="307">
        <v>7631780</v>
      </c>
      <c r="N20" s="309">
        <f>SUM(B20:M21)</f>
        <v>146269060</v>
      </c>
    </row>
    <row r="21" spans="1:14" ht="13.5" customHeight="1" thickBot="1" x14ac:dyDescent="0.25">
      <c r="A21" s="31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25"/>
      <c r="M21" s="308"/>
      <c r="N21" s="310"/>
    </row>
    <row r="22" spans="1:14" ht="13.5" customHeight="1" x14ac:dyDescent="0.2">
      <c r="A22" s="293" t="s">
        <v>99</v>
      </c>
      <c r="B22" s="307">
        <v>0</v>
      </c>
      <c r="C22" s="307">
        <v>0</v>
      </c>
      <c r="D22" s="307">
        <v>0</v>
      </c>
      <c r="E22" s="307">
        <v>0</v>
      </c>
      <c r="F22" s="307">
        <v>57120</v>
      </c>
      <c r="G22" s="307">
        <v>0</v>
      </c>
      <c r="H22" s="307">
        <v>115360</v>
      </c>
      <c r="I22" s="307">
        <v>2761150</v>
      </c>
      <c r="J22" s="307">
        <v>82880</v>
      </c>
      <c r="K22" s="307">
        <v>1145540</v>
      </c>
      <c r="L22" s="291">
        <v>5643220</v>
      </c>
      <c r="M22" s="307">
        <v>1727500</v>
      </c>
      <c r="N22" s="309">
        <f>SUM(B22:M23)</f>
        <v>11532770</v>
      </c>
    </row>
    <row r="23" spans="1:14" ht="13.5" customHeight="1" thickBot="1" x14ac:dyDescent="0.25">
      <c r="A23" s="31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25"/>
      <c r="M23" s="308"/>
      <c r="N23" s="310"/>
    </row>
    <row r="24" spans="1:14" ht="13.5" customHeight="1" x14ac:dyDescent="0.2">
      <c r="A24" s="293" t="s">
        <v>83</v>
      </c>
      <c r="B24" s="307">
        <v>0</v>
      </c>
      <c r="C24" s="307">
        <v>0</v>
      </c>
      <c r="D24" s="307">
        <v>11689920</v>
      </c>
      <c r="E24" s="307">
        <v>3637690</v>
      </c>
      <c r="F24" s="307">
        <v>0</v>
      </c>
      <c r="G24" s="307">
        <v>2629200</v>
      </c>
      <c r="H24" s="307">
        <v>6108480</v>
      </c>
      <c r="I24" s="307">
        <v>13573300</v>
      </c>
      <c r="J24" s="307">
        <v>12035000</v>
      </c>
      <c r="K24" s="307">
        <v>8885870</v>
      </c>
      <c r="L24" s="291">
        <v>4801940</v>
      </c>
      <c r="M24" s="307">
        <v>7214500</v>
      </c>
      <c r="N24" s="309">
        <f>SUM(B24:M25)</f>
        <v>70575900</v>
      </c>
    </row>
    <row r="25" spans="1:14" ht="13.5" customHeight="1" thickBot="1" x14ac:dyDescent="0.25">
      <c r="A25" s="31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25"/>
      <c r="M25" s="308"/>
      <c r="N25" s="310"/>
    </row>
    <row r="26" spans="1:14" ht="13.5" customHeight="1" x14ac:dyDescent="0.2">
      <c r="A26" s="293" t="s">
        <v>84</v>
      </c>
      <c r="B26" s="307">
        <v>23270840</v>
      </c>
      <c r="C26" s="307">
        <v>12931610</v>
      </c>
      <c r="D26" s="307">
        <v>10539870</v>
      </c>
      <c r="E26" s="307">
        <v>49657000</v>
      </c>
      <c r="F26" s="307">
        <v>76074300</v>
      </c>
      <c r="G26" s="307">
        <v>35105680</v>
      </c>
      <c r="H26" s="307">
        <v>56243940</v>
      </c>
      <c r="I26" s="307">
        <v>89133660</v>
      </c>
      <c r="J26" s="307">
        <v>58495250</v>
      </c>
      <c r="K26" s="307">
        <v>43281920</v>
      </c>
      <c r="L26" s="291">
        <v>59882040</v>
      </c>
      <c r="M26" s="307">
        <v>31187860</v>
      </c>
      <c r="N26" s="309">
        <f>SUM(B26:M27)</f>
        <v>545803970</v>
      </c>
    </row>
    <row r="27" spans="1:14" ht="13.5" customHeight="1" thickBot="1" x14ac:dyDescent="0.25">
      <c r="A27" s="31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25"/>
      <c r="M27" s="308"/>
      <c r="N27" s="310"/>
    </row>
    <row r="28" spans="1:14" ht="13.5" customHeight="1" x14ac:dyDescent="0.2">
      <c r="A28" s="293" t="s">
        <v>85</v>
      </c>
      <c r="B28" s="307">
        <v>564000</v>
      </c>
      <c r="C28" s="307">
        <v>0</v>
      </c>
      <c r="D28" s="307">
        <v>7215560</v>
      </c>
      <c r="E28" s="307">
        <v>8856600</v>
      </c>
      <c r="F28" s="307">
        <v>0</v>
      </c>
      <c r="G28" s="307">
        <v>3515490</v>
      </c>
      <c r="H28" s="307">
        <v>2792560</v>
      </c>
      <c r="I28" s="307">
        <v>1365660</v>
      </c>
      <c r="J28" s="307">
        <v>684000</v>
      </c>
      <c r="K28" s="307">
        <v>5260</v>
      </c>
      <c r="L28" s="291">
        <v>3811500</v>
      </c>
      <c r="M28" s="307">
        <v>1029890</v>
      </c>
      <c r="N28" s="309">
        <f>SUM(B28:M29)</f>
        <v>29840520</v>
      </c>
    </row>
    <row r="29" spans="1:14" ht="13.5" customHeight="1" thickBot="1" x14ac:dyDescent="0.25">
      <c r="A29" s="31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25"/>
      <c r="M29" s="308"/>
      <c r="N29" s="310"/>
    </row>
    <row r="30" spans="1:14" ht="13.5" customHeight="1" x14ac:dyDescent="0.2">
      <c r="A30" s="293" t="s">
        <v>86</v>
      </c>
      <c r="B30" s="307">
        <v>270000</v>
      </c>
      <c r="C30" s="307">
        <v>1206840</v>
      </c>
      <c r="D30" s="307">
        <v>1422900</v>
      </c>
      <c r="E30" s="307">
        <v>1626000</v>
      </c>
      <c r="F30" s="307">
        <v>6682150</v>
      </c>
      <c r="G30" s="307">
        <v>4279650</v>
      </c>
      <c r="H30" s="307">
        <v>5875200</v>
      </c>
      <c r="I30" s="307">
        <v>2457520</v>
      </c>
      <c r="J30" s="307">
        <v>4015440</v>
      </c>
      <c r="K30" s="307">
        <v>1404500</v>
      </c>
      <c r="L30" s="291">
        <v>791000</v>
      </c>
      <c r="M30" s="307">
        <v>0</v>
      </c>
      <c r="N30" s="309">
        <f>SUM(B30:M31)</f>
        <v>30031200</v>
      </c>
    </row>
    <row r="31" spans="1:14" ht="13.5" customHeight="1" thickBot="1" x14ac:dyDescent="0.25">
      <c r="A31" s="31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25"/>
      <c r="M31" s="308"/>
      <c r="N31" s="310"/>
    </row>
    <row r="32" spans="1:14" ht="13.5" customHeight="1" x14ac:dyDescent="0.2">
      <c r="A32" s="293" t="s">
        <v>97</v>
      </c>
      <c r="B32" s="307">
        <v>0</v>
      </c>
      <c r="C32" s="307">
        <v>0</v>
      </c>
      <c r="D32" s="307">
        <v>0</v>
      </c>
      <c r="E32" s="307">
        <v>0</v>
      </c>
      <c r="F32" s="307">
        <v>0</v>
      </c>
      <c r="G32" s="307">
        <v>0</v>
      </c>
      <c r="H32" s="307">
        <v>0</v>
      </c>
      <c r="I32" s="307">
        <v>0</v>
      </c>
      <c r="J32" s="307">
        <v>0</v>
      </c>
      <c r="K32" s="307">
        <v>0</v>
      </c>
      <c r="L32" s="291">
        <v>0</v>
      </c>
      <c r="M32" s="307">
        <v>0</v>
      </c>
      <c r="N32" s="309">
        <f>SUM(B32:M33)</f>
        <v>0</v>
      </c>
    </row>
    <row r="33" spans="1:14" ht="13.5" customHeight="1" thickBot="1" x14ac:dyDescent="0.25">
      <c r="A33" s="31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25"/>
      <c r="M33" s="308"/>
      <c r="N33" s="310"/>
    </row>
    <row r="34" spans="1:14" ht="13.5" customHeight="1" x14ac:dyDescent="0.2">
      <c r="A34" s="293" t="s">
        <v>87</v>
      </c>
      <c r="B34" s="307">
        <v>1372860</v>
      </c>
      <c r="C34" s="307">
        <v>2289330</v>
      </c>
      <c r="D34" s="307">
        <v>7972140</v>
      </c>
      <c r="E34" s="307">
        <v>0</v>
      </c>
      <c r="F34" s="307">
        <v>26006950</v>
      </c>
      <c r="G34" s="307">
        <v>26303160</v>
      </c>
      <c r="H34" s="307">
        <v>19422000</v>
      </c>
      <c r="I34" s="307">
        <v>6881260</v>
      </c>
      <c r="J34" s="307">
        <v>20564440</v>
      </c>
      <c r="K34" s="307">
        <v>7264250</v>
      </c>
      <c r="L34" s="291">
        <v>8600800</v>
      </c>
      <c r="M34" s="307">
        <v>4865280</v>
      </c>
      <c r="N34" s="309">
        <f>SUM(B34:M35)</f>
        <v>131542470</v>
      </c>
    </row>
    <row r="35" spans="1:14" ht="13.5" customHeight="1" thickBot="1" x14ac:dyDescent="0.25">
      <c r="A35" s="31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25"/>
      <c r="M35" s="308"/>
      <c r="N35" s="310"/>
    </row>
    <row r="36" spans="1:14" ht="13.5" customHeight="1" x14ac:dyDescent="0.2">
      <c r="A36" s="293" t="s">
        <v>94</v>
      </c>
      <c r="B36" s="307">
        <v>1203320</v>
      </c>
      <c r="C36" s="307">
        <v>1127520</v>
      </c>
      <c r="D36" s="307">
        <v>680580</v>
      </c>
      <c r="E36" s="307">
        <v>526500</v>
      </c>
      <c r="F36" s="307">
        <v>204920</v>
      </c>
      <c r="G36" s="307">
        <v>517560</v>
      </c>
      <c r="H36" s="307">
        <v>726560</v>
      </c>
      <c r="I36" s="307">
        <v>925120</v>
      </c>
      <c r="J36" s="307">
        <v>1109250</v>
      </c>
      <c r="K36" s="307">
        <v>464100</v>
      </c>
      <c r="L36" s="291">
        <v>381800</v>
      </c>
      <c r="M36" s="307">
        <v>775220</v>
      </c>
      <c r="N36" s="309">
        <f>SUM(B36:M37)</f>
        <v>8642450</v>
      </c>
    </row>
    <row r="37" spans="1:14" ht="13.5" customHeight="1" thickBot="1" x14ac:dyDescent="0.25">
      <c r="A37" s="31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25"/>
      <c r="M37" s="308"/>
      <c r="N37" s="310"/>
    </row>
    <row r="38" spans="1:14" ht="13.5" customHeight="1" x14ac:dyDescent="0.2">
      <c r="A38" s="293" t="s">
        <v>88</v>
      </c>
      <c r="B38" s="307">
        <v>1254900</v>
      </c>
      <c r="C38" s="307">
        <v>1276260</v>
      </c>
      <c r="D38" s="307">
        <v>2201860</v>
      </c>
      <c r="E38" s="307">
        <v>2022080</v>
      </c>
      <c r="F38" s="307">
        <v>1972240</v>
      </c>
      <c r="G38" s="307">
        <v>2006060</v>
      </c>
      <c r="H38" s="307">
        <v>2728740</v>
      </c>
      <c r="I38" s="307">
        <v>1247780</v>
      </c>
      <c r="J38" s="307">
        <v>1274480</v>
      </c>
      <c r="K38" s="307">
        <v>1771100</v>
      </c>
      <c r="L38" s="291">
        <v>2041660</v>
      </c>
      <c r="M38" s="307">
        <v>2938780</v>
      </c>
      <c r="N38" s="309">
        <f>SUM(B38:M39)</f>
        <v>22735940</v>
      </c>
    </row>
    <row r="39" spans="1:14" ht="13.5" customHeight="1" thickBot="1" x14ac:dyDescent="0.25">
      <c r="A39" s="31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25"/>
      <c r="M39" s="308"/>
      <c r="N39" s="310"/>
    </row>
    <row r="40" spans="1:14" ht="13.5" customHeight="1" x14ac:dyDescent="0.2">
      <c r="A40" s="293" t="s">
        <v>89</v>
      </c>
      <c r="B40" s="307">
        <v>0</v>
      </c>
      <c r="C40" s="307">
        <v>8711170</v>
      </c>
      <c r="D40" s="307">
        <v>4389560</v>
      </c>
      <c r="E40" s="307">
        <v>10237080</v>
      </c>
      <c r="F40" s="307">
        <v>2599000</v>
      </c>
      <c r="G40" s="307">
        <v>0</v>
      </c>
      <c r="H40" s="307">
        <v>0</v>
      </c>
      <c r="I40" s="307">
        <v>0</v>
      </c>
      <c r="J40" s="307">
        <v>0</v>
      </c>
      <c r="K40" s="307">
        <v>0</v>
      </c>
      <c r="L40" s="291">
        <v>666000</v>
      </c>
      <c r="M40" s="307">
        <v>0</v>
      </c>
      <c r="N40" s="309">
        <f>SUM(B40:M41)</f>
        <v>26602810</v>
      </c>
    </row>
    <row r="41" spans="1:14" ht="13.5" customHeight="1" thickBot="1" x14ac:dyDescent="0.25">
      <c r="A41" s="31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25"/>
      <c r="M41" s="308"/>
      <c r="N41" s="310"/>
    </row>
    <row r="42" spans="1:14" ht="13.5" customHeight="1" x14ac:dyDescent="0.2">
      <c r="A42" s="293" t="s">
        <v>95</v>
      </c>
      <c r="B42" s="307">
        <v>8517600</v>
      </c>
      <c r="C42" s="307">
        <v>2713200</v>
      </c>
      <c r="D42" s="307">
        <v>3654180</v>
      </c>
      <c r="E42" s="307">
        <v>7337440</v>
      </c>
      <c r="F42" s="307">
        <v>7057440</v>
      </c>
      <c r="G42" s="307">
        <v>6918400</v>
      </c>
      <c r="H42" s="307">
        <v>101530</v>
      </c>
      <c r="I42" s="307">
        <v>390980</v>
      </c>
      <c r="J42" s="307">
        <v>807540</v>
      </c>
      <c r="K42" s="307">
        <v>375160</v>
      </c>
      <c r="L42" s="291">
        <v>1413360</v>
      </c>
      <c r="M42" s="307">
        <v>1413360</v>
      </c>
      <c r="N42" s="309">
        <f>SUM(B42:M43)</f>
        <v>40700190</v>
      </c>
    </row>
    <row r="43" spans="1:14" ht="13.5" customHeight="1" thickBot="1" x14ac:dyDescent="0.25">
      <c r="A43" s="31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25"/>
      <c r="M43" s="308"/>
      <c r="N43" s="310"/>
    </row>
    <row r="44" spans="1:14" ht="13.5" customHeight="1" x14ac:dyDescent="0.2">
      <c r="A44" s="293" t="s">
        <v>96</v>
      </c>
      <c r="B44" s="307">
        <v>0</v>
      </c>
      <c r="C44" s="307">
        <v>227520</v>
      </c>
      <c r="D44" s="307">
        <v>0</v>
      </c>
      <c r="E44" s="307">
        <v>575100</v>
      </c>
      <c r="F44" s="307">
        <v>0</v>
      </c>
      <c r="G44" s="307">
        <v>415170</v>
      </c>
      <c r="H44" s="307">
        <v>467350</v>
      </c>
      <c r="I44" s="307">
        <v>428350</v>
      </c>
      <c r="J44" s="307">
        <v>0</v>
      </c>
      <c r="K44" s="307">
        <v>0</v>
      </c>
      <c r="L44" s="291">
        <v>398450</v>
      </c>
      <c r="M44" s="307">
        <v>0</v>
      </c>
      <c r="N44" s="309">
        <f>SUM(B44:M45)</f>
        <v>2511940</v>
      </c>
    </row>
    <row r="45" spans="1:14" ht="13.5" customHeight="1" thickBot="1" x14ac:dyDescent="0.25">
      <c r="A45" s="31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25"/>
      <c r="M45" s="308"/>
      <c r="N45" s="310"/>
    </row>
    <row r="46" spans="1:14" ht="13.5" customHeight="1" x14ac:dyDescent="0.2">
      <c r="A46" s="293" t="s">
        <v>90</v>
      </c>
      <c r="B46" s="307">
        <v>0</v>
      </c>
      <c r="C46" s="307">
        <v>0</v>
      </c>
      <c r="D46" s="307">
        <v>0</v>
      </c>
      <c r="E46" s="307">
        <v>0</v>
      </c>
      <c r="F46" s="307">
        <v>0</v>
      </c>
      <c r="G46" s="307">
        <v>0</v>
      </c>
      <c r="H46" s="307">
        <v>0</v>
      </c>
      <c r="I46" s="307">
        <v>0</v>
      </c>
      <c r="J46" s="307">
        <v>0</v>
      </c>
      <c r="K46" s="307">
        <v>0</v>
      </c>
      <c r="L46" s="291">
        <v>0</v>
      </c>
      <c r="M46" s="307">
        <v>0</v>
      </c>
      <c r="N46" s="309">
        <f>SUM(B46:M47)</f>
        <v>0</v>
      </c>
    </row>
    <row r="47" spans="1:14" ht="13.5" customHeight="1" thickBot="1" x14ac:dyDescent="0.25">
      <c r="A47" s="31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25"/>
      <c r="M47" s="308"/>
      <c r="N47" s="310"/>
    </row>
    <row r="48" spans="1:14" ht="13.5" customHeight="1" x14ac:dyDescent="0.2">
      <c r="A48" s="293" t="s">
        <v>91</v>
      </c>
      <c r="B48" s="307">
        <v>0</v>
      </c>
      <c r="C48" s="307">
        <v>0</v>
      </c>
      <c r="D48" s="307">
        <v>0</v>
      </c>
      <c r="E48" s="307">
        <v>0</v>
      </c>
      <c r="F48" s="307">
        <v>0</v>
      </c>
      <c r="G48" s="307">
        <v>0</v>
      </c>
      <c r="H48" s="307">
        <v>0</v>
      </c>
      <c r="I48" s="307">
        <v>0</v>
      </c>
      <c r="J48" s="307">
        <v>0</v>
      </c>
      <c r="K48" s="307">
        <v>0</v>
      </c>
      <c r="L48" s="291">
        <v>0</v>
      </c>
      <c r="M48" s="307">
        <v>0</v>
      </c>
      <c r="N48" s="309">
        <f>SUM(B48:M49)</f>
        <v>0</v>
      </c>
    </row>
    <row r="49" spans="1:14" ht="13.5" customHeight="1" thickBot="1" x14ac:dyDescent="0.25">
      <c r="A49" s="314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25"/>
      <c r="M49" s="308"/>
      <c r="N49" s="310"/>
    </row>
    <row r="50" spans="1:14" ht="13.5" customHeight="1" x14ac:dyDescent="0.2">
      <c r="A50" s="295" t="s">
        <v>13</v>
      </c>
      <c r="B50" s="336">
        <f t="shared" ref="B50:M50" si="0">SUM(B16:B49)</f>
        <v>116079080</v>
      </c>
      <c r="C50" s="336">
        <f t="shared" si="0"/>
        <v>119270390</v>
      </c>
      <c r="D50" s="336">
        <f t="shared" si="0"/>
        <v>154399810</v>
      </c>
      <c r="E50" s="336">
        <f t="shared" si="0"/>
        <v>171729620</v>
      </c>
      <c r="F50" s="336">
        <f t="shared" si="0"/>
        <v>173193780</v>
      </c>
      <c r="G50" s="336">
        <f t="shared" si="0"/>
        <v>172948800</v>
      </c>
      <c r="H50" s="336">
        <f t="shared" si="0"/>
        <v>182382880</v>
      </c>
      <c r="I50" s="336">
        <f t="shared" si="0"/>
        <v>162321240</v>
      </c>
      <c r="J50" s="336">
        <f t="shared" si="0"/>
        <v>137378610</v>
      </c>
      <c r="K50" s="336">
        <f t="shared" si="0"/>
        <v>97329850</v>
      </c>
      <c r="L50" s="336">
        <f t="shared" si="0"/>
        <v>124647410</v>
      </c>
      <c r="M50" s="336">
        <f t="shared" si="0"/>
        <v>104465560</v>
      </c>
      <c r="N50" s="336">
        <f>SUM(N16:N49)</f>
        <v>1716147030</v>
      </c>
    </row>
    <row r="51" spans="1:14" ht="13.5" customHeight="1" thickBot="1" x14ac:dyDescent="0.25">
      <c r="A51" s="296"/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</row>
    <row r="55" spans="1:14" s="26" customFormat="1" ht="24.95" customHeight="1" x14ac:dyDescent="0.2">
      <c r="A55" s="301" t="s">
        <v>167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</row>
    <row r="56" spans="1:14" ht="13.5" thickBot="1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1:14" ht="13.5" customHeight="1" x14ac:dyDescent="0.2">
      <c r="A57" s="321"/>
      <c r="B57" s="321" t="s">
        <v>1</v>
      </c>
      <c r="C57" s="321" t="s">
        <v>2</v>
      </c>
      <c r="D57" s="321" t="s">
        <v>3</v>
      </c>
      <c r="E57" s="321" t="s">
        <v>4</v>
      </c>
      <c r="F57" s="321" t="s">
        <v>5</v>
      </c>
      <c r="G57" s="321" t="s">
        <v>6</v>
      </c>
      <c r="H57" s="321" t="s">
        <v>7</v>
      </c>
      <c r="I57" s="321" t="s">
        <v>8</v>
      </c>
      <c r="J57" s="321" t="s">
        <v>9</v>
      </c>
      <c r="K57" s="321" t="s">
        <v>10</v>
      </c>
      <c r="L57" s="321" t="s">
        <v>11</v>
      </c>
      <c r="M57" s="321" t="s">
        <v>12</v>
      </c>
      <c r="N57" s="321" t="s">
        <v>13</v>
      </c>
    </row>
    <row r="58" spans="1:14" ht="13.5" customHeight="1" thickBot="1" x14ac:dyDescent="0.25">
      <c r="A58" s="322"/>
      <c r="B58" s="322"/>
      <c r="C58" s="322"/>
      <c r="D58" s="322"/>
      <c r="E58" s="322"/>
      <c r="F58" s="322"/>
      <c r="G58" s="322"/>
      <c r="H58" s="322"/>
      <c r="I58" s="322"/>
      <c r="J58" s="322"/>
      <c r="K58" s="322"/>
      <c r="L58" s="322"/>
      <c r="M58" s="322"/>
      <c r="N58" s="322"/>
    </row>
    <row r="59" spans="1:14" ht="13.5" customHeight="1" x14ac:dyDescent="0.2">
      <c r="A59" s="293" t="s">
        <v>14</v>
      </c>
      <c r="B59" s="307">
        <v>8914523</v>
      </c>
      <c r="C59" s="307">
        <v>6440739</v>
      </c>
      <c r="D59" s="307">
        <v>12307667</v>
      </c>
      <c r="E59" s="307">
        <v>11216462</v>
      </c>
      <c r="F59" s="307">
        <v>7093614</v>
      </c>
      <c r="G59" s="307">
        <v>10278923</v>
      </c>
      <c r="H59" s="307">
        <v>8824161</v>
      </c>
      <c r="I59" s="307">
        <v>12060942</v>
      </c>
      <c r="J59" s="307">
        <v>11287420</v>
      </c>
      <c r="K59" s="307">
        <v>8087396</v>
      </c>
      <c r="L59" s="307">
        <v>13890422</v>
      </c>
      <c r="M59" s="307">
        <v>9743934</v>
      </c>
      <c r="N59" s="309">
        <f>SUM(B59:M60)</f>
        <v>120146203</v>
      </c>
    </row>
    <row r="60" spans="1:14" ht="13.5" customHeight="1" thickBot="1" x14ac:dyDescent="0.25">
      <c r="A60" s="31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>
        <v>7765473</v>
      </c>
      <c r="C61" s="307">
        <v>665021</v>
      </c>
      <c r="D61" s="307">
        <v>1023966</v>
      </c>
      <c r="E61" s="307">
        <v>852996</v>
      </c>
      <c r="F61" s="307">
        <v>1423656</v>
      </c>
      <c r="G61" s="307">
        <v>1786695</v>
      </c>
      <c r="H61" s="307">
        <v>7039705</v>
      </c>
      <c r="I61" s="307">
        <v>6744708</v>
      </c>
      <c r="J61" s="307">
        <v>4292614</v>
      </c>
      <c r="K61" s="307">
        <v>924945</v>
      </c>
      <c r="L61" s="307">
        <v>1880224</v>
      </c>
      <c r="M61" s="307">
        <v>1728556</v>
      </c>
      <c r="N61" s="309">
        <f>SUM(B61:M62)</f>
        <v>36128559</v>
      </c>
    </row>
    <row r="62" spans="1:14" ht="13.5" customHeight="1" thickBot="1" x14ac:dyDescent="0.25">
      <c r="A62" s="31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>
        <v>4100405</v>
      </c>
      <c r="C63" s="307">
        <v>3574163</v>
      </c>
      <c r="D63" s="307">
        <v>3762432</v>
      </c>
      <c r="E63" s="307">
        <v>4030643</v>
      </c>
      <c r="F63" s="307">
        <v>9812436</v>
      </c>
      <c r="G63" s="307">
        <v>8751268</v>
      </c>
      <c r="H63" s="307">
        <v>6523330</v>
      </c>
      <c r="I63" s="307">
        <v>7869894</v>
      </c>
      <c r="J63" s="307">
        <v>5108085</v>
      </c>
      <c r="K63" s="307">
        <v>4482212</v>
      </c>
      <c r="L63" s="307">
        <v>1205777</v>
      </c>
      <c r="M63" s="307">
        <v>5607880</v>
      </c>
      <c r="N63" s="309">
        <f>SUM(B63:M64)</f>
        <v>64828525</v>
      </c>
    </row>
    <row r="64" spans="1:14" ht="13.5" customHeight="1" thickBot="1" x14ac:dyDescent="0.25">
      <c r="A64" s="31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>
        <v>0</v>
      </c>
      <c r="C65" s="307">
        <v>1493574</v>
      </c>
      <c r="D65" s="307">
        <v>1854432</v>
      </c>
      <c r="E65" s="307">
        <v>1664262</v>
      </c>
      <c r="F65" s="307">
        <v>1852952</v>
      </c>
      <c r="G65" s="307">
        <v>1764176</v>
      </c>
      <c r="H65" s="307">
        <v>1662248</v>
      </c>
      <c r="I65" s="307">
        <v>1723241</v>
      </c>
      <c r="J65" s="307">
        <v>1584323</v>
      </c>
      <c r="K65" s="307">
        <v>1759573</v>
      </c>
      <c r="L65" s="307">
        <v>1525139</v>
      </c>
      <c r="M65" s="307">
        <v>1469325</v>
      </c>
      <c r="N65" s="309">
        <f>SUM(B65:M66)</f>
        <v>18353245</v>
      </c>
    </row>
    <row r="66" spans="1:14" ht="13.5" customHeight="1" thickBot="1" x14ac:dyDescent="0.25">
      <c r="A66" s="31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75</v>
      </c>
      <c r="B67" s="307">
        <v>2796820</v>
      </c>
      <c r="C67" s="307">
        <v>3620598</v>
      </c>
      <c r="D67" s="307">
        <v>3865441</v>
      </c>
      <c r="E67" s="307">
        <v>2813476</v>
      </c>
      <c r="F67" s="307">
        <v>3862804</v>
      </c>
      <c r="G67" s="307">
        <v>2532406</v>
      </c>
      <c r="H67" s="307">
        <v>3293030</v>
      </c>
      <c r="I67" s="307">
        <v>2912024</v>
      </c>
      <c r="J67" s="307">
        <v>3264576</v>
      </c>
      <c r="K67" s="307">
        <v>3567160</v>
      </c>
      <c r="L67" s="307">
        <v>3240286</v>
      </c>
      <c r="M67" s="307">
        <v>1834936</v>
      </c>
      <c r="N67" s="309">
        <f>SUM(B67:M68)</f>
        <v>37603557</v>
      </c>
    </row>
    <row r="68" spans="1:14" ht="13.5" customHeight="1" thickBot="1" x14ac:dyDescent="0.25">
      <c r="A68" s="31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7" t="s">
        <v>21</v>
      </c>
      <c r="B69" s="307">
        <v>23847028</v>
      </c>
      <c r="C69" s="307">
        <v>11639931</v>
      </c>
      <c r="D69" s="307">
        <v>20287971</v>
      </c>
      <c r="E69" s="307">
        <v>13181718</v>
      </c>
      <c r="F69" s="307">
        <v>15144093</v>
      </c>
      <c r="G69" s="307">
        <v>20524164</v>
      </c>
      <c r="H69" s="307">
        <v>25855161</v>
      </c>
      <c r="I69" s="307">
        <v>37031615</v>
      </c>
      <c r="J69" s="307">
        <v>29719530</v>
      </c>
      <c r="K69" s="307">
        <v>30538825</v>
      </c>
      <c r="L69" s="307">
        <v>27920337</v>
      </c>
      <c r="M69" s="307">
        <v>21454790</v>
      </c>
      <c r="N69" s="309">
        <f>SUM(B69:M70)</f>
        <v>277145163</v>
      </c>
    </row>
    <row r="70" spans="1:14" ht="13.5" customHeight="1" thickBot="1" x14ac:dyDescent="0.25">
      <c r="A70" s="315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22</v>
      </c>
      <c r="B71" s="307">
        <v>3088000</v>
      </c>
      <c r="C71" s="307">
        <v>7342848</v>
      </c>
      <c r="D71" s="307">
        <v>2536127</v>
      </c>
      <c r="E71" s="307">
        <v>1604832</v>
      </c>
      <c r="F71" s="307">
        <v>2231094</v>
      </c>
      <c r="G71" s="307">
        <v>3023334</v>
      </c>
      <c r="H71" s="307">
        <v>3565556</v>
      </c>
      <c r="I71" s="307">
        <v>4551346</v>
      </c>
      <c r="J71" s="307">
        <v>3774546</v>
      </c>
      <c r="K71" s="307">
        <v>3860641</v>
      </c>
      <c r="L71" s="307">
        <v>3136756</v>
      </c>
      <c r="M71" s="307">
        <v>2592474</v>
      </c>
      <c r="N71" s="309">
        <f>SUM(B71:M72)</f>
        <v>41307554</v>
      </c>
    </row>
    <row r="72" spans="1:14" ht="13.5" customHeight="1" thickBot="1" x14ac:dyDescent="0.25">
      <c r="A72" s="29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62</v>
      </c>
      <c r="B73" s="307">
        <v>17093611</v>
      </c>
      <c r="C73" s="307">
        <v>16396278</v>
      </c>
      <c r="D73" s="307">
        <v>17443976</v>
      </c>
      <c r="E73" s="307">
        <v>20404573</v>
      </c>
      <c r="F73" s="307">
        <v>15339893</v>
      </c>
      <c r="G73" s="307">
        <v>14287090</v>
      </c>
      <c r="H73" s="307">
        <v>15364334</v>
      </c>
      <c r="I73" s="307">
        <v>14062715</v>
      </c>
      <c r="J73" s="307">
        <v>17629835</v>
      </c>
      <c r="K73" s="307">
        <v>18872137</v>
      </c>
      <c r="L73" s="307">
        <v>16905020</v>
      </c>
      <c r="M73" s="307">
        <v>12163776</v>
      </c>
      <c r="N73" s="309">
        <f>SUM(B73:M74)</f>
        <v>195963238</v>
      </c>
    </row>
    <row r="74" spans="1:14" ht="13.5" customHeight="1" thickBot="1" x14ac:dyDescent="0.25">
      <c r="A74" s="31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16</v>
      </c>
      <c r="B75" s="307">
        <v>0</v>
      </c>
      <c r="C75" s="307">
        <v>0</v>
      </c>
      <c r="D75" s="307">
        <v>0</v>
      </c>
      <c r="E75" s="307">
        <v>0</v>
      </c>
      <c r="F75" s="307">
        <v>0</v>
      </c>
      <c r="G75" s="307">
        <v>0</v>
      </c>
      <c r="H75" s="307">
        <v>1368723</v>
      </c>
      <c r="I75" s="307">
        <v>0</v>
      </c>
      <c r="J75" s="307">
        <v>924686</v>
      </c>
      <c r="K75" s="307">
        <v>3219564</v>
      </c>
      <c r="L75" s="307">
        <v>3046118</v>
      </c>
      <c r="M75" s="307">
        <v>1396658</v>
      </c>
      <c r="N75" s="309">
        <f>SUM(B75:M76)</f>
        <v>9955749</v>
      </c>
    </row>
    <row r="76" spans="1:14" ht="13.5" customHeight="1" thickBot="1" x14ac:dyDescent="0.25">
      <c r="A76" s="31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24</v>
      </c>
      <c r="B77" s="307">
        <v>0</v>
      </c>
      <c r="C77" s="307">
        <v>0</v>
      </c>
      <c r="D77" s="307">
        <v>0</v>
      </c>
      <c r="E77" s="307">
        <v>0</v>
      </c>
      <c r="F77" s="307">
        <v>2825102</v>
      </c>
      <c r="G77" s="307">
        <v>16853532</v>
      </c>
      <c r="H77" s="307">
        <v>20161511</v>
      </c>
      <c r="I77" s="307">
        <v>15728162</v>
      </c>
      <c r="J77" s="307">
        <v>0</v>
      </c>
      <c r="K77" s="307">
        <v>0</v>
      </c>
      <c r="L77" s="307">
        <v>0</v>
      </c>
      <c r="M77" s="307">
        <v>0</v>
      </c>
      <c r="N77" s="309">
        <f>SUM(B77:M78)</f>
        <v>55568307</v>
      </c>
    </row>
    <row r="78" spans="1:14" ht="13.5" customHeight="1" thickBot="1" x14ac:dyDescent="0.25">
      <c r="A78" s="31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31</v>
      </c>
      <c r="B79" s="307">
        <v>0</v>
      </c>
      <c r="C79" s="307">
        <v>0</v>
      </c>
      <c r="D79" s="307">
        <v>0</v>
      </c>
      <c r="E79" s="307">
        <v>0</v>
      </c>
      <c r="F79" s="307">
        <v>0</v>
      </c>
      <c r="G79" s="307">
        <v>0</v>
      </c>
      <c r="H79" s="307">
        <v>0</v>
      </c>
      <c r="I79" s="307">
        <v>0</v>
      </c>
      <c r="J79" s="307">
        <v>0</v>
      </c>
      <c r="K79" s="307">
        <v>0</v>
      </c>
      <c r="L79" s="307">
        <v>0</v>
      </c>
      <c r="M79" s="307">
        <v>0</v>
      </c>
      <c r="N79" s="309">
        <f>SUM(B79:M80)</f>
        <v>0</v>
      </c>
    </row>
    <row r="80" spans="1:14" ht="13.5" customHeight="1" thickBot="1" x14ac:dyDescent="0.25">
      <c r="A80" s="31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25</v>
      </c>
      <c r="B81" s="307">
        <v>118694897</v>
      </c>
      <c r="C81" s="307">
        <v>120496805</v>
      </c>
      <c r="D81" s="307">
        <v>71627636</v>
      </c>
      <c r="E81" s="307">
        <v>93292324</v>
      </c>
      <c r="F81" s="307">
        <v>175172665</v>
      </c>
      <c r="G81" s="307">
        <v>196164740</v>
      </c>
      <c r="H81" s="307">
        <v>169515675</v>
      </c>
      <c r="I81" s="307">
        <v>77645626</v>
      </c>
      <c r="J81" s="307">
        <v>103642836</v>
      </c>
      <c r="K81" s="307">
        <v>107741258</v>
      </c>
      <c r="L81" s="307">
        <v>96709459</v>
      </c>
      <c r="M81" s="307">
        <v>74719990</v>
      </c>
      <c r="N81" s="309">
        <f>SUM(B81:M82)</f>
        <v>1405423911</v>
      </c>
    </row>
    <row r="82" spans="1:14" ht="13.5" customHeight="1" thickBot="1" x14ac:dyDescent="0.25">
      <c r="A82" s="31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23</v>
      </c>
      <c r="B83" s="307">
        <v>26780054</v>
      </c>
      <c r="C83" s="307">
        <v>32615334</v>
      </c>
      <c r="D83" s="307">
        <v>34710224</v>
      </c>
      <c r="E83" s="307">
        <v>38798192</v>
      </c>
      <c r="F83" s="307">
        <v>35067969</v>
      </c>
      <c r="G83" s="307">
        <v>45553927</v>
      </c>
      <c r="H83" s="307">
        <v>49866846</v>
      </c>
      <c r="I83" s="307">
        <v>50029548</v>
      </c>
      <c r="J83" s="307">
        <v>44040111</v>
      </c>
      <c r="K83" s="307">
        <v>33550692</v>
      </c>
      <c r="L83" s="307">
        <v>34985029</v>
      </c>
      <c r="M83" s="307">
        <v>32320848</v>
      </c>
      <c r="N83" s="309">
        <f>SUM(B83:M84)</f>
        <v>458318774</v>
      </c>
    </row>
    <row r="84" spans="1:14" ht="13.5" customHeight="1" thickBot="1" x14ac:dyDescent="0.25">
      <c r="A84" s="31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26</v>
      </c>
      <c r="B85" s="307">
        <v>51209061</v>
      </c>
      <c r="C85" s="307">
        <v>46863329</v>
      </c>
      <c r="D85" s="307">
        <v>57137232</v>
      </c>
      <c r="E85" s="307">
        <v>57733667</v>
      </c>
      <c r="F85" s="307">
        <v>54708869</v>
      </c>
      <c r="G85" s="307">
        <v>51427523</v>
      </c>
      <c r="H85" s="307">
        <v>48861645</v>
      </c>
      <c r="I85" s="307">
        <v>50173046</v>
      </c>
      <c r="J85" s="307">
        <v>52869994</v>
      </c>
      <c r="K85" s="307">
        <v>56300264</v>
      </c>
      <c r="L85" s="307">
        <v>52502184</v>
      </c>
      <c r="M85" s="307">
        <v>48109527</v>
      </c>
      <c r="N85" s="309">
        <f>SUM(B85:M86)</f>
        <v>627896341</v>
      </c>
    </row>
    <row r="86" spans="1:14" ht="13.5" customHeight="1" thickBot="1" x14ac:dyDescent="0.25">
      <c r="A86" s="31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27</v>
      </c>
      <c r="B87" s="307">
        <v>10376950</v>
      </c>
      <c r="C87" s="307">
        <v>14180458</v>
      </c>
      <c r="D87" s="307">
        <v>10539494</v>
      </c>
      <c r="E87" s="307">
        <v>10367000</v>
      </c>
      <c r="F87" s="307">
        <v>12118905</v>
      </c>
      <c r="G87" s="307">
        <v>7428279</v>
      </c>
      <c r="H87" s="307">
        <v>7168973</v>
      </c>
      <c r="I87" s="307">
        <v>5550412</v>
      </c>
      <c r="J87" s="307">
        <v>6000491</v>
      </c>
      <c r="K87" s="307">
        <v>6678202</v>
      </c>
      <c r="L87" s="307">
        <v>7922755</v>
      </c>
      <c r="M87" s="307">
        <v>7007127</v>
      </c>
      <c r="N87" s="309">
        <f>SUM(B87:M88)</f>
        <v>105339046</v>
      </c>
    </row>
    <row r="88" spans="1:14" ht="13.5" customHeight="1" thickBot="1" x14ac:dyDescent="0.25">
      <c r="A88" s="31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63</v>
      </c>
      <c r="B89" s="307">
        <v>0</v>
      </c>
      <c r="C89" s="307">
        <v>0</v>
      </c>
      <c r="D89" s="307">
        <v>0</v>
      </c>
      <c r="E89" s="307">
        <v>0</v>
      </c>
      <c r="F89" s="307">
        <v>0</v>
      </c>
      <c r="G89" s="307">
        <v>0</v>
      </c>
      <c r="H89" s="307">
        <v>0</v>
      </c>
      <c r="I89" s="307">
        <v>0</v>
      </c>
      <c r="J89" s="307">
        <v>0</v>
      </c>
      <c r="K89" s="307">
        <v>0</v>
      </c>
      <c r="L89" s="307">
        <v>0</v>
      </c>
      <c r="M89" s="307">
        <v>0</v>
      </c>
      <c r="N89" s="309">
        <f>SUM(B89:M90)</f>
        <v>0</v>
      </c>
    </row>
    <row r="90" spans="1:14" ht="13.5" customHeight="1" thickBot="1" x14ac:dyDescent="0.25">
      <c r="A90" s="31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64</v>
      </c>
      <c r="B91" s="307">
        <v>5596540</v>
      </c>
      <c r="C91" s="307">
        <v>4987918</v>
      </c>
      <c r="D91" s="307">
        <v>3994137</v>
      </c>
      <c r="E91" s="307">
        <v>6177256</v>
      </c>
      <c r="F91" s="307">
        <v>5495879</v>
      </c>
      <c r="G91" s="307">
        <v>6361663</v>
      </c>
      <c r="H91" s="307">
        <v>4881869</v>
      </c>
      <c r="I91" s="307">
        <v>6817486</v>
      </c>
      <c r="J91" s="307">
        <v>4823580</v>
      </c>
      <c r="K91" s="307">
        <v>3345156</v>
      </c>
      <c r="L91" s="307">
        <v>2372828</v>
      </c>
      <c r="M91" s="307">
        <v>3858902</v>
      </c>
      <c r="N91" s="309">
        <f>SUM(B91:M92)</f>
        <v>58713214</v>
      </c>
    </row>
    <row r="92" spans="1:14" ht="13.5" customHeight="1" thickBot="1" x14ac:dyDescent="0.25">
      <c r="A92" s="31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28</v>
      </c>
      <c r="B93" s="307">
        <v>0</v>
      </c>
      <c r="C93" s="307">
        <v>12309</v>
      </c>
      <c r="D93" s="307">
        <v>7470</v>
      </c>
      <c r="E93" s="307">
        <v>0</v>
      </c>
      <c r="F93" s="307">
        <v>0</v>
      </c>
      <c r="G93" s="307">
        <v>0</v>
      </c>
      <c r="H93" s="307">
        <v>0</v>
      </c>
      <c r="I93" s="307">
        <v>0</v>
      </c>
      <c r="J93" s="307">
        <v>0</v>
      </c>
      <c r="K93" s="307">
        <v>0</v>
      </c>
      <c r="L93" s="307">
        <v>0</v>
      </c>
      <c r="M93" s="307">
        <v>0</v>
      </c>
      <c r="N93" s="309">
        <f>SUM(B93:M94)</f>
        <v>19779</v>
      </c>
    </row>
    <row r="94" spans="1:14" ht="13.5" customHeight="1" thickBot="1" x14ac:dyDescent="0.25">
      <c r="A94" s="31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323" t="s">
        <v>13</v>
      </c>
      <c r="B95" s="319">
        <f t="shared" ref="B95:M95" si="1">SUM(B59:B94)</f>
        <v>280263362</v>
      </c>
      <c r="C95" s="319">
        <f t="shared" si="1"/>
        <v>270329305</v>
      </c>
      <c r="D95" s="319">
        <f t="shared" si="1"/>
        <v>241098205</v>
      </c>
      <c r="E95" s="319">
        <f t="shared" si="1"/>
        <v>262137401</v>
      </c>
      <c r="F95" s="319">
        <f t="shared" si="1"/>
        <v>342149931</v>
      </c>
      <c r="G95" s="319">
        <f t="shared" si="1"/>
        <v>386737720</v>
      </c>
      <c r="H95" s="319">
        <f t="shared" si="1"/>
        <v>373952767</v>
      </c>
      <c r="I95" s="319">
        <f t="shared" si="1"/>
        <v>292900765</v>
      </c>
      <c r="J95" s="319">
        <f t="shared" si="1"/>
        <v>288962627</v>
      </c>
      <c r="K95" s="319">
        <f t="shared" si="1"/>
        <v>282928025</v>
      </c>
      <c r="L95" s="319">
        <f t="shared" si="1"/>
        <v>267242334</v>
      </c>
      <c r="M95" s="319">
        <f t="shared" si="1"/>
        <v>224008723</v>
      </c>
      <c r="N95" s="319">
        <f>SUM(N59:N94)</f>
        <v>3512711165</v>
      </c>
    </row>
    <row r="96" spans="1:14" ht="13.5" customHeight="1" thickBot="1" x14ac:dyDescent="0.25">
      <c r="A96" s="324"/>
      <c r="B96" s="320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20"/>
      <c r="N96" s="320"/>
    </row>
    <row r="100" spans="1:14" s="26" customFormat="1" ht="24.95" customHeight="1" x14ac:dyDescent="0.2">
      <c r="A100" s="301" t="s">
        <v>165</v>
      </c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  <c r="L100" s="301"/>
      <c r="M100" s="301"/>
      <c r="N100" s="301"/>
    </row>
    <row r="101" spans="1:14" ht="13.5" thickBot="1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1:14" ht="13.5" customHeight="1" x14ac:dyDescent="0.2">
      <c r="A102" s="321"/>
      <c r="B102" s="321" t="s">
        <v>1</v>
      </c>
      <c r="C102" s="321" t="s">
        <v>2</v>
      </c>
      <c r="D102" s="321" t="s">
        <v>3</v>
      </c>
      <c r="E102" s="321" t="s">
        <v>4</v>
      </c>
      <c r="F102" s="321" t="s">
        <v>5</v>
      </c>
      <c r="G102" s="321" t="s">
        <v>6</v>
      </c>
      <c r="H102" s="321" t="s">
        <v>7</v>
      </c>
      <c r="I102" s="321" t="s">
        <v>8</v>
      </c>
      <c r="J102" s="321" t="s">
        <v>9</v>
      </c>
      <c r="K102" s="321" t="s">
        <v>10</v>
      </c>
      <c r="L102" s="321" t="s">
        <v>11</v>
      </c>
      <c r="M102" s="321" t="s">
        <v>12</v>
      </c>
      <c r="N102" s="321" t="s">
        <v>13</v>
      </c>
    </row>
    <row r="103" spans="1:14" ht="13.5" customHeight="1" thickBot="1" x14ac:dyDescent="0.25">
      <c r="A103" s="322"/>
      <c r="B103" s="322"/>
      <c r="C103" s="322"/>
      <c r="D103" s="322"/>
      <c r="E103" s="322"/>
      <c r="F103" s="322"/>
      <c r="G103" s="322"/>
      <c r="H103" s="322"/>
      <c r="I103" s="322"/>
      <c r="J103" s="322"/>
      <c r="K103" s="322"/>
      <c r="L103" s="322"/>
      <c r="M103" s="322"/>
      <c r="N103" s="322"/>
    </row>
    <row r="104" spans="1:14" ht="13.5" customHeight="1" x14ac:dyDescent="0.2">
      <c r="A104" s="293" t="s">
        <v>30</v>
      </c>
      <c r="B104" s="307">
        <v>45900000</v>
      </c>
      <c r="C104" s="307">
        <v>34764000</v>
      </c>
      <c r="D104" s="307">
        <v>46739000</v>
      </c>
      <c r="E104" s="307">
        <v>35302000</v>
      </c>
      <c r="F104" s="307">
        <v>45983000</v>
      </c>
      <c r="G104" s="307">
        <v>45178000</v>
      </c>
      <c r="H104" s="307">
        <v>45652148</v>
      </c>
      <c r="I104" s="307">
        <v>38682696</v>
      </c>
      <c r="J104" s="307">
        <v>47277826.140000001</v>
      </c>
      <c r="K104" s="307">
        <v>51256055</v>
      </c>
      <c r="L104" s="307">
        <v>54809406</v>
      </c>
      <c r="M104" s="307">
        <v>45618065.299999997</v>
      </c>
      <c r="N104" s="309">
        <f>SUM(B104:M105)</f>
        <v>537162196.43999994</v>
      </c>
    </row>
    <row r="105" spans="1:14" ht="13.5" customHeight="1" thickBot="1" x14ac:dyDescent="0.25">
      <c r="A105" s="31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66</v>
      </c>
      <c r="B106" s="307">
        <v>0</v>
      </c>
      <c r="C106" s="307">
        <v>0</v>
      </c>
      <c r="D106" s="307">
        <v>0</v>
      </c>
      <c r="E106" s="307">
        <v>23000</v>
      </c>
      <c r="F106" s="307">
        <v>0</v>
      </c>
      <c r="G106" s="307">
        <v>32000</v>
      </c>
      <c r="H106" s="307">
        <v>0</v>
      </c>
      <c r="I106" s="307">
        <v>0</v>
      </c>
      <c r="J106" s="307">
        <v>31692.05</v>
      </c>
      <c r="K106" s="307">
        <v>27238</v>
      </c>
      <c r="L106" s="307">
        <v>0</v>
      </c>
      <c r="M106" s="307">
        <v>0</v>
      </c>
      <c r="N106" s="309">
        <f>SUM(B106:M107)</f>
        <v>113930.05</v>
      </c>
    </row>
    <row r="107" spans="1:14" ht="13.5" customHeight="1" thickBot="1" x14ac:dyDescent="0.25">
      <c r="A107" s="31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32</v>
      </c>
      <c r="B108" s="307">
        <v>7469000</v>
      </c>
      <c r="C108" s="307">
        <v>7383000</v>
      </c>
      <c r="D108" s="307">
        <v>8106000</v>
      </c>
      <c r="E108" s="307">
        <v>4267000</v>
      </c>
      <c r="F108" s="307">
        <v>6980000</v>
      </c>
      <c r="G108" s="307">
        <v>7274000</v>
      </c>
      <c r="H108" s="307">
        <v>6510558</v>
      </c>
      <c r="I108" s="307">
        <v>6993358</v>
      </c>
      <c r="J108" s="307">
        <v>5776604</v>
      </c>
      <c r="K108" s="307">
        <v>7716520</v>
      </c>
      <c r="L108" s="307">
        <v>5256218</v>
      </c>
      <c r="M108" s="307">
        <v>5450812</v>
      </c>
      <c r="N108" s="309">
        <f>SUM(B108:M109)</f>
        <v>79183070</v>
      </c>
    </row>
    <row r="109" spans="1:14" ht="13.5" customHeight="1" thickBot="1" x14ac:dyDescent="0.25">
      <c r="A109" s="31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33</v>
      </c>
      <c r="B110" s="307">
        <v>1668000</v>
      </c>
      <c r="C110" s="307">
        <v>1406000</v>
      </c>
      <c r="D110" s="307">
        <v>1930000</v>
      </c>
      <c r="E110" s="307">
        <v>982000</v>
      </c>
      <c r="F110" s="307">
        <v>2008000</v>
      </c>
      <c r="G110" s="307">
        <v>2519000</v>
      </c>
      <c r="H110" s="307">
        <v>1820134</v>
      </c>
      <c r="I110" s="307">
        <v>1907870</v>
      </c>
      <c r="J110" s="307">
        <v>1640613.03</v>
      </c>
      <c r="K110" s="307">
        <v>1957635</v>
      </c>
      <c r="L110" s="307">
        <v>1183828</v>
      </c>
      <c r="M110" s="307">
        <v>1630126.5</v>
      </c>
      <c r="N110" s="309">
        <f>SUM(B110:M111)</f>
        <v>20653206.530000001</v>
      </c>
    </row>
    <row r="111" spans="1:14" ht="13.5" customHeight="1" thickBot="1" x14ac:dyDescent="0.25">
      <c r="A111" s="31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62</v>
      </c>
      <c r="B112" s="307">
        <v>0</v>
      </c>
      <c r="C112" s="307">
        <v>0</v>
      </c>
      <c r="D112" s="307">
        <v>0</v>
      </c>
      <c r="E112" s="307">
        <v>2792000</v>
      </c>
      <c r="F112" s="307">
        <v>5276000</v>
      </c>
      <c r="G112" s="307">
        <v>639000</v>
      </c>
      <c r="H112" s="307">
        <v>3917894</v>
      </c>
      <c r="I112" s="307">
        <v>782011</v>
      </c>
      <c r="J112" s="307">
        <v>1842909.08</v>
      </c>
      <c r="K112" s="307">
        <v>1415008</v>
      </c>
      <c r="L112" s="307">
        <v>1331680</v>
      </c>
      <c r="M112" s="307">
        <v>218920.11</v>
      </c>
      <c r="N112" s="309">
        <f>SUM(B112:M113)</f>
        <v>18215422.189999998</v>
      </c>
    </row>
    <row r="113" spans="1:14" ht="13.5" customHeight="1" thickBot="1" x14ac:dyDescent="0.25">
      <c r="A113" s="31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93</v>
      </c>
      <c r="B114" s="307">
        <v>6320000</v>
      </c>
      <c r="C114" s="307">
        <v>6454000</v>
      </c>
      <c r="D114" s="307">
        <v>7108000</v>
      </c>
      <c r="E114" s="307">
        <v>7467000</v>
      </c>
      <c r="F114" s="307">
        <v>7961000</v>
      </c>
      <c r="G114" s="307">
        <v>7575000</v>
      </c>
      <c r="H114" s="307">
        <v>7714346</v>
      </c>
      <c r="I114" s="307">
        <v>9020809</v>
      </c>
      <c r="J114" s="307">
        <v>7158102.6500000004</v>
      </c>
      <c r="K114" s="307">
        <v>7366603</v>
      </c>
      <c r="L114" s="307">
        <v>7439400</v>
      </c>
      <c r="M114" s="307">
        <v>6160432.96</v>
      </c>
      <c r="N114" s="309">
        <f>SUM(B114:M115)</f>
        <v>87744693.609999999</v>
      </c>
    </row>
    <row r="115" spans="1:14" ht="13.5" customHeight="1" thickBot="1" x14ac:dyDescent="0.25">
      <c r="A115" s="31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34</v>
      </c>
      <c r="B116" s="307">
        <v>71849000</v>
      </c>
      <c r="C116" s="307">
        <v>51188000</v>
      </c>
      <c r="D116" s="307">
        <v>65648000</v>
      </c>
      <c r="E116" s="307">
        <v>52561000</v>
      </c>
      <c r="F116" s="307">
        <v>65659000</v>
      </c>
      <c r="G116" s="307">
        <v>55405000</v>
      </c>
      <c r="H116" s="307">
        <v>61527521</v>
      </c>
      <c r="I116" s="307">
        <v>57233923</v>
      </c>
      <c r="J116" s="307">
        <v>58857730.079999998</v>
      </c>
      <c r="K116" s="307">
        <v>60633435</v>
      </c>
      <c r="L116" s="307">
        <v>53967233</v>
      </c>
      <c r="M116" s="307">
        <v>51644844.530000001</v>
      </c>
      <c r="N116" s="309">
        <f>SUM(B116:M117)</f>
        <v>706174686.61000001</v>
      </c>
    </row>
    <row r="117" spans="1:14" ht="13.5" customHeight="1" thickBot="1" x14ac:dyDescent="0.25">
      <c r="A117" s="31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7" t="s">
        <v>98</v>
      </c>
      <c r="B118" s="307">
        <v>15156000</v>
      </c>
      <c r="C118" s="307">
        <v>18020000</v>
      </c>
      <c r="D118" s="307">
        <v>21740000</v>
      </c>
      <c r="E118" s="307">
        <v>20500000</v>
      </c>
      <c r="F118" s="307">
        <v>21473000</v>
      </c>
      <c r="G118" s="307">
        <v>19599000</v>
      </c>
      <c r="H118" s="307">
        <v>14452207</v>
      </c>
      <c r="I118" s="307">
        <v>19971248</v>
      </c>
      <c r="J118" s="307">
        <v>18293256.859999999</v>
      </c>
      <c r="K118" s="307">
        <v>22162509</v>
      </c>
      <c r="L118" s="307">
        <v>19830000</v>
      </c>
      <c r="M118" s="307">
        <v>22423363.850000001</v>
      </c>
      <c r="N118" s="309">
        <f>SUM(B118:M119)</f>
        <v>233620584.71000001</v>
      </c>
    </row>
    <row r="119" spans="1:14" ht="13.5" customHeight="1" thickBot="1" x14ac:dyDescent="0.25">
      <c r="A119" s="298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35</v>
      </c>
      <c r="B120" s="307">
        <v>12004000</v>
      </c>
      <c r="C120" s="307">
        <v>10743000</v>
      </c>
      <c r="D120" s="307">
        <v>10201000</v>
      </c>
      <c r="E120" s="307">
        <v>11641000</v>
      </c>
      <c r="F120" s="307">
        <v>13945000</v>
      </c>
      <c r="G120" s="307">
        <v>9936000</v>
      </c>
      <c r="H120" s="307">
        <v>9755907</v>
      </c>
      <c r="I120" s="307">
        <v>11728153</v>
      </c>
      <c r="J120" s="307">
        <v>7926567.8399999999</v>
      </c>
      <c r="K120" s="307">
        <v>12064198</v>
      </c>
      <c r="L120" s="307">
        <v>10733578</v>
      </c>
      <c r="M120" s="307">
        <v>5874801.3499999996</v>
      </c>
      <c r="N120" s="309">
        <f>SUM(B120:M121)</f>
        <v>126553205.19</v>
      </c>
    </row>
    <row r="121" spans="1:14" ht="13.5" customHeight="1" thickBot="1" x14ac:dyDescent="0.25">
      <c r="A121" s="31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74</v>
      </c>
      <c r="B122" s="307">
        <v>3189000</v>
      </c>
      <c r="C122" s="307">
        <v>3925000</v>
      </c>
      <c r="D122" s="307">
        <v>4118000</v>
      </c>
      <c r="E122" s="307">
        <v>2661000</v>
      </c>
      <c r="F122" s="307">
        <v>3857000</v>
      </c>
      <c r="G122" s="307">
        <v>2415000</v>
      </c>
      <c r="H122" s="307">
        <v>4252830</v>
      </c>
      <c r="I122" s="307">
        <v>3204840</v>
      </c>
      <c r="J122" s="307">
        <v>4354080</v>
      </c>
      <c r="K122" s="307">
        <v>4312690</v>
      </c>
      <c r="L122" s="307">
        <v>3832420</v>
      </c>
      <c r="M122" s="307">
        <v>2943720</v>
      </c>
      <c r="N122" s="309">
        <f>SUM(B122:M123)</f>
        <v>43065580</v>
      </c>
    </row>
    <row r="123" spans="1:14" ht="13.5" customHeight="1" thickBot="1" x14ac:dyDescent="0.25">
      <c r="A123" s="31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17</v>
      </c>
      <c r="B124" s="307">
        <v>5102000</v>
      </c>
      <c r="C124" s="307">
        <v>4256000</v>
      </c>
      <c r="D124" s="307">
        <v>4200000</v>
      </c>
      <c r="E124" s="307">
        <v>4366000</v>
      </c>
      <c r="F124" s="307">
        <v>2684000</v>
      </c>
      <c r="G124" s="307">
        <v>4257000</v>
      </c>
      <c r="H124" s="307">
        <v>2676872</v>
      </c>
      <c r="I124" s="307">
        <v>3805601</v>
      </c>
      <c r="J124" s="307">
        <v>3559649.18</v>
      </c>
      <c r="K124" s="307">
        <v>4738086</v>
      </c>
      <c r="L124" s="307">
        <v>4032479</v>
      </c>
      <c r="M124" s="307">
        <v>4515416.3499999996</v>
      </c>
      <c r="N124" s="309">
        <f>SUM(B124:M125)</f>
        <v>48193103.530000001</v>
      </c>
    </row>
    <row r="125" spans="1:14" ht="13.5" customHeight="1" thickBot="1" x14ac:dyDescent="0.25">
      <c r="A125" s="31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323" t="s">
        <v>13</v>
      </c>
      <c r="B126" s="319">
        <f t="shared" ref="B126:M126" si="2">SUM(B104:B125)</f>
        <v>168657000</v>
      </c>
      <c r="C126" s="319">
        <f t="shared" si="2"/>
        <v>138139000</v>
      </c>
      <c r="D126" s="319">
        <f t="shared" si="2"/>
        <v>169790000</v>
      </c>
      <c r="E126" s="319">
        <f t="shared" si="2"/>
        <v>142562000</v>
      </c>
      <c r="F126" s="319">
        <f t="shared" si="2"/>
        <v>175826000</v>
      </c>
      <c r="G126" s="319">
        <f t="shared" si="2"/>
        <v>154829000</v>
      </c>
      <c r="H126" s="319">
        <f t="shared" si="2"/>
        <v>158280417</v>
      </c>
      <c r="I126" s="319">
        <f t="shared" si="2"/>
        <v>153330509</v>
      </c>
      <c r="J126" s="319">
        <f t="shared" si="2"/>
        <v>156719030.91</v>
      </c>
      <c r="K126" s="319">
        <f t="shared" si="2"/>
        <v>173649977</v>
      </c>
      <c r="L126" s="319">
        <f t="shared" si="2"/>
        <v>162416242</v>
      </c>
      <c r="M126" s="319">
        <f t="shared" si="2"/>
        <v>146480502.94999999</v>
      </c>
      <c r="N126" s="319">
        <f>SUM(N104:N125)</f>
        <v>1900679678.8599999</v>
      </c>
    </row>
    <row r="127" spans="1:14" ht="13.5" customHeight="1" thickBot="1" x14ac:dyDescent="0.25">
      <c r="A127" s="324"/>
      <c r="B127" s="320"/>
      <c r="C127" s="320"/>
      <c r="D127" s="320"/>
      <c r="E127" s="320"/>
      <c r="F127" s="320"/>
      <c r="G127" s="320"/>
      <c r="H127" s="320"/>
      <c r="I127" s="320"/>
      <c r="J127" s="320"/>
      <c r="K127" s="320"/>
      <c r="L127" s="320"/>
      <c r="M127" s="320"/>
      <c r="N127" s="320"/>
    </row>
    <row r="131" spans="1:14" s="26" customFormat="1" ht="24.95" customHeight="1" x14ac:dyDescent="0.2">
      <c r="A131" s="301" t="s">
        <v>171</v>
      </c>
      <c r="B131" s="301"/>
      <c r="C131" s="301"/>
      <c r="D131" s="301"/>
      <c r="E131" s="301"/>
      <c r="F131" s="301"/>
      <c r="G131" s="301"/>
      <c r="H131" s="301"/>
      <c r="I131" s="301"/>
      <c r="J131" s="301"/>
      <c r="K131" s="301"/>
      <c r="L131" s="301"/>
      <c r="M131" s="301"/>
      <c r="N131" s="301"/>
    </row>
    <row r="132" spans="1:14" ht="13.5" thickBot="1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1:14" ht="13.5" customHeight="1" x14ac:dyDescent="0.2">
      <c r="A133" s="321"/>
      <c r="B133" s="321" t="s">
        <v>1</v>
      </c>
      <c r="C133" s="321" t="s">
        <v>2</v>
      </c>
      <c r="D133" s="321" t="s">
        <v>3</v>
      </c>
      <c r="E133" s="321" t="s">
        <v>4</v>
      </c>
      <c r="F133" s="321" t="s">
        <v>5</v>
      </c>
      <c r="G133" s="321" t="s">
        <v>6</v>
      </c>
      <c r="H133" s="321" t="s">
        <v>7</v>
      </c>
      <c r="I133" s="321" t="s">
        <v>8</v>
      </c>
      <c r="J133" s="321" t="s">
        <v>9</v>
      </c>
      <c r="K133" s="321" t="s">
        <v>10</v>
      </c>
      <c r="L133" s="321" t="s">
        <v>11</v>
      </c>
      <c r="M133" s="321" t="s">
        <v>12</v>
      </c>
      <c r="N133" s="321" t="s">
        <v>13</v>
      </c>
    </row>
    <row r="134" spans="1:14" ht="13.5" customHeight="1" thickBot="1" x14ac:dyDescent="0.25">
      <c r="A134" s="322"/>
      <c r="B134" s="322"/>
      <c r="C134" s="322"/>
      <c r="D134" s="322"/>
      <c r="E134" s="322"/>
      <c r="F134" s="322"/>
      <c r="G134" s="322"/>
      <c r="H134" s="322"/>
      <c r="I134" s="322"/>
      <c r="J134" s="322"/>
      <c r="K134" s="322"/>
      <c r="L134" s="322"/>
      <c r="M134" s="322"/>
      <c r="N134" s="322"/>
    </row>
    <row r="135" spans="1:14" ht="13.5" customHeight="1" x14ac:dyDescent="0.2">
      <c r="A135" s="293" t="s">
        <v>36</v>
      </c>
      <c r="B135" s="307">
        <v>15396555</v>
      </c>
      <c r="C135" s="307">
        <v>14857612</v>
      </c>
      <c r="D135" s="307">
        <v>21543620</v>
      </c>
      <c r="E135" s="307">
        <v>17515346</v>
      </c>
      <c r="F135" s="307">
        <v>15791231</v>
      </c>
      <c r="G135" s="307">
        <v>17906217</v>
      </c>
      <c r="H135" s="307">
        <v>16182639</v>
      </c>
      <c r="I135" s="307">
        <v>15729005</v>
      </c>
      <c r="J135" s="307">
        <v>14613270</v>
      </c>
      <c r="K135" s="307">
        <v>17812824</v>
      </c>
      <c r="L135" s="307">
        <v>13093130</v>
      </c>
      <c r="M135" s="307">
        <v>12807649</v>
      </c>
      <c r="N135" s="309">
        <f>SUM(B135:M136)</f>
        <v>193249098</v>
      </c>
    </row>
    <row r="136" spans="1:14" ht="13.5" customHeight="1" thickBot="1" x14ac:dyDescent="0.25">
      <c r="A136" s="31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7" t="s">
        <v>37</v>
      </c>
      <c r="B137" s="307">
        <v>11754926</v>
      </c>
      <c r="C137" s="307">
        <v>13893450</v>
      </c>
      <c r="D137" s="307">
        <v>16485086</v>
      </c>
      <c r="E137" s="307">
        <v>17428552</v>
      </c>
      <c r="F137" s="307">
        <v>18189502</v>
      </c>
      <c r="G137" s="307">
        <v>21877171</v>
      </c>
      <c r="H137" s="307">
        <v>17050536</v>
      </c>
      <c r="I137" s="307">
        <v>16806178</v>
      </c>
      <c r="J137" s="307">
        <v>18376209</v>
      </c>
      <c r="K137" s="307">
        <v>16126131</v>
      </c>
      <c r="L137" s="307">
        <v>19024353</v>
      </c>
      <c r="M137" s="307">
        <v>18029184</v>
      </c>
      <c r="N137" s="309">
        <f>SUM(B137:M138)</f>
        <v>205041278</v>
      </c>
    </row>
    <row r="138" spans="1:14" ht="13.5" customHeight="1" thickBot="1" x14ac:dyDescent="0.25">
      <c r="A138" s="315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38</v>
      </c>
      <c r="B139" s="307">
        <v>58110992</v>
      </c>
      <c r="C139" s="307">
        <v>60601039</v>
      </c>
      <c r="D139" s="307">
        <v>55004056</v>
      </c>
      <c r="E139" s="307">
        <v>64095115</v>
      </c>
      <c r="F139" s="307">
        <v>70712671</v>
      </c>
      <c r="G139" s="307">
        <v>80530631</v>
      </c>
      <c r="H139" s="307">
        <v>71124300</v>
      </c>
      <c r="I139" s="307">
        <v>59991976</v>
      </c>
      <c r="J139" s="307">
        <v>64335995</v>
      </c>
      <c r="K139" s="307">
        <v>58972070</v>
      </c>
      <c r="L139" s="307">
        <v>51818510</v>
      </c>
      <c r="M139" s="307">
        <v>42603897</v>
      </c>
      <c r="N139" s="309">
        <f>SUM(B139:M140)</f>
        <v>737901252</v>
      </c>
    </row>
    <row r="140" spans="1:14" ht="13.5" customHeight="1" thickBot="1" x14ac:dyDescent="0.25">
      <c r="A140" s="31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7" t="s">
        <v>39</v>
      </c>
      <c r="B141" s="307">
        <v>0</v>
      </c>
      <c r="C141" s="307">
        <v>0</v>
      </c>
      <c r="D141" s="307">
        <v>0</v>
      </c>
      <c r="E141" s="307">
        <v>0</v>
      </c>
      <c r="F141" s="307">
        <v>0</v>
      </c>
      <c r="G141" s="307">
        <v>0</v>
      </c>
      <c r="H141" s="307">
        <v>0</v>
      </c>
      <c r="I141" s="307">
        <v>0</v>
      </c>
      <c r="J141" s="307">
        <v>0</v>
      </c>
      <c r="K141" s="307">
        <v>0</v>
      </c>
      <c r="L141" s="307">
        <v>0</v>
      </c>
      <c r="M141" s="307">
        <v>0</v>
      </c>
      <c r="N141" s="309">
        <f>SUM(B141:M142)</f>
        <v>0</v>
      </c>
    </row>
    <row r="142" spans="1:14" ht="13.5" customHeight="1" thickBot="1" x14ac:dyDescent="0.25">
      <c r="A142" s="315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40</v>
      </c>
      <c r="B143" s="307">
        <v>20514121</v>
      </c>
      <c r="C143" s="307">
        <v>20437917</v>
      </c>
      <c r="D143" s="307">
        <v>26142842</v>
      </c>
      <c r="E143" s="307">
        <v>22103933</v>
      </c>
      <c r="F143" s="307">
        <v>17830691</v>
      </c>
      <c r="G143" s="307">
        <v>19934392</v>
      </c>
      <c r="H143" s="307">
        <v>12002406</v>
      </c>
      <c r="I143" s="307">
        <v>15716536</v>
      </c>
      <c r="J143" s="307">
        <v>22966800</v>
      </c>
      <c r="K143" s="307">
        <v>16590528</v>
      </c>
      <c r="L143" s="307">
        <v>15074937</v>
      </c>
      <c r="M143" s="307">
        <v>8570012</v>
      </c>
      <c r="N143" s="309">
        <f>SUM(B143:M144)</f>
        <v>217885115</v>
      </c>
    </row>
    <row r="144" spans="1:14" ht="13.5" customHeight="1" thickBot="1" x14ac:dyDescent="0.25">
      <c r="A144" s="31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32</v>
      </c>
      <c r="B145" s="307">
        <v>3752384</v>
      </c>
      <c r="C145" s="307">
        <v>2874671</v>
      </c>
      <c r="D145" s="307">
        <v>4273461</v>
      </c>
      <c r="E145" s="307">
        <v>4001310</v>
      </c>
      <c r="F145" s="307">
        <v>4138195</v>
      </c>
      <c r="G145" s="307">
        <v>5255763</v>
      </c>
      <c r="H145" s="307">
        <v>5023078</v>
      </c>
      <c r="I145" s="307">
        <v>5634593</v>
      </c>
      <c r="J145" s="307">
        <v>4699523</v>
      </c>
      <c r="K145" s="307">
        <v>4347710</v>
      </c>
      <c r="L145" s="307">
        <v>4736433</v>
      </c>
      <c r="M145" s="307">
        <v>3403299</v>
      </c>
      <c r="N145" s="309">
        <f>SUM(B145:M146)</f>
        <v>52140420</v>
      </c>
    </row>
    <row r="146" spans="1:14" ht="13.5" customHeight="1" thickBot="1" x14ac:dyDescent="0.25">
      <c r="A146" s="31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7" t="s">
        <v>67</v>
      </c>
      <c r="B147" s="307">
        <v>10531814</v>
      </c>
      <c r="C147" s="307">
        <v>10915092</v>
      </c>
      <c r="D147" s="307">
        <v>12841553</v>
      </c>
      <c r="E147" s="307">
        <v>9981242</v>
      </c>
      <c r="F147" s="307">
        <v>12930374</v>
      </c>
      <c r="G147" s="307">
        <v>11353933</v>
      </c>
      <c r="H147" s="307">
        <v>10728428</v>
      </c>
      <c r="I147" s="307">
        <v>12810651</v>
      </c>
      <c r="J147" s="307">
        <v>9337753</v>
      </c>
      <c r="K147" s="307">
        <v>13079913</v>
      </c>
      <c r="L147" s="307">
        <v>12673261</v>
      </c>
      <c r="M147" s="307">
        <v>12919169</v>
      </c>
      <c r="N147" s="309">
        <f>SUM(B147:M148)</f>
        <v>140103183</v>
      </c>
    </row>
    <row r="148" spans="1:14" ht="13.5" customHeight="1" thickBot="1" x14ac:dyDescent="0.25">
      <c r="A148" s="315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ht="13.5" customHeight="1" x14ac:dyDescent="0.2">
      <c r="A149" s="293" t="s">
        <v>68</v>
      </c>
      <c r="B149" s="307">
        <v>82221654</v>
      </c>
      <c r="C149" s="307">
        <v>84751466</v>
      </c>
      <c r="D149" s="307">
        <v>77952673</v>
      </c>
      <c r="E149" s="307">
        <v>94035223</v>
      </c>
      <c r="F149" s="307">
        <v>83053944</v>
      </c>
      <c r="G149" s="307">
        <v>93261077</v>
      </c>
      <c r="H149" s="307">
        <v>82632050</v>
      </c>
      <c r="I149" s="307">
        <v>66119617</v>
      </c>
      <c r="J149" s="307">
        <v>71903072</v>
      </c>
      <c r="K149" s="307">
        <v>75111932</v>
      </c>
      <c r="L149" s="307">
        <v>69350355</v>
      </c>
      <c r="M149" s="307">
        <v>71959415</v>
      </c>
      <c r="N149" s="309">
        <f>SUM(B149:M150)</f>
        <v>952352478</v>
      </c>
    </row>
    <row r="150" spans="1:14" ht="13.5" customHeight="1" thickBot="1" x14ac:dyDescent="0.25">
      <c r="A150" s="31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ht="13.5" customHeight="1" x14ac:dyDescent="0.2">
      <c r="A151" s="293" t="s">
        <v>69</v>
      </c>
      <c r="B151" s="307">
        <v>658561</v>
      </c>
      <c r="C151" s="307">
        <v>654435</v>
      </c>
      <c r="D151" s="307">
        <v>588582</v>
      </c>
      <c r="E151" s="307">
        <v>329943</v>
      </c>
      <c r="F151" s="307">
        <v>588841</v>
      </c>
      <c r="G151" s="307">
        <v>344796</v>
      </c>
      <c r="H151" s="307">
        <v>212182</v>
      </c>
      <c r="I151" s="307">
        <v>371319</v>
      </c>
      <c r="J151" s="307">
        <v>0</v>
      </c>
      <c r="K151" s="307">
        <v>858949</v>
      </c>
      <c r="L151" s="307">
        <v>397842</v>
      </c>
      <c r="M151" s="307">
        <v>530456</v>
      </c>
      <c r="N151" s="309">
        <f>SUM(B151:M152)</f>
        <v>5535906</v>
      </c>
    </row>
    <row r="152" spans="1:14" ht="13.5" customHeight="1" thickBot="1" x14ac:dyDescent="0.25">
      <c r="A152" s="31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ht="13.5" customHeight="1" x14ac:dyDescent="0.2">
      <c r="A153" s="293" t="s">
        <v>79</v>
      </c>
      <c r="B153" s="307">
        <v>667510</v>
      </c>
      <c r="C153" s="307">
        <v>1330538</v>
      </c>
      <c r="D153" s="307">
        <v>949744</v>
      </c>
      <c r="E153" s="307">
        <v>855666</v>
      </c>
      <c r="F153" s="307">
        <v>858227</v>
      </c>
      <c r="G153" s="307">
        <v>1525738</v>
      </c>
      <c r="H153" s="307">
        <v>2707475</v>
      </c>
      <c r="I153" s="307">
        <v>808627</v>
      </c>
      <c r="J153" s="307">
        <v>1907172</v>
      </c>
      <c r="K153" s="307">
        <v>1573417</v>
      </c>
      <c r="L153" s="307">
        <v>1239662</v>
      </c>
      <c r="M153" s="307">
        <v>1279657</v>
      </c>
      <c r="N153" s="309">
        <f>SUM(B153:M154)</f>
        <v>15703433</v>
      </c>
    </row>
    <row r="154" spans="1:14" ht="13.5" customHeight="1" thickBot="1" x14ac:dyDescent="0.25">
      <c r="A154" s="31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ht="13.5" customHeight="1" x14ac:dyDescent="0.2">
      <c r="A155" s="293" t="s">
        <v>77</v>
      </c>
      <c r="B155" s="307">
        <v>1422415</v>
      </c>
      <c r="C155" s="307">
        <v>1424868</v>
      </c>
      <c r="D155" s="307">
        <v>1551577</v>
      </c>
      <c r="E155" s="307">
        <v>1353747</v>
      </c>
      <c r="F155" s="307">
        <v>2535823</v>
      </c>
      <c r="G155" s="307">
        <v>1765757</v>
      </c>
      <c r="H155" s="307">
        <v>1461654</v>
      </c>
      <c r="I155" s="307">
        <v>1446940</v>
      </c>
      <c r="J155" s="307">
        <v>1446940</v>
      </c>
      <c r="K155" s="307">
        <v>1285079</v>
      </c>
      <c r="L155" s="307">
        <v>1152647</v>
      </c>
      <c r="M155" s="307">
        <v>1595312</v>
      </c>
      <c r="N155" s="309">
        <f>SUM(B155:M156)</f>
        <v>18442759</v>
      </c>
    </row>
    <row r="156" spans="1:14" ht="13.5" customHeight="1" thickBot="1" x14ac:dyDescent="0.25">
      <c r="A156" s="31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ht="13.5" customHeight="1" x14ac:dyDescent="0.2">
      <c r="A157" s="293" t="s">
        <v>78</v>
      </c>
      <c r="B157" s="307">
        <v>29429</v>
      </c>
      <c r="C157" s="307">
        <v>588586</v>
      </c>
      <c r="D157" s="307">
        <v>441439</v>
      </c>
      <c r="E157" s="307">
        <v>259344</v>
      </c>
      <c r="F157" s="307">
        <v>0</v>
      </c>
      <c r="G157" s="307">
        <v>0</v>
      </c>
      <c r="H157" s="307">
        <v>147146</v>
      </c>
      <c r="I157" s="307">
        <v>676873</v>
      </c>
      <c r="J157" s="307">
        <v>382581</v>
      </c>
      <c r="K157" s="307">
        <v>176576</v>
      </c>
      <c r="L157" s="307">
        <v>88288</v>
      </c>
      <c r="M157" s="307">
        <v>0</v>
      </c>
      <c r="N157" s="309">
        <f>SUM(B157:M158)</f>
        <v>2790262</v>
      </c>
    </row>
    <row r="158" spans="1:14" ht="13.5" customHeight="1" thickBot="1" x14ac:dyDescent="0.25">
      <c r="A158" s="31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ht="13.5" customHeight="1" x14ac:dyDescent="0.2">
      <c r="A159" s="293" t="s">
        <v>17</v>
      </c>
      <c r="B159" s="307">
        <v>1391300</v>
      </c>
      <c r="C159" s="307">
        <v>563244</v>
      </c>
      <c r="D159" s="307">
        <v>1589590</v>
      </c>
      <c r="E159" s="307">
        <v>1395030</v>
      </c>
      <c r="F159" s="307">
        <v>721426</v>
      </c>
      <c r="G159" s="307">
        <v>2864375</v>
      </c>
      <c r="H159" s="307">
        <v>2256013</v>
      </c>
      <c r="I159" s="307">
        <v>2709030</v>
      </c>
      <c r="J159" s="307">
        <v>2295662</v>
      </c>
      <c r="K159" s="307">
        <v>2226216</v>
      </c>
      <c r="L159" s="307">
        <v>3485855</v>
      </c>
      <c r="M159" s="307">
        <v>1346091</v>
      </c>
      <c r="N159" s="309">
        <f>SUM(B159:M160)</f>
        <v>22843832</v>
      </c>
    </row>
    <row r="160" spans="1:14" ht="13.5" customHeight="1" thickBot="1" x14ac:dyDescent="0.25">
      <c r="A160" s="31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ht="13.5" customHeight="1" x14ac:dyDescent="0.2">
      <c r="A161" s="323" t="s">
        <v>13</v>
      </c>
      <c r="B161" s="319">
        <f t="shared" ref="B161:M161" si="3">SUM(B135:B160)</f>
        <v>206451661</v>
      </c>
      <c r="C161" s="319">
        <f t="shared" si="3"/>
        <v>212892918</v>
      </c>
      <c r="D161" s="319">
        <f t="shared" si="3"/>
        <v>219364223</v>
      </c>
      <c r="E161" s="319">
        <f t="shared" si="3"/>
        <v>233354451</v>
      </c>
      <c r="F161" s="319">
        <f t="shared" si="3"/>
        <v>227350925</v>
      </c>
      <c r="G161" s="319">
        <f t="shared" si="3"/>
        <v>256619850</v>
      </c>
      <c r="H161" s="319">
        <f t="shared" si="3"/>
        <v>221527907</v>
      </c>
      <c r="I161" s="319">
        <f t="shared" si="3"/>
        <v>198821345</v>
      </c>
      <c r="J161" s="319">
        <f t="shared" si="3"/>
        <v>212264977</v>
      </c>
      <c r="K161" s="319">
        <f t="shared" si="3"/>
        <v>208161345</v>
      </c>
      <c r="L161" s="319">
        <f t="shared" si="3"/>
        <v>192135273</v>
      </c>
      <c r="M161" s="319">
        <f t="shared" si="3"/>
        <v>175044141</v>
      </c>
      <c r="N161" s="319">
        <f>SUM(N135:N160)</f>
        <v>2563989016</v>
      </c>
    </row>
    <row r="162" spans="1:14" ht="13.5" customHeight="1" thickBot="1" x14ac:dyDescent="0.25">
      <c r="A162" s="324"/>
      <c r="B162" s="320"/>
      <c r="C162" s="320"/>
      <c r="D162" s="320"/>
      <c r="E162" s="320"/>
      <c r="F162" s="320"/>
      <c r="G162" s="320"/>
      <c r="H162" s="320"/>
      <c r="I162" s="320"/>
      <c r="J162" s="320"/>
      <c r="K162" s="320"/>
      <c r="L162" s="320"/>
      <c r="M162" s="320"/>
      <c r="N162" s="320"/>
    </row>
    <row r="166" spans="1:14" s="26" customFormat="1" ht="24.95" customHeight="1" x14ac:dyDescent="0.2">
      <c r="A166" s="301" t="s">
        <v>172</v>
      </c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</row>
    <row r="167" spans="1:14" ht="13.5" thickBot="1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1:14" ht="13.5" customHeight="1" x14ac:dyDescent="0.2">
      <c r="A168" s="321"/>
      <c r="B168" s="321" t="s">
        <v>1</v>
      </c>
      <c r="C168" s="321" t="s">
        <v>2</v>
      </c>
      <c r="D168" s="321" t="s">
        <v>3</v>
      </c>
      <c r="E168" s="321" t="s">
        <v>4</v>
      </c>
      <c r="F168" s="321" t="s">
        <v>5</v>
      </c>
      <c r="G168" s="321" t="s">
        <v>6</v>
      </c>
      <c r="H168" s="321" t="s">
        <v>7</v>
      </c>
      <c r="I168" s="321" t="s">
        <v>8</v>
      </c>
      <c r="J168" s="321" t="s">
        <v>9</v>
      </c>
      <c r="K168" s="321" t="s">
        <v>10</v>
      </c>
      <c r="L168" s="321" t="s">
        <v>11</v>
      </c>
      <c r="M168" s="321" t="s">
        <v>12</v>
      </c>
      <c r="N168" s="321" t="s">
        <v>13</v>
      </c>
    </row>
    <row r="169" spans="1:14" ht="13.5" customHeight="1" thickBot="1" x14ac:dyDescent="0.25">
      <c r="A169" s="322"/>
      <c r="B169" s="322"/>
      <c r="C169" s="322"/>
      <c r="D169" s="322"/>
      <c r="E169" s="322"/>
      <c r="F169" s="322"/>
      <c r="G169" s="322"/>
      <c r="H169" s="322"/>
      <c r="I169" s="322"/>
      <c r="J169" s="322"/>
      <c r="K169" s="322"/>
      <c r="L169" s="322"/>
      <c r="M169" s="322"/>
      <c r="N169" s="322"/>
    </row>
    <row r="170" spans="1:14" ht="13.5" customHeight="1" x14ac:dyDescent="0.2">
      <c r="A170" s="293" t="s">
        <v>42</v>
      </c>
      <c r="B170" s="307">
        <v>0</v>
      </c>
      <c r="C170" s="307">
        <v>0</v>
      </c>
      <c r="D170" s="307">
        <v>0</v>
      </c>
      <c r="E170" s="307">
        <v>1054198</v>
      </c>
      <c r="F170" s="307">
        <v>1811457</v>
      </c>
      <c r="G170" s="307">
        <v>2663058</v>
      </c>
      <c r="H170" s="307">
        <v>2238993</v>
      </c>
      <c r="I170" s="307">
        <v>1941080</v>
      </c>
      <c r="J170" s="307">
        <v>391988</v>
      </c>
      <c r="K170" s="307">
        <v>192296</v>
      </c>
      <c r="L170" s="307">
        <v>0</v>
      </c>
      <c r="M170" s="307">
        <v>0</v>
      </c>
      <c r="N170" s="309">
        <f>SUM(B170:M171)</f>
        <v>10293070</v>
      </c>
    </row>
    <row r="171" spans="1:14" ht="13.5" customHeight="1" thickBot="1" x14ac:dyDescent="0.25">
      <c r="A171" s="31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41</v>
      </c>
      <c r="B172" s="307">
        <v>2540536</v>
      </c>
      <c r="C172" s="307">
        <v>2238092</v>
      </c>
      <c r="D172" s="307">
        <v>1542468</v>
      </c>
      <c r="E172" s="307">
        <v>1683436</v>
      </c>
      <c r="F172" s="307">
        <v>3113227</v>
      </c>
      <c r="G172" s="307">
        <v>2341697</v>
      </c>
      <c r="H172" s="307">
        <v>1692454</v>
      </c>
      <c r="I172" s="307">
        <v>1879387</v>
      </c>
      <c r="J172" s="307">
        <v>2154763</v>
      </c>
      <c r="K172" s="307">
        <v>1318586</v>
      </c>
      <c r="L172" s="307">
        <v>2138683</v>
      </c>
      <c r="M172" s="307">
        <v>1993960</v>
      </c>
      <c r="N172" s="309">
        <f>SUM(B172:M173)</f>
        <v>24637289</v>
      </c>
    </row>
    <row r="173" spans="1:14" ht="13.5" customHeight="1" thickBot="1" x14ac:dyDescent="0.25">
      <c r="A173" s="31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65</v>
      </c>
      <c r="B174" s="307">
        <v>351552</v>
      </c>
      <c r="C174" s="307">
        <v>502005</v>
      </c>
      <c r="D174" s="307">
        <v>434154</v>
      </c>
      <c r="E174" s="307">
        <v>83591</v>
      </c>
      <c r="F174" s="307">
        <v>244022</v>
      </c>
      <c r="G174" s="307">
        <v>226621</v>
      </c>
      <c r="H174" s="307">
        <v>89167</v>
      </c>
      <c r="I174" s="307">
        <v>41154</v>
      </c>
      <c r="J174" s="307">
        <v>2023811</v>
      </c>
      <c r="K174" s="307">
        <v>1580488</v>
      </c>
      <c r="L174" s="307">
        <v>1958744</v>
      </c>
      <c r="M174" s="307">
        <v>1328595</v>
      </c>
      <c r="N174" s="309">
        <f>SUM(B174:M175)</f>
        <v>8863904</v>
      </c>
    </row>
    <row r="175" spans="1:14" ht="13.5" customHeight="1" thickBot="1" x14ac:dyDescent="0.25">
      <c r="A175" s="31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43</v>
      </c>
      <c r="B176" s="307">
        <v>1398439</v>
      </c>
      <c r="C176" s="307">
        <v>0</v>
      </c>
      <c r="D176" s="307">
        <v>702872</v>
      </c>
      <c r="E176" s="307">
        <v>2392718</v>
      </c>
      <c r="F176" s="307">
        <v>2309606</v>
      </c>
      <c r="G176" s="307">
        <v>3580896</v>
      </c>
      <c r="H176" s="307">
        <v>2749463</v>
      </c>
      <c r="I176" s="307">
        <v>3263551</v>
      </c>
      <c r="J176" s="307">
        <v>1956965</v>
      </c>
      <c r="K176" s="307">
        <v>2249958</v>
      </c>
      <c r="L176" s="307">
        <v>2575223</v>
      </c>
      <c r="M176" s="307">
        <v>336742</v>
      </c>
      <c r="N176" s="309">
        <f>SUM(B176:M177)</f>
        <v>23516433</v>
      </c>
    </row>
    <row r="177" spans="1:14" ht="13.5" customHeight="1" thickBot="1" x14ac:dyDescent="0.25">
      <c r="A177" s="31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3" t="s">
        <v>23</v>
      </c>
      <c r="B178" s="307">
        <v>9796702</v>
      </c>
      <c r="C178" s="307">
        <v>9223647</v>
      </c>
      <c r="D178" s="307">
        <v>7226103</v>
      </c>
      <c r="E178" s="307">
        <v>5282218</v>
      </c>
      <c r="F178" s="307">
        <v>11618752</v>
      </c>
      <c r="G178" s="307">
        <v>10933760</v>
      </c>
      <c r="H178" s="307">
        <v>6298515</v>
      </c>
      <c r="I178" s="307">
        <v>7432074</v>
      </c>
      <c r="J178" s="307">
        <v>9189247</v>
      </c>
      <c r="K178" s="307">
        <v>12774697</v>
      </c>
      <c r="L178" s="307">
        <v>11480162</v>
      </c>
      <c r="M178" s="307">
        <v>9309903</v>
      </c>
      <c r="N178" s="309">
        <f>SUM(B178:M179)</f>
        <v>110565780</v>
      </c>
    </row>
    <row r="179" spans="1:14" ht="13.5" customHeight="1" thickBot="1" x14ac:dyDescent="0.25">
      <c r="A179" s="31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ht="13.5" customHeight="1" x14ac:dyDescent="0.2">
      <c r="A180" s="293" t="s">
        <v>40</v>
      </c>
      <c r="B180" s="307">
        <v>0</v>
      </c>
      <c r="C180" s="307">
        <v>0</v>
      </c>
      <c r="D180" s="307">
        <v>0</v>
      </c>
      <c r="E180" s="307">
        <v>0</v>
      </c>
      <c r="F180" s="307">
        <v>0</v>
      </c>
      <c r="G180" s="307">
        <v>500690</v>
      </c>
      <c r="H180" s="307">
        <v>0</v>
      </c>
      <c r="I180" s="307">
        <v>0</v>
      </c>
      <c r="J180" s="307">
        <v>0</v>
      </c>
      <c r="K180" s="307">
        <v>0</v>
      </c>
      <c r="L180" s="307">
        <v>0</v>
      </c>
      <c r="M180" s="307">
        <v>0</v>
      </c>
      <c r="N180" s="309">
        <f>SUM(B180:M181)</f>
        <v>500690</v>
      </c>
    </row>
    <row r="181" spans="1:14" ht="13.5" customHeight="1" thickBot="1" x14ac:dyDescent="0.25">
      <c r="A181" s="31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ht="13.5" customHeight="1" x14ac:dyDescent="0.2">
      <c r="A182" s="293" t="s">
        <v>44</v>
      </c>
      <c r="B182" s="307">
        <v>0</v>
      </c>
      <c r="C182" s="307">
        <v>0</v>
      </c>
      <c r="D182" s="307">
        <v>0</v>
      </c>
      <c r="E182" s="307">
        <v>0</v>
      </c>
      <c r="F182" s="307">
        <v>0</v>
      </c>
      <c r="G182" s="307">
        <v>0</v>
      </c>
      <c r="H182" s="307">
        <v>0</v>
      </c>
      <c r="I182" s="307">
        <v>0</v>
      </c>
      <c r="J182" s="307">
        <v>0</v>
      </c>
      <c r="K182" s="307">
        <v>0</v>
      </c>
      <c r="L182" s="307">
        <v>0</v>
      </c>
      <c r="M182" s="307">
        <v>0</v>
      </c>
      <c r="N182" s="309">
        <f>SUM(B182:M183)</f>
        <v>0</v>
      </c>
    </row>
    <row r="183" spans="1:14" ht="13.5" customHeight="1" thickBot="1" x14ac:dyDescent="0.25">
      <c r="A183" s="31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ht="13.5" customHeight="1" x14ac:dyDescent="0.2">
      <c r="A184" s="293" t="s">
        <v>32</v>
      </c>
      <c r="B184" s="307">
        <v>6425764</v>
      </c>
      <c r="C184" s="307">
        <v>5420229</v>
      </c>
      <c r="D184" s="307">
        <v>6902249</v>
      </c>
      <c r="E184" s="307">
        <v>3368574</v>
      </c>
      <c r="F184" s="307">
        <v>6333597</v>
      </c>
      <c r="G184" s="307">
        <v>5384372</v>
      </c>
      <c r="H184" s="307">
        <v>8964175</v>
      </c>
      <c r="I184" s="307">
        <v>8559320</v>
      </c>
      <c r="J184" s="307">
        <v>3777992</v>
      </c>
      <c r="K184" s="307">
        <v>3584366</v>
      </c>
      <c r="L184" s="307">
        <v>1798702</v>
      </c>
      <c r="M184" s="307">
        <v>1127856</v>
      </c>
      <c r="N184" s="309">
        <f>SUM(B184:M185)</f>
        <v>61647196</v>
      </c>
    </row>
    <row r="185" spans="1:14" ht="13.5" customHeight="1" thickBot="1" x14ac:dyDescent="0.25">
      <c r="A185" s="31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ht="13.5" customHeight="1" x14ac:dyDescent="0.2">
      <c r="A186" s="293" t="s">
        <v>17</v>
      </c>
      <c r="B186" s="307">
        <v>16299</v>
      </c>
      <c r="C186" s="307">
        <v>0</v>
      </c>
      <c r="D186" s="307">
        <v>114090</v>
      </c>
      <c r="E186" s="307">
        <v>0</v>
      </c>
      <c r="F186" s="307">
        <v>0</v>
      </c>
      <c r="G186" s="307">
        <v>0</v>
      </c>
      <c r="H186" s="307">
        <v>0</v>
      </c>
      <c r="I186" s="307">
        <v>0</v>
      </c>
      <c r="J186" s="307">
        <v>0</v>
      </c>
      <c r="K186" s="307">
        <v>0</v>
      </c>
      <c r="L186" s="307">
        <v>0</v>
      </c>
      <c r="M186" s="307">
        <v>0</v>
      </c>
      <c r="N186" s="309">
        <f>SUM(B186:M187)</f>
        <v>130389</v>
      </c>
    </row>
    <row r="187" spans="1:14" ht="13.5" customHeight="1" thickBot="1" x14ac:dyDescent="0.25">
      <c r="A187" s="31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ht="13.5" customHeight="1" x14ac:dyDescent="0.2">
      <c r="A188" s="293" t="s">
        <v>69</v>
      </c>
      <c r="B188" s="307">
        <v>1977099</v>
      </c>
      <c r="C188" s="307">
        <v>1893495</v>
      </c>
      <c r="D188" s="307">
        <v>2861632</v>
      </c>
      <c r="E188" s="307">
        <v>2849545</v>
      </c>
      <c r="F188" s="307">
        <v>2794978</v>
      </c>
      <c r="G188" s="307">
        <v>1969752</v>
      </c>
      <c r="H188" s="307">
        <v>6833518</v>
      </c>
      <c r="I188" s="307">
        <v>1809238</v>
      </c>
      <c r="J188" s="307">
        <v>1704047</v>
      </c>
      <c r="K188" s="307">
        <v>1662323</v>
      </c>
      <c r="L188" s="307">
        <v>2741584</v>
      </c>
      <c r="M188" s="307">
        <v>1495120</v>
      </c>
      <c r="N188" s="309">
        <f>SUM(B188:M189)</f>
        <v>30592331</v>
      </c>
    </row>
    <row r="189" spans="1:14" ht="13.5" customHeight="1" thickBot="1" x14ac:dyDescent="0.25">
      <c r="A189" s="31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ht="13.5" customHeight="1" x14ac:dyDescent="0.2">
      <c r="A190" s="293" t="s">
        <v>73</v>
      </c>
      <c r="B190" s="307">
        <v>6286382</v>
      </c>
      <c r="C190" s="307">
        <v>4647684</v>
      </c>
      <c r="D190" s="307">
        <v>6597169</v>
      </c>
      <c r="E190" s="307">
        <v>5382273</v>
      </c>
      <c r="F190" s="307">
        <v>6060354</v>
      </c>
      <c r="G190" s="307">
        <v>6032101</v>
      </c>
      <c r="H190" s="307">
        <v>4577051</v>
      </c>
      <c r="I190" s="307">
        <v>4435784</v>
      </c>
      <c r="J190" s="307">
        <v>4817205</v>
      </c>
      <c r="K190" s="307">
        <v>4393404</v>
      </c>
      <c r="L190" s="307">
        <v>5782599</v>
      </c>
      <c r="M190" s="307">
        <v>5019757</v>
      </c>
      <c r="N190" s="309">
        <f>SUM(B190:M191)</f>
        <v>64031763</v>
      </c>
    </row>
    <row r="191" spans="1:14" ht="13.5" customHeight="1" thickBot="1" x14ac:dyDescent="0.25">
      <c r="A191" s="31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/>
    </row>
    <row r="192" spans="1:14" ht="13.5" customHeight="1" x14ac:dyDescent="0.2">
      <c r="A192" s="323" t="s">
        <v>13</v>
      </c>
      <c r="B192" s="319">
        <f t="shared" ref="B192:M192" si="4">SUM(B170:B191)</f>
        <v>28792773</v>
      </c>
      <c r="C192" s="319">
        <f t="shared" si="4"/>
        <v>23925152</v>
      </c>
      <c r="D192" s="319">
        <f t="shared" si="4"/>
        <v>26380737</v>
      </c>
      <c r="E192" s="319">
        <f t="shared" si="4"/>
        <v>22096553</v>
      </c>
      <c r="F192" s="319">
        <f t="shared" si="4"/>
        <v>34285993</v>
      </c>
      <c r="G192" s="319">
        <f t="shared" si="4"/>
        <v>33632947</v>
      </c>
      <c r="H192" s="319">
        <f t="shared" si="4"/>
        <v>33443336</v>
      </c>
      <c r="I192" s="319">
        <f t="shared" si="4"/>
        <v>29361588</v>
      </c>
      <c r="J192" s="319">
        <f t="shared" si="4"/>
        <v>26016018</v>
      </c>
      <c r="K192" s="319">
        <f t="shared" si="4"/>
        <v>27756118</v>
      </c>
      <c r="L192" s="319">
        <f t="shared" si="4"/>
        <v>28475697</v>
      </c>
      <c r="M192" s="319">
        <f t="shared" si="4"/>
        <v>20611933</v>
      </c>
      <c r="N192" s="319">
        <f>SUM(N170:N191)</f>
        <v>334778845</v>
      </c>
    </row>
    <row r="193" spans="1:14" ht="13.5" customHeight="1" thickBot="1" x14ac:dyDescent="0.25">
      <c r="A193" s="324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</row>
    <row r="197" spans="1:14" s="26" customFormat="1" ht="24.95" customHeight="1" x14ac:dyDescent="0.2">
      <c r="A197" s="301" t="s">
        <v>169</v>
      </c>
      <c r="B197" s="301"/>
      <c r="C197" s="301"/>
      <c r="D197" s="301"/>
      <c r="E197" s="301"/>
      <c r="F197" s="301"/>
      <c r="G197" s="301"/>
      <c r="H197" s="301"/>
      <c r="I197" s="301"/>
      <c r="J197" s="301"/>
      <c r="K197" s="301"/>
      <c r="L197" s="301"/>
      <c r="M197" s="301"/>
      <c r="N197" s="301"/>
    </row>
    <row r="198" spans="1:14" ht="13.5" thickBot="1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1:14" ht="13.5" customHeight="1" x14ac:dyDescent="0.2">
      <c r="A199" s="321"/>
      <c r="B199" s="321" t="s">
        <v>1</v>
      </c>
      <c r="C199" s="321" t="s">
        <v>2</v>
      </c>
      <c r="D199" s="321" t="s">
        <v>3</v>
      </c>
      <c r="E199" s="321" t="s">
        <v>4</v>
      </c>
      <c r="F199" s="321" t="s">
        <v>5</v>
      </c>
      <c r="G199" s="321" t="s">
        <v>6</v>
      </c>
      <c r="H199" s="321" t="s">
        <v>7</v>
      </c>
      <c r="I199" s="321" t="s">
        <v>8</v>
      </c>
      <c r="J199" s="321" t="s">
        <v>9</v>
      </c>
      <c r="K199" s="321" t="s">
        <v>10</v>
      </c>
      <c r="L199" s="321" t="s">
        <v>11</v>
      </c>
      <c r="M199" s="321" t="s">
        <v>12</v>
      </c>
      <c r="N199" s="321" t="s">
        <v>13</v>
      </c>
    </row>
    <row r="200" spans="1:14" ht="13.5" customHeight="1" thickBot="1" x14ac:dyDescent="0.25">
      <c r="A200" s="322"/>
      <c r="B200" s="322"/>
      <c r="C200" s="322"/>
      <c r="D200" s="322"/>
      <c r="E200" s="322"/>
      <c r="F200" s="322"/>
      <c r="G200" s="322"/>
      <c r="H200" s="322"/>
      <c r="I200" s="322"/>
      <c r="J200" s="322"/>
      <c r="K200" s="322"/>
      <c r="L200" s="322"/>
      <c r="M200" s="322"/>
      <c r="N200" s="322"/>
    </row>
    <row r="201" spans="1:14" ht="13.5" customHeight="1" x14ac:dyDescent="0.2">
      <c r="A201" s="293" t="s">
        <v>19</v>
      </c>
      <c r="B201" s="307">
        <v>13247741</v>
      </c>
      <c r="C201" s="307">
        <v>8398464</v>
      </c>
      <c r="D201" s="307">
        <v>14977440</v>
      </c>
      <c r="E201" s="307">
        <v>9642813</v>
      </c>
      <c r="F201" s="307">
        <v>6891013</v>
      </c>
      <c r="G201" s="307">
        <v>14155644</v>
      </c>
      <c r="H201" s="307">
        <v>14744988</v>
      </c>
      <c r="I201" s="307">
        <v>5807008</v>
      </c>
      <c r="J201" s="307">
        <v>0</v>
      </c>
      <c r="K201" s="307">
        <v>0</v>
      </c>
      <c r="L201" s="307">
        <v>0</v>
      </c>
      <c r="M201" s="307">
        <v>0</v>
      </c>
      <c r="N201" s="309">
        <f>SUM(B201:M202)</f>
        <v>87865111</v>
      </c>
    </row>
    <row r="202" spans="1:14" ht="13.5" customHeight="1" thickBot="1" x14ac:dyDescent="0.25">
      <c r="A202" s="31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331" t="s">
        <v>45</v>
      </c>
      <c r="B203" s="330">
        <v>33032161</v>
      </c>
      <c r="C203" s="330">
        <v>34155829</v>
      </c>
      <c r="D203" s="330">
        <v>32993209</v>
      </c>
      <c r="E203" s="330">
        <v>35166074</v>
      </c>
      <c r="F203" s="330">
        <v>42271800</v>
      </c>
      <c r="G203" s="330">
        <v>40100417</v>
      </c>
      <c r="H203" s="330">
        <v>42893125</v>
      </c>
      <c r="I203" s="330">
        <v>35333414</v>
      </c>
      <c r="J203" s="330">
        <v>18704143</v>
      </c>
      <c r="K203" s="330">
        <v>12489131</v>
      </c>
      <c r="L203" s="330">
        <v>16845465</v>
      </c>
      <c r="M203" s="330">
        <v>26054665</v>
      </c>
      <c r="N203" s="309">
        <f>SUM(B203:M204)</f>
        <v>370039433</v>
      </c>
    </row>
    <row r="204" spans="1:14" ht="13.5" customHeight="1" thickBot="1" x14ac:dyDescent="0.25">
      <c r="A204" s="315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331" t="s">
        <v>46</v>
      </c>
      <c r="B205" s="330">
        <v>4941560</v>
      </c>
      <c r="C205" s="330">
        <v>3061656</v>
      </c>
      <c r="D205" s="330">
        <v>5532436</v>
      </c>
      <c r="E205" s="330">
        <v>4511884</v>
      </c>
      <c r="F205" s="330">
        <v>6982664</v>
      </c>
      <c r="G205" s="330">
        <v>6875388</v>
      </c>
      <c r="H205" s="330">
        <v>6714188</v>
      </c>
      <c r="I205" s="330">
        <v>4082208</v>
      </c>
      <c r="J205" s="330">
        <v>0</v>
      </c>
      <c r="K205" s="330">
        <v>0</v>
      </c>
      <c r="L205" s="330">
        <v>0</v>
      </c>
      <c r="M205" s="330">
        <v>0</v>
      </c>
      <c r="N205" s="309">
        <f>SUM(B205:M206)</f>
        <v>42701984</v>
      </c>
    </row>
    <row r="206" spans="1:14" ht="13.5" customHeight="1" thickBot="1" x14ac:dyDescent="0.25">
      <c r="A206" s="315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329" t="s">
        <v>23</v>
      </c>
      <c r="B207" s="330">
        <v>0</v>
      </c>
      <c r="C207" s="330">
        <v>0</v>
      </c>
      <c r="D207" s="330">
        <v>0</v>
      </c>
      <c r="E207" s="330">
        <v>0</v>
      </c>
      <c r="F207" s="330">
        <v>0</v>
      </c>
      <c r="G207" s="330">
        <v>0</v>
      </c>
      <c r="H207" s="330">
        <v>0</v>
      </c>
      <c r="I207" s="330">
        <v>0</v>
      </c>
      <c r="J207" s="330">
        <v>0</v>
      </c>
      <c r="K207" s="330">
        <v>0</v>
      </c>
      <c r="L207" s="330">
        <v>0</v>
      </c>
      <c r="M207" s="330">
        <v>0</v>
      </c>
      <c r="N207" s="309">
        <f>SUM(B207:M208)</f>
        <v>0</v>
      </c>
    </row>
    <row r="208" spans="1:14" ht="13.5" customHeight="1" thickBot="1" x14ac:dyDescent="0.25">
      <c r="A208" s="31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3.5" customHeight="1" x14ac:dyDescent="0.2">
      <c r="A209" s="331" t="s">
        <v>47</v>
      </c>
      <c r="B209" s="330">
        <v>0</v>
      </c>
      <c r="C209" s="330">
        <v>0</v>
      </c>
      <c r="D209" s="330">
        <v>0</v>
      </c>
      <c r="E209" s="330">
        <v>0</v>
      </c>
      <c r="F209" s="330">
        <v>0</v>
      </c>
      <c r="G209" s="330">
        <v>0</v>
      </c>
      <c r="H209" s="330">
        <v>0</v>
      </c>
      <c r="I209" s="330">
        <v>0</v>
      </c>
      <c r="J209" s="330">
        <v>0</v>
      </c>
      <c r="K209" s="330">
        <v>0</v>
      </c>
      <c r="L209" s="330">
        <v>0</v>
      </c>
      <c r="M209" s="330">
        <v>0</v>
      </c>
      <c r="N209" s="309">
        <f>SUM(B209:M210)</f>
        <v>0</v>
      </c>
    </row>
    <row r="210" spans="1:14" ht="13.5" customHeight="1" thickBot="1" x14ac:dyDescent="0.25">
      <c r="A210" s="315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ht="13.5" customHeight="1" x14ac:dyDescent="0.2">
      <c r="A211" s="329" t="s">
        <v>48</v>
      </c>
      <c r="B211" s="330">
        <v>1066428</v>
      </c>
      <c r="C211" s="330">
        <v>0</v>
      </c>
      <c r="D211" s="330">
        <v>0</v>
      </c>
      <c r="E211" s="330">
        <v>0</v>
      </c>
      <c r="F211" s="330">
        <v>0</v>
      </c>
      <c r="G211" s="330">
        <v>0</v>
      </c>
      <c r="H211" s="330">
        <v>0</v>
      </c>
      <c r="I211" s="330">
        <v>0</v>
      </c>
      <c r="J211" s="330">
        <v>0</v>
      </c>
      <c r="K211" s="330">
        <v>0</v>
      </c>
      <c r="L211" s="330">
        <v>0</v>
      </c>
      <c r="M211" s="330">
        <v>0</v>
      </c>
      <c r="N211" s="309">
        <f>SUM(B211:M212)</f>
        <v>1066428</v>
      </c>
    </row>
    <row r="212" spans="1:14" ht="13.5" customHeight="1" thickBot="1" x14ac:dyDescent="0.25">
      <c r="A212" s="31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ht="13.5" customHeight="1" x14ac:dyDescent="0.2">
      <c r="A213" s="329" t="s">
        <v>49</v>
      </c>
      <c r="B213" s="330">
        <v>0</v>
      </c>
      <c r="C213" s="330">
        <v>0</v>
      </c>
      <c r="D213" s="330">
        <v>0</v>
      </c>
      <c r="E213" s="330">
        <v>0</v>
      </c>
      <c r="F213" s="330">
        <v>0</v>
      </c>
      <c r="G213" s="330">
        <v>0</v>
      </c>
      <c r="H213" s="330">
        <v>0</v>
      </c>
      <c r="I213" s="330">
        <v>0</v>
      </c>
      <c r="J213" s="330">
        <v>0</v>
      </c>
      <c r="K213" s="330">
        <v>0</v>
      </c>
      <c r="L213" s="330">
        <v>0</v>
      </c>
      <c r="M213" s="330">
        <v>0</v>
      </c>
      <c r="N213" s="309">
        <f>SUM(B213:M214)</f>
        <v>0</v>
      </c>
    </row>
    <row r="214" spans="1:14" ht="13.5" customHeight="1" thickBot="1" x14ac:dyDescent="0.25">
      <c r="A214" s="31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ht="13.5" customHeight="1" x14ac:dyDescent="0.2">
      <c r="A215" s="331" t="s">
        <v>71</v>
      </c>
      <c r="B215" s="330">
        <v>615989</v>
      </c>
      <c r="C215" s="330">
        <v>117123</v>
      </c>
      <c r="D215" s="330">
        <v>478202</v>
      </c>
      <c r="E215" s="330">
        <v>437008</v>
      </c>
      <c r="F215" s="330">
        <v>0</v>
      </c>
      <c r="G215" s="330">
        <v>47562</v>
      </c>
      <c r="H215" s="330">
        <v>0</v>
      </c>
      <c r="I215" s="330">
        <v>2184</v>
      </c>
      <c r="J215" s="330">
        <v>12052</v>
      </c>
      <c r="K215" s="330">
        <v>6267</v>
      </c>
      <c r="L215" s="330">
        <v>951616</v>
      </c>
      <c r="M215" s="330">
        <v>244832</v>
      </c>
      <c r="N215" s="309">
        <f>SUM(B215:M216)</f>
        <v>2912835</v>
      </c>
    </row>
    <row r="216" spans="1:14" ht="13.5" customHeight="1" thickBot="1" x14ac:dyDescent="0.25">
      <c r="A216" s="315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ht="13.5" customHeight="1" x14ac:dyDescent="0.2">
      <c r="A217" s="329" t="s">
        <v>72</v>
      </c>
      <c r="B217" s="330">
        <v>2588025</v>
      </c>
      <c r="C217" s="330">
        <v>2155119</v>
      </c>
      <c r="D217" s="330">
        <v>2914273</v>
      </c>
      <c r="E217" s="330">
        <v>707394</v>
      </c>
      <c r="F217" s="330">
        <v>0</v>
      </c>
      <c r="G217" s="330">
        <v>0</v>
      </c>
      <c r="H217" s="330">
        <v>3271389</v>
      </c>
      <c r="I217" s="330">
        <v>3460268</v>
      </c>
      <c r="J217" s="330">
        <v>0</v>
      </c>
      <c r="K217" s="330">
        <v>0</v>
      </c>
      <c r="L217" s="330">
        <v>0</v>
      </c>
      <c r="M217" s="330">
        <v>2234314</v>
      </c>
      <c r="N217" s="309">
        <f>SUM(B217:M218)</f>
        <v>17330782</v>
      </c>
    </row>
    <row r="218" spans="1:14" ht="13.5" customHeight="1" thickBot="1" x14ac:dyDescent="0.25">
      <c r="A218" s="31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ht="13.5" customHeight="1" x14ac:dyDescent="0.2">
      <c r="A219" s="329" t="s">
        <v>50</v>
      </c>
      <c r="B219" s="330">
        <v>2108558</v>
      </c>
      <c r="C219" s="330">
        <v>6230658</v>
      </c>
      <c r="D219" s="330">
        <v>1675814</v>
      </c>
      <c r="E219" s="330">
        <v>2378955</v>
      </c>
      <c r="F219" s="330">
        <v>5296929</v>
      </c>
      <c r="G219" s="330">
        <v>4508479</v>
      </c>
      <c r="H219" s="330">
        <v>6342991</v>
      </c>
      <c r="I219" s="330">
        <v>4149862</v>
      </c>
      <c r="J219" s="330">
        <v>0</v>
      </c>
      <c r="K219" s="330">
        <v>45390</v>
      </c>
      <c r="L219" s="330">
        <v>0</v>
      </c>
      <c r="M219" s="330">
        <v>0</v>
      </c>
      <c r="N219" s="309">
        <f>SUM(B219:M220)</f>
        <v>32737636</v>
      </c>
    </row>
    <row r="220" spans="1:14" ht="13.5" customHeight="1" thickBot="1" x14ac:dyDescent="0.25">
      <c r="A220" s="294"/>
      <c r="B220" s="338"/>
      <c r="C220" s="338"/>
      <c r="D220" s="338"/>
      <c r="E220" s="338"/>
      <c r="F220" s="338"/>
      <c r="G220" s="338"/>
      <c r="H220" s="338"/>
      <c r="I220" s="338"/>
      <c r="J220" s="338"/>
      <c r="K220" s="338"/>
      <c r="L220" s="338"/>
      <c r="M220" s="338"/>
      <c r="N220" s="310"/>
    </row>
    <row r="221" spans="1:14" ht="13.5" customHeight="1" x14ac:dyDescent="0.2">
      <c r="A221" s="323" t="s">
        <v>13</v>
      </c>
      <c r="B221" s="319">
        <f t="shared" ref="B221:M221" si="5">SUM(B201:B220)</f>
        <v>57600462</v>
      </c>
      <c r="C221" s="319">
        <f t="shared" si="5"/>
        <v>54118849</v>
      </c>
      <c r="D221" s="319">
        <f t="shared" si="5"/>
        <v>58571374</v>
      </c>
      <c r="E221" s="319">
        <f t="shared" si="5"/>
        <v>52844128</v>
      </c>
      <c r="F221" s="319">
        <f t="shared" si="5"/>
        <v>61442406</v>
      </c>
      <c r="G221" s="319">
        <f t="shared" si="5"/>
        <v>65687490</v>
      </c>
      <c r="H221" s="319">
        <f t="shared" si="5"/>
        <v>73966681</v>
      </c>
      <c r="I221" s="319">
        <f t="shared" si="5"/>
        <v>52834944</v>
      </c>
      <c r="J221" s="319">
        <f t="shared" si="5"/>
        <v>18716195</v>
      </c>
      <c r="K221" s="319">
        <f t="shared" si="5"/>
        <v>12540788</v>
      </c>
      <c r="L221" s="319">
        <f t="shared" si="5"/>
        <v>17797081</v>
      </c>
      <c r="M221" s="319">
        <f t="shared" si="5"/>
        <v>28533811</v>
      </c>
      <c r="N221" s="319">
        <f>SUM(N201:N220)</f>
        <v>554654209</v>
      </c>
    </row>
    <row r="222" spans="1:14" ht="13.5" customHeight="1" thickBot="1" x14ac:dyDescent="0.25">
      <c r="A222" s="324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</row>
    <row r="224" spans="1:14" x14ac:dyDescent="0.2">
      <c r="M224" t="s">
        <v>70</v>
      </c>
      <c r="N224" t="s">
        <v>70</v>
      </c>
    </row>
  </sheetData>
  <mergeCells count="1301">
    <mergeCell ref="A2:N2"/>
    <mergeCell ref="A6:C6"/>
    <mergeCell ref="A5:C5"/>
    <mergeCell ref="A4:C4"/>
    <mergeCell ref="A12:N12"/>
    <mergeCell ref="A9:C9"/>
    <mergeCell ref="A8:C8"/>
    <mergeCell ref="A7:C7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A16:A17"/>
    <mergeCell ref="A18:A19"/>
    <mergeCell ref="B16:B17"/>
    <mergeCell ref="C16:C17"/>
    <mergeCell ref="D16:D17"/>
    <mergeCell ref="E16:E17"/>
    <mergeCell ref="F16:F17"/>
    <mergeCell ref="G16:G17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E28:E29"/>
    <mergeCell ref="F28:F29"/>
    <mergeCell ref="G28:G29"/>
    <mergeCell ref="B32:B33"/>
    <mergeCell ref="C32:C33"/>
    <mergeCell ref="D32:D33"/>
    <mergeCell ref="E32:E33"/>
    <mergeCell ref="F32:F33"/>
    <mergeCell ref="G32:G33"/>
    <mergeCell ref="B36:B37"/>
    <mergeCell ref="C36:C37"/>
    <mergeCell ref="D36:D37"/>
    <mergeCell ref="E36:E37"/>
    <mergeCell ref="F36:F37"/>
    <mergeCell ref="G36:G37"/>
    <mergeCell ref="A38:A39"/>
    <mergeCell ref="A40:A41"/>
    <mergeCell ref="A42:A43"/>
    <mergeCell ref="A44:A45"/>
    <mergeCell ref="A46:A47"/>
    <mergeCell ref="A48:A49"/>
    <mergeCell ref="A50:A51"/>
    <mergeCell ref="H16:H17"/>
    <mergeCell ref="I16:I17"/>
    <mergeCell ref="G18:G19"/>
    <mergeCell ref="H18:H19"/>
    <mergeCell ref="I18:I19"/>
    <mergeCell ref="G20:G21"/>
    <mergeCell ref="J16:J17"/>
    <mergeCell ref="K16:K17"/>
    <mergeCell ref="L16:L17"/>
    <mergeCell ref="M16:M17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B28:B29"/>
    <mergeCell ref="C28:C29"/>
    <mergeCell ref="D28:D29"/>
    <mergeCell ref="N16:N17"/>
    <mergeCell ref="B18:B19"/>
    <mergeCell ref="C18:C19"/>
    <mergeCell ref="D18:D19"/>
    <mergeCell ref="E18:E19"/>
    <mergeCell ref="F18:F19"/>
    <mergeCell ref="J18:J19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H20:H21"/>
    <mergeCell ref="I20:I21"/>
    <mergeCell ref="J20:J21"/>
    <mergeCell ref="K20:K21"/>
    <mergeCell ref="L20:L21"/>
    <mergeCell ref="M20:M21"/>
    <mergeCell ref="N20:N21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H28:H29"/>
    <mergeCell ref="I28:I29"/>
    <mergeCell ref="J28:J29"/>
    <mergeCell ref="K28:K29"/>
    <mergeCell ref="L28:L29"/>
    <mergeCell ref="M28:M29"/>
    <mergeCell ref="N28:N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H32:H33"/>
    <mergeCell ref="I32:I33"/>
    <mergeCell ref="J32:J33"/>
    <mergeCell ref="K32:K33"/>
    <mergeCell ref="L32:L33"/>
    <mergeCell ref="M32:M33"/>
    <mergeCell ref="N32:N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H36:H37"/>
    <mergeCell ref="I36:I37"/>
    <mergeCell ref="J36:J37"/>
    <mergeCell ref="K36:K37"/>
    <mergeCell ref="L36:L37"/>
    <mergeCell ref="M36:M37"/>
    <mergeCell ref="N36:N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A55:N55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A87:A88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A89:A90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A93:A94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A95:A96"/>
    <mergeCell ref="B95:B96"/>
    <mergeCell ref="C95:C96"/>
    <mergeCell ref="D95:D96"/>
    <mergeCell ref="E95:E96"/>
    <mergeCell ref="F95:F96"/>
    <mergeCell ref="G95:G96"/>
    <mergeCell ref="L95:L96"/>
    <mergeCell ref="M95:M96"/>
    <mergeCell ref="N95:N96"/>
    <mergeCell ref="A100:N100"/>
    <mergeCell ref="H95:H96"/>
    <mergeCell ref="I95:I96"/>
    <mergeCell ref="J95:J96"/>
    <mergeCell ref="K95:K96"/>
    <mergeCell ref="A102:A103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A104:A105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A108:A109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A112:A113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A114:A115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A116:A117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8:A119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120:A121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A122:A123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A124:A125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A126:A127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A131:N131"/>
    <mergeCell ref="A133:A134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A135:A136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A137:A13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A139:A140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A141:A14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A143:A144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A149:A150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A151:A152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A153:A154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A155:A156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A157:A158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A161:A162"/>
    <mergeCell ref="B161:B162"/>
    <mergeCell ref="C161:C162"/>
    <mergeCell ref="D161:D162"/>
    <mergeCell ref="E161:E162"/>
    <mergeCell ref="F161:F162"/>
    <mergeCell ref="G161:G162"/>
    <mergeCell ref="L161:L162"/>
    <mergeCell ref="M161:M162"/>
    <mergeCell ref="N161:N162"/>
    <mergeCell ref="A166:N166"/>
    <mergeCell ref="H161:H162"/>
    <mergeCell ref="I161:I162"/>
    <mergeCell ref="J161:J162"/>
    <mergeCell ref="K161:K162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A170:A171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A176:A177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A180:A181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A184:A185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A186:A187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A188:A189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A190:A191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A192:A193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A197:N197"/>
    <mergeCell ref="A199:A200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A201:A202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A203:A20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A207:A208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A209:A210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A213:A214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J215:J216"/>
    <mergeCell ref="K215:K216"/>
    <mergeCell ref="L215:L216"/>
    <mergeCell ref="M215:M216"/>
    <mergeCell ref="N215:N216"/>
    <mergeCell ref="A217:A218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L217:L218"/>
    <mergeCell ref="M217:M218"/>
    <mergeCell ref="N217:N218"/>
    <mergeCell ref="A219:A220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A221:A222"/>
    <mergeCell ref="B221:B222"/>
    <mergeCell ref="C221:C222"/>
    <mergeCell ref="D221:D222"/>
    <mergeCell ref="E221:E222"/>
    <mergeCell ref="F221:F222"/>
    <mergeCell ref="G221:G222"/>
    <mergeCell ref="L221:L222"/>
    <mergeCell ref="M221:M222"/>
    <mergeCell ref="N221:N222"/>
    <mergeCell ref="H221:H222"/>
    <mergeCell ref="I221:I222"/>
    <mergeCell ref="J221:J222"/>
    <mergeCell ref="K221:K222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12'!A40" display="1 - FERROEXPRESO PAMPEANO S.A."/>
    <hyperlink ref="A5:C5" location="'2012'!A84" display="2 - NUEVO CENTRAL ARGENTINO S.A."/>
    <hyperlink ref="A6:C6" location="'2012'!A128" display="3 - FERROSUR ROCA S.A."/>
    <hyperlink ref="A7:C7" location="'2012'!A160" display="4 - AMERICA LATINA LOGISTICA CENTRAL S.A. "/>
    <hyperlink ref="A8:C8" location="'2012'!A194" display="5 - AMERICA LATINA LOGISTICA MESOPOTAMICA S.A."/>
    <hyperlink ref="A9:C9" location="'2012'!A223" display="6 - BELGRANO CARGAS S.A."/>
  </hyperlinks>
  <pageMargins left="0.75" right="0.75" top="1" bottom="1" header="0" footer="0"/>
  <pageSetup paperSize="9" scale="59" fitToHeight="0" orientation="landscape" r:id="rId1"/>
  <headerFooter alignWithMargins="0"/>
  <rowBreaks count="4" manualBreakCount="4">
    <brk id="99" max="16383" man="1"/>
    <brk id="130" max="16383" man="1"/>
    <brk id="165" max="16383" man="1"/>
    <brk id="19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723"/>
  <sheetViews>
    <sheetView showGridLines="0" showRowColHeaders="0" showRuler="0" view="pageLayout" topLeftCell="H1" zoomScaleNormal="100" workbookViewId="0">
      <selection activeCell="A9" sqref="A4:C9"/>
    </sheetView>
  </sheetViews>
  <sheetFormatPr baseColWidth="10" defaultRowHeight="12.75" x14ac:dyDescent="0.2"/>
  <cols>
    <col min="1" max="14" width="15.5703125" customWidth="1"/>
  </cols>
  <sheetData>
    <row r="2" spans="1:14" s="26" customFormat="1" ht="24.95" customHeight="1" x14ac:dyDescent="0.2">
      <c r="A2" s="302" t="s">
        <v>208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209</v>
      </c>
      <c r="B7" s="326"/>
      <c r="C7" s="326"/>
      <c r="D7" s="38"/>
    </row>
    <row r="8" spans="1:14" s="26" customFormat="1" ht="24.95" customHeight="1" x14ac:dyDescent="0.2">
      <c r="A8" s="326" t="s">
        <v>210</v>
      </c>
      <c r="B8" s="326"/>
      <c r="C8" s="326"/>
      <c r="D8" s="38"/>
    </row>
    <row r="9" spans="1:14" s="26" customFormat="1" ht="24.95" customHeight="1" x14ac:dyDescent="0.2">
      <c r="A9" s="326" t="s">
        <v>211</v>
      </c>
      <c r="B9" s="326"/>
      <c r="C9" s="326"/>
      <c r="D9" s="38"/>
    </row>
    <row r="10" spans="1:14" ht="33" customHeight="1" x14ac:dyDescent="0.2">
      <c r="A10" s="10"/>
      <c r="B10" s="10"/>
      <c r="C10" s="10"/>
      <c r="D10" s="10"/>
    </row>
    <row r="11" spans="1:14" ht="33" customHeight="1" x14ac:dyDescent="0.2"/>
    <row r="12" spans="1:14" ht="33" customHeight="1" x14ac:dyDescent="0.2">
      <c r="A12" s="339" t="s">
        <v>351</v>
      </c>
      <c r="B12" s="339"/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</row>
    <row r="13" spans="1:14" ht="33" customHeight="1" thickBot="1" x14ac:dyDescent="0.25">
      <c r="A13" s="340"/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</row>
    <row r="14" spans="1:14" ht="33" customHeight="1" thickBot="1" x14ac:dyDescent="0.25">
      <c r="A14" s="191" t="s">
        <v>216</v>
      </c>
      <c r="B14" s="192" t="s">
        <v>217</v>
      </c>
      <c r="C14" s="192" t="s">
        <v>218</v>
      </c>
      <c r="D14" s="192" t="s">
        <v>219</v>
      </c>
      <c r="E14" s="192" t="s">
        <v>220</v>
      </c>
      <c r="F14" s="192" t="s">
        <v>221</v>
      </c>
      <c r="G14" s="192" t="s">
        <v>222</v>
      </c>
      <c r="H14" s="192" t="s">
        <v>223</v>
      </c>
      <c r="I14" s="192" t="s">
        <v>224</v>
      </c>
      <c r="J14" s="192" t="s">
        <v>225</v>
      </c>
      <c r="K14" s="192" t="s">
        <v>226</v>
      </c>
      <c r="L14" s="192" t="s">
        <v>227</v>
      </c>
      <c r="M14" s="192" t="s">
        <v>228</v>
      </c>
      <c r="N14" s="193" t="s">
        <v>229</v>
      </c>
    </row>
    <row r="15" spans="1:14" ht="33" customHeight="1" thickBot="1" x14ac:dyDescent="0.25">
      <c r="A15" s="194" t="s">
        <v>230</v>
      </c>
      <c r="B15" s="173">
        <v>0</v>
      </c>
      <c r="C15" s="173">
        <v>607233.12</v>
      </c>
      <c r="D15" s="173">
        <v>1082267.55</v>
      </c>
      <c r="E15" s="173">
        <v>-741122.55</v>
      </c>
      <c r="F15" s="173">
        <v>341145</v>
      </c>
      <c r="G15" s="173">
        <v>297337.68</v>
      </c>
      <c r="H15" s="173">
        <v>963897.04</v>
      </c>
      <c r="I15" s="173">
        <v>1388180.1400000001</v>
      </c>
      <c r="J15" s="173">
        <v>6160441.6379999993</v>
      </c>
      <c r="K15" s="173">
        <v>11460737.379999999</v>
      </c>
      <c r="L15" s="173">
        <v>5500728.4300000006</v>
      </c>
      <c r="M15" s="173">
        <v>5957694.091</v>
      </c>
      <c r="N15" s="173">
        <v>33018539.518999998</v>
      </c>
    </row>
    <row r="16" spans="1:14" ht="33" customHeight="1" x14ac:dyDescent="0.2">
      <c r="A16" s="195" t="s">
        <v>231</v>
      </c>
      <c r="B16" s="174">
        <v>0</v>
      </c>
      <c r="C16" s="174">
        <v>607233.12</v>
      </c>
      <c r="D16" s="174">
        <v>1082267.55</v>
      </c>
      <c r="E16" s="174">
        <v>-741122.55</v>
      </c>
      <c r="F16" s="174">
        <v>341145</v>
      </c>
      <c r="G16" s="174">
        <v>297337.68</v>
      </c>
      <c r="H16" s="174">
        <v>963897.04</v>
      </c>
      <c r="I16" s="174">
        <v>983587.88000000012</v>
      </c>
      <c r="J16" s="174">
        <v>5718316.6379999993</v>
      </c>
      <c r="K16" s="174">
        <v>11018612.379999999</v>
      </c>
      <c r="L16" s="174">
        <v>5067098.78</v>
      </c>
      <c r="M16" s="174">
        <v>5957694.091</v>
      </c>
      <c r="N16" s="175">
        <v>31296067.608999997</v>
      </c>
    </row>
    <row r="17" spans="1:14" ht="33" customHeight="1" x14ac:dyDescent="0.2">
      <c r="A17" s="195" t="s">
        <v>213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404592.26</v>
      </c>
      <c r="J17" s="174">
        <v>442125</v>
      </c>
      <c r="K17" s="174">
        <v>442125</v>
      </c>
      <c r="L17" s="174">
        <v>433629.64999999997</v>
      </c>
      <c r="M17" s="174">
        <v>0</v>
      </c>
      <c r="N17" s="175">
        <v>1722471.91</v>
      </c>
    </row>
    <row r="18" spans="1:14" ht="33" customHeight="1" x14ac:dyDescent="0.2">
      <c r="A18" s="195" t="s">
        <v>232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5">
        <v>0</v>
      </c>
    </row>
    <row r="19" spans="1:14" ht="33" customHeight="1" x14ac:dyDescent="0.2">
      <c r="A19" s="196" t="s">
        <v>233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5">
        <v>0</v>
      </c>
    </row>
    <row r="20" spans="1:14" ht="33" customHeight="1" thickBot="1" x14ac:dyDescent="0.25">
      <c r="A20" s="197" t="s">
        <v>234</v>
      </c>
      <c r="B20" s="176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5">
        <v>0</v>
      </c>
    </row>
    <row r="21" spans="1:14" ht="33" customHeight="1" thickBot="1" x14ac:dyDescent="0.25">
      <c r="A21" s="198" t="s">
        <v>235</v>
      </c>
      <c r="B21" s="177">
        <v>14.151999999998225</v>
      </c>
      <c r="C21" s="177">
        <v>494010</v>
      </c>
      <c r="D21" s="177">
        <v>6220906.1599999992</v>
      </c>
      <c r="E21" s="177">
        <v>11127136.272000002</v>
      </c>
      <c r="F21" s="177">
        <v>4392845.4399999995</v>
      </c>
      <c r="G21" s="177">
        <v>2936293.3279999997</v>
      </c>
      <c r="H21" s="177">
        <v>5766089.1800000006</v>
      </c>
      <c r="I21" s="177">
        <v>5058468.8199999994</v>
      </c>
      <c r="J21" s="177">
        <v>620785.84000000008</v>
      </c>
      <c r="K21" s="177">
        <v>0</v>
      </c>
      <c r="L21" s="177">
        <v>708186</v>
      </c>
      <c r="M21" s="177">
        <v>2044592.88</v>
      </c>
      <c r="N21" s="177">
        <v>39369328.072000004</v>
      </c>
    </row>
    <row r="22" spans="1:14" ht="33" customHeight="1" x14ac:dyDescent="0.2">
      <c r="A22" s="199" t="s">
        <v>236</v>
      </c>
      <c r="B22" s="174">
        <v>14.151999999998225</v>
      </c>
      <c r="C22" s="174">
        <v>0</v>
      </c>
      <c r="D22" s="174">
        <v>6307792.1599999992</v>
      </c>
      <c r="E22" s="174">
        <v>10337032.272000002</v>
      </c>
      <c r="F22" s="174">
        <v>-114377.99999999988</v>
      </c>
      <c r="G22" s="174">
        <v>2104.8000000000002</v>
      </c>
      <c r="H22" s="174">
        <v>4345286.3800000008</v>
      </c>
      <c r="I22" s="174">
        <v>2709170.1799999997</v>
      </c>
      <c r="J22" s="174">
        <v>620785.84000000008</v>
      </c>
      <c r="K22" s="174">
        <v>0</v>
      </c>
      <c r="L22" s="174">
        <v>0</v>
      </c>
      <c r="M22" s="174">
        <v>1248312</v>
      </c>
      <c r="N22" s="175">
        <v>25456119.784000002</v>
      </c>
    </row>
    <row r="23" spans="1:14" ht="33" customHeight="1" x14ac:dyDescent="0.2">
      <c r="A23" s="199" t="s">
        <v>237</v>
      </c>
      <c r="B23" s="174">
        <v>0</v>
      </c>
      <c r="C23" s="174">
        <v>494010</v>
      </c>
      <c r="D23" s="174">
        <v>-86886</v>
      </c>
      <c r="E23" s="174">
        <v>790104</v>
      </c>
      <c r="F23" s="174">
        <v>4507223.4399999995</v>
      </c>
      <c r="G23" s="174">
        <v>2934188.5279999999</v>
      </c>
      <c r="H23" s="174">
        <v>1420802.8</v>
      </c>
      <c r="I23" s="174">
        <v>2349298.6399999997</v>
      </c>
      <c r="J23" s="174">
        <v>0</v>
      </c>
      <c r="K23" s="174">
        <v>0</v>
      </c>
      <c r="L23" s="174">
        <v>708186</v>
      </c>
      <c r="M23" s="174">
        <v>796280.88</v>
      </c>
      <c r="N23" s="175">
        <v>13913208.288000001</v>
      </c>
    </row>
    <row r="24" spans="1:14" ht="33" customHeight="1" x14ac:dyDescent="0.2">
      <c r="A24" s="199" t="s">
        <v>238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5">
        <v>0</v>
      </c>
    </row>
    <row r="25" spans="1:14" ht="33" customHeight="1" x14ac:dyDescent="0.2">
      <c r="A25" s="199" t="s">
        <v>239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5">
        <v>0</v>
      </c>
    </row>
    <row r="26" spans="1:14" ht="33" customHeight="1" x14ac:dyDescent="0.2">
      <c r="A26" s="199" t="s">
        <v>240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5">
        <v>0</v>
      </c>
    </row>
    <row r="27" spans="1:14" ht="33" customHeight="1" thickBot="1" x14ac:dyDescent="0.25">
      <c r="A27" s="199" t="s">
        <v>241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5">
        <v>0</v>
      </c>
    </row>
    <row r="28" spans="1:14" ht="33" customHeight="1" thickBot="1" x14ac:dyDescent="0.25">
      <c r="A28" s="198" t="s">
        <v>242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</row>
    <row r="29" spans="1:14" ht="33" customHeight="1" x14ac:dyDescent="0.2">
      <c r="A29" s="199" t="s">
        <v>243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5">
        <v>0</v>
      </c>
    </row>
    <row r="30" spans="1:14" ht="33" customHeight="1" x14ac:dyDescent="0.2">
      <c r="A30" s="199" t="s">
        <v>244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5">
        <v>0</v>
      </c>
    </row>
    <row r="31" spans="1:14" ht="33" customHeight="1" x14ac:dyDescent="0.2">
      <c r="A31" s="199" t="s">
        <v>245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5">
        <v>0</v>
      </c>
    </row>
    <row r="32" spans="1:14" ht="33" customHeight="1" thickBot="1" x14ac:dyDescent="0.25">
      <c r="A32" s="199" t="s">
        <v>246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5">
        <v>0</v>
      </c>
    </row>
    <row r="33" spans="1:14" ht="33" customHeight="1" thickBot="1" x14ac:dyDescent="0.25">
      <c r="A33" s="198" t="s">
        <v>247</v>
      </c>
      <c r="B33" s="178">
        <v>0</v>
      </c>
      <c r="C33" s="178">
        <v>0</v>
      </c>
      <c r="D33" s="178">
        <v>0</v>
      </c>
      <c r="E33" s="178">
        <v>1126350.3999999999</v>
      </c>
      <c r="F33" s="178">
        <v>0</v>
      </c>
      <c r="G33" s="178">
        <v>437738</v>
      </c>
      <c r="H33" s="178">
        <v>452704</v>
      </c>
      <c r="I33" s="178">
        <v>416704</v>
      </c>
      <c r="J33" s="178">
        <v>467380.62</v>
      </c>
      <c r="K33" s="178">
        <v>-179550.00000000012</v>
      </c>
      <c r="L33" s="178">
        <v>571016</v>
      </c>
      <c r="M33" s="178">
        <v>-842499.42</v>
      </c>
      <c r="N33" s="178">
        <v>2449843.6</v>
      </c>
    </row>
    <row r="34" spans="1:14" ht="33" customHeight="1" x14ac:dyDescent="0.2">
      <c r="A34" s="199" t="s">
        <v>248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9">
        <v>0</v>
      </c>
    </row>
    <row r="35" spans="1:14" ht="33" customHeight="1" thickBot="1" x14ac:dyDescent="0.25">
      <c r="A35" s="199" t="s">
        <v>249</v>
      </c>
      <c r="B35" s="174">
        <v>0</v>
      </c>
      <c r="C35" s="174">
        <v>0</v>
      </c>
      <c r="D35" s="174">
        <v>0</v>
      </c>
      <c r="E35" s="174">
        <v>1126350.3999999999</v>
      </c>
      <c r="F35" s="174">
        <v>0</v>
      </c>
      <c r="G35" s="174">
        <v>437738</v>
      </c>
      <c r="H35" s="174">
        <v>452704</v>
      </c>
      <c r="I35" s="174">
        <v>416704</v>
      </c>
      <c r="J35" s="174">
        <v>467380.62</v>
      </c>
      <c r="K35" s="174">
        <v>-179550.00000000012</v>
      </c>
      <c r="L35" s="174">
        <v>571016</v>
      </c>
      <c r="M35" s="174">
        <v>-842499.42</v>
      </c>
      <c r="N35" s="179">
        <v>2449843.6</v>
      </c>
    </row>
    <row r="36" spans="1:14" ht="33" customHeight="1" thickBot="1" x14ac:dyDescent="0.25">
      <c r="A36" s="198" t="s">
        <v>250</v>
      </c>
      <c r="B36" s="177">
        <v>120672352.25410001</v>
      </c>
      <c r="C36" s="177">
        <v>121596949.30320555</v>
      </c>
      <c r="D36" s="177">
        <v>123769940.13300005</v>
      </c>
      <c r="E36" s="177">
        <v>124350504.74199998</v>
      </c>
      <c r="F36" s="177">
        <v>153418959.294</v>
      </c>
      <c r="G36" s="177">
        <v>144596952.39700007</v>
      </c>
      <c r="H36" s="177">
        <v>148636084.23299989</v>
      </c>
      <c r="I36" s="177">
        <v>139573591.28699985</v>
      </c>
      <c r="J36" s="177">
        <v>99426177.215999991</v>
      </c>
      <c r="K36" s="177">
        <v>46408262.910000004</v>
      </c>
      <c r="L36" s="177">
        <v>27337616.152600002</v>
      </c>
      <c r="M36" s="177">
        <v>48759822.194999993</v>
      </c>
      <c r="N36" s="177">
        <v>1298547212.1169052</v>
      </c>
    </row>
    <row r="37" spans="1:14" ht="33" customHeight="1" x14ac:dyDescent="0.2">
      <c r="A37" s="199" t="s">
        <v>251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9">
        <v>0</v>
      </c>
    </row>
    <row r="38" spans="1:14" ht="33" customHeight="1" x14ac:dyDescent="0.2">
      <c r="A38" s="199" t="s">
        <v>252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9">
        <v>0</v>
      </c>
    </row>
    <row r="39" spans="1:14" ht="33" customHeight="1" x14ac:dyDescent="0.2">
      <c r="A39" s="199" t="s">
        <v>253</v>
      </c>
      <c r="B39" s="174">
        <v>17926306.930799998</v>
      </c>
      <c r="C39" s="174">
        <v>11692108.018999999</v>
      </c>
      <c r="D39" s="174">
        <v>9604994.6500000022</v>
      </c>
      <c r="E39" s="174">
        <v>5837584.9359999998</v>
      </c>
      <c r="F39" s="174">
        <v>4534444.96</v>
      </c>
      <c r="G39" s="174">
        <v>3321794.7800000007</v>
      </c>
      <c r="H39" s="174">
        <v>1458888.8840000001</v>
      </c>
      <c r="I39" s="174">
        <v>6670005.5479999995</v>
      </c>
      <c r="J39" s="174">
        <v>8509349.3320000004</v>
      </c>
      <c r="K39" s="174">
        <v>14340137.320000002</v>
      </c>
      <c r="L39" s="174">
        <v>8864225.1440000013</v>
      </c>
      <c r="M39" s="174">
        <v>21434125.104000002</v>
      </c>
      <c r="N39" s="179">
        <v>114193965.60780001</v>
      </c>
    </row>
    <row r="40" spans="1:14" ht="33" customHeight="1" x14ac:dyDescent="0.2">
      <c r="A40" s="199" t="s">
        <v>254</v>
      </c>
      <c r="B40" s="174">
        <v>19370038.417000003</v>
      </c>
      <c r="C40" s="174">
        <v>46216288.720000014</v>
      </c>
      <c r="D40" s="174">
        <v>84735605.075000033</v>
      </c>
      <c r="E40" s="174">
        <v>64321889.242999993</v>
      </c>
      <c r="F40" s="174">
        <v>90699949.381999999</v>
      </c>
      <c r="G40" s="174">
        <v>87785770.139000073</v>
      </c>
      <c r="H40" s="174">
        <v>51943024.060000017</v>
      </c>
      <c r="I40" s="174">
        <v>16387244.251</v>
      </c>
      <c r="J40" s="174">
        <v>8479639.6209999993</v>
      </c>
      <c r="K40" s="174">
        <v>4042147.4700000007</v>
      </c>
      <c r="L40" s="174">
        <v>1996556.2920000001</v>
      </c>
      <c r="M40" s="174">
        <v>2869294.4</v>
      </c>
      <c r="N40" s="179">
        <v>478847447.07000005</v>
      </c>
    </row>
    <row r="41" spans="1:14" ht="33" customHeight="1" x14ac:dyDescent="0.2">
      <c r="A41" s="199" t="s">
        <v>255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9">
        <v>0</v>
      </c>
    </row>
    <row r="42" spans="1:14" ht="33" customHeight="1" x14ac:dyDescent="0.2">
      <c r="A42" s="199" t="s">
        <v>256</v>
      </c>
      <c r="B42" s="174">
        <v>9200091.4220000003</v>
      </c>
      <c r="C42" s="174">
        <v>7767744.5530000012</v>
      </c>
      <c r="D42" s="174">
        <v>7036370.0140000014</v>
      </c>
      <c r="E42" s="174">
        <v>1774280.7450000001</v>
      </c>
      <c r="F42" s="174">
        <v>0</v>
      </c>
      <c r="G42" s="174">
        <v>313191.14999999997</v>
      </c>
      <c r="H42" s="174">
        <v>0</v>
      </c>
      <c r="I42" s="174">
        <v>978554.88</v>
      </c>
      <c r="J42" s="174">
        <v>-25.009999999994761</v>
      </c>
      <c r="K42" s="174">
        <v>1306014.1300000001</v>
      </c>
      <c r="L42" s="174">
        <v>0</v>
      </c>
      <c r="M42" s="174">
        <v>11827751.252</v>
      </c>
      <c r="N42" s="179">
        <v>40203973.136</v>
      </c>
    </row>
    <row r="43" spans="1:14" ht="33" customHeight="1" x14ac:dyDescent="0.2">
      <c r="A43" s="199" t="s">
        <v>257</v>
      </c>
      <c r="B43" s="174">
        <v>6699292.7400000002</v>
      </c>
      <c r="C43" s="174">
        <v>1371682.9979999999</v>
      </c>
      <c r="D43" s="174">
        <v>412920.48</v>
      </c>
      <c r="E43" s="174">
        <v>-467.3</v>
      </c>
      <c r="F43" s="174">
        <v>180839.6</v>
      </c>
      <c r="G43" s="174">
        <v>85437.36</v>
      </c>
      <c r="H43" s="174">
        <v>970383.08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9">
        <v>9720088.9579999987</v>
      </c>
    </row>
    <row r="44" spans="1:14" ht="33" customHeight="1" x14ac:dyDescent="0.2">
      <c r="A44" s="199" t="s">
        <v>258</v>
      </c>
      <c r="B44" s="174">
        <v>2832353.2959999996</v>
      </c>
      <c r="C44" s="174">
        <v>-1089</v>
      </c>
      <c r="D44" s="174">
        <v>10770374.872000001</v>
      </c>
      <c r="E44" s="174">
        <v>6374176.6060000015</v>
      </c>
      <c r="F44" s="174">
        <v>1806690.7520000003</v>
      </c>
      <c r="G44" s="174">
        <v>625.20000000000005</v>
      </c>
      <c r="H44" s="174">
        <v>1516949.56</v>
      </c>
      <c r="I44" s="174">
        <v>2751498.2939999998</v>
      </c>
      <c r="J44" s="174">
        <v>9247190.6579999998</v>
      </c>
      <c r="K44" s="174">
        <v>3988174.1999999993</v>
      </c>
      <c r="L44" s="174">
        <v>3217784.2586000003</v>
      </c>
      <c r="M44" s="174">
        <v>3846238.9539999999</v>
      </c>
      <c r="N44" s="179">
        <v>46350967.650600001</v>
      </c>
    </row>
    <row r="45" spans="1:14" ht="33" customHeight="1" x14ac:dyDescent="0.2">
      <c r="A45" s="199" t="s">
        <v>259</v>
      </c>
      <c r="B45" s="174">
        <v>64644269.448300011</v>
      </c>
      <c r="C45" s="174">
        <v>54550214.013205521</v>
      </c>
      <c r="D45" s="174">
        <v>11209675.041999999</v>
      </c>
      <c r="E45" s="174">
        <v>46043040.51199998</v>
      </c>
      <c r="F45" s="174">
        <v>56197034.600000016</v>
      </c>
      <c r="G45" s="174">
        <v>53090133.768000007</v>
      </c>
      <c r="H45" s="174">
        <v>92746838.64899987</v>
      </c>
      <c r="I45" s="174">
        <v>112786288.31399986</v>
      </c>
      <c r="J45" s="174">
        <v>73190022.614999995</v>
      </c>
      <c r="K45" s="174">
        <v>22731789.790000003</v>
      </c>
      <c r="L45" s="174">
        <v>13259050.458000001</v>
      </c>
      <c r="M45" s="174">
        <v>8782412.4849999994</v>
      </c>
      <c r="N45" s="179">
        <v>609230769.69450521</v>
      </c>
    </row>
    <row r="46" spans="1:14" ht="33" customHeight="1" x14ac:dyDescent="0.2">
      <c r="A46" s="199" t="s">
        <v>260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9">
        <v>0</v>
      </c>
    </row>
    <row r="47" spans="1:14" ht="33" customHeight="1" thickBot="1" x14ac:dyDescent="0.25">
      <c r="A47" s="199" t="s">
        <v>261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9">
        <v>0</v>
      </c>
    </row>
    <row r="48" spans="1:14" ht="33" customHeight="1" thickBot="1" x14ac:dyDescent="0.25">
      <c r="A48" s="198" t="s">
        <v>262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</row>
    <row r="49" spans="1:14" ht="33" customHeight="1" thickBot="1" x14ac:dyDescent="0.25">
      <c r="A49" s="200" t="s">
        <v>262</v>
      </c>
      <c r="B49" s="180">
        <v>0</v>
      </c>
      <c r="C49" s="180">
        <v>0</v>
      </c>
      <c r="D49" s="180">
        <v>0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0</v>
      </c>
      <c r="K49" s="180">
        <v>0</v>
      </c>
      <c r="L49" s="180">
        <v>0</v>
      </c>
      <c r="M49" s="180">
        <v>0</v>
      </c>
      <c r="N49" s="179">
        <v>0</v>
      </c>
    </row>
    <row r="50" spans="1:14" ht="33" customHeight="1" thickBot="1" x14ac:dyDescent="0.25">
      <c r="A50" s="198" t="s">
        <v>263</v>
      </c>
      <c r="B50" s="177">
        <v>0</v>
      </c>
      <c r="C50" s="177">
        <v>0</v>
      </c>
      <c r="D50" s="177">
        <v>0</v>
      </c>
      <c r="E50" s="177">
        <v>0</v>
      </c>
      <c r="F50" s="177">
        <v>0</v>
      </c>
      <c r="G50" s="177">
        <v>0</v>
      </c>
      <c r="H50" s="177">
        <v>0</v>
      </c>
      <c r="I50" s="177">
        <v>0</v>
      </c>
      <c r="J50" s="177">
        <v>0</v>
      </c>
      <c r="K50" s="177">
        <v>0</v>
      </c>
      <c r="L50" s="177">
        <v>0</v>
      </c>
      <c r="M50" s="177">
        <v>0</v>
      </c>
      <c r="N50" s="177">
        <v>0</v>
      </c>
    </row>
    <row r="51" spans="1:14" ht="33" customHeight="1" x14ac:dyDescent="0.2">
      <c r="A51" s="199" t="s">
        <v>264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9">
        <v>0</v>
      </c>
    </row>
    <row r="52" spans="1:14" ht="33" customHeight="1" x14ac:dyDescent="0.2">
      <c r="A52" s="199" t="s">
        <v>265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9">
        <v>0</v>
      </c>
    </row>
    <row r="53" spans="1:14" ht="33" customHeight="1" x14ac:dyDescent="0.2">
      <c r="A53" s="199" t="s">
        <v>266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9">
        <v>0</v>
      </c>
    </row>
    <row r="54" spans="1:14" ht="33" customHeight="1" x14ac:dyDescent="0.2">
      <c r="A54" s="199" t="s">
        <v>267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9">
        <v>0</v>
      </c>
    </row>
    <row r="55" spans="1:14" ht="33" customHeight="1" x14ac:dyDescent="0.2">
      <c r="A55" s="199" t="s">
        <v>268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9">
        <v>0</v>
      </c>
    </row>
    <row r="56" spans="1:14" ht="33" customHeight="1" x14ac:dyDescent="0.2">
      <c r="A56" s="199" t="s">
        <v>269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9">
        <v>0</v>
      </c>
    </row>
    <row r="57" spans="1:14" ht="33" customHeight="1" x14ac:dyDescent="0.2">
      <c r="A57" s="199" t="s">
        <v>270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9">
        <v>0</v>
      </c>
    </row>
    <row r="58" spans="1:14" ht="33" customHeight="1" x14ac:dyDescent="0.2">
      <c r="A58" s="199" t="s">
        <v>271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9">
        <v>0</v>
      </c>
    </row>
    <row r="59" spans="1:14" ht="33" customHeight="1" x14ac:dyDescent="0.2">
      <c r="A59" s="199" t="s">
        <v>272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9">
        <v>0</v>
      </c>
    </row>
    <row r="60" spans="1:14" ht="33" customHeight="1" thickBot="1" x14ac:dyDescent="0.25">
      <c r="A60" s="199" t="s">
        <v>273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9">
        <v>0</v>
      </c>
    </row>
    <row r="61" spans="1:14" ht="33" customHeight="1" thickBot="1" x14ac:dyDescent="0.25">
      <c r="A61" s="198" t="s">
        <v>274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1080278.3999999999</v>
      </c>
      <c r="L61" s="177">
        <v>2662679.9850000003</v>
      </c>
      <c r="M61" s="177">
        <v>1447437.3489999999</v>
      </c>
      <c r="N61" s="177">
        <v>5190395.7340000002</v>
      </c>
    </row>
    <row r="62" spans="1:14" ht="33" customHeight="1" x14ac:dyDescent="0.2">
      <c r="A62" s="199" t="s">
        <v>275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416111.1</v>
      </c>
      <c r="L62" s="174">
        <v>1338331.1200000001</v>
      </c>
      <c r="M62" s="174">
        <v>546707.78199999989</v>
      </c>
      <c r="N62" s="179">
        <v>2301150.0020000003</v>
      </c>
    </row>
    <row r="63" spans="1:14" ht="33" customHeight="1" x14ac:dyDescent="0.2">
      <c r="A63" s="199" t="s">
        <v>276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664167.30000000005</v>
      </c>
      <c r="L63" s="174">
        <v>1324348.865</v>
      </c>
      <c r="M63" s="174">
        <v>900729.56700000004</v>
      </c>
      <c r="N63" s="179">
        <v>2889245.7319999998</v>
      </c>
    </row>
    <row r="64" spans="1:14" ht="33" customHeight="1" x14ac:dyDescent="0.2">
      <c r="A64" s="199" t="s">
        <v>277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9">
        <v>0</v>
      </c>
    </row>
    <row r="65" spans="1:14" ht="33" customHeight="1" x14ac:dyDescent="0.2">
      <c r="A65" s="199" t="s">
        <v>278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9">
        <v>0</v>
      </c>
    </row>
    <row r="66" spans="1:14" ht="33" customHeight="1" x14ac:dyDescent="0.2">
      <c r="A66" s="199" t="s">
        <v>279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9">
        <v>0</v>
      </c>
    </row>
    <row r="67" spans="1:14" ht="33" customHeight="1" x14ac:dyDescent="0.2">
      <c r="A67" s="199" t="s">
        <v>280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9">
        <v>0</v>
      </c>
    </row>
    <row r="68" spans="1:14" ht="33" customHeight="1" thickBot="1" x14ac:dyDescent="0.25">
      <c r="A68" s="199" t="s">
        <v>281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9">
        <v>0</v>
      </c>
    </row>
    <row r="69" spans="1:14" ht="33" customHeight="1" thickBot="1" x14ac:dyDescent="0.25">
      <c r="A69" s="198" t="s">
        <v>282</v>
      </c>
      <c r="B69" s="177">
        <v>0</v>
      </c>
      <c r="C69" s="177">
        <v>0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</row>
    <row r="70" spans="1:14" ht="33" customHeight="1" x14ac:dyDescent="0.2">
      <c r="A70" s="199" t="s">
        <v>283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9">
        <v>0</v>
      </c>
    </row>
    <row r="71" spans="1:14" ht="33" customHeight="1" x14ac:dyDescent="0.2">
      <c r="A71" s="199" t="s">
        <v>284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9">
        <v>0</v>
      </c>
    </row>
    <row r="72" spans="1:14" ht="33" customHeight="1" x14ac:dyDescent="0.2">
      <c r="A72" s="199" t="s">
        <v>285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9">
        <v>0</v>
      </c>
    </row>
    <row r="73" spans="1:14" ht="33" customHeight="1" x14ac:dyDescent="0.2">
      <c r="A73" s="199" t="s">
        <v>286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9">
        <v>0</v>
      </c>
    </row>
    <row r="74" spans="1:14" ht="33" customHeight="1" x14ac:dyDescent="0.2">
      <c r="A74" s="199" t="s">
        <v>287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9">
        <v>0</v>
      </c>
    </row>
    <row r="75" spans="1:14" ht="33" customHeight="1" x14ac:dyDescent="0.2">
      <c r="A75" s="199" t="s">
        <v>288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9">
        <v>0</v>
      </c>
    </row>
    <row r="76" spans="1:14" ht="33" customHeight="1" x14ac:dyDescent="0.2">
      <c r="A76" s="199" t="s">
        <v>289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9">
        <v>0</v>
      </c>
    </row>
    <row r="77" spans="1:14" ht="33" customHeight="1" x14ac:dyDescent="0.2">
      <c r="A77" s="199" t="s">
        <v>290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9">
        <v>0</v>
      </c>
    </row>
    <row r="78" spans="1:14" ht="33" customHeight="1" x14ac:dyDescent="0.2">
      <c r="A78" s="199" t="s">
        <v>291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9">
        <v>0</v>
      </c>
    </row>
    <row r="79" spans="1:14" ht="33" customHeight="1" x14ac:dyDescent="0.2">
      <c r="A79" s="199" t="s">
        <v>292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9">
        <v>0</v>
      </c>
    </row>
    <row r="80" spans="1:14" ht="33" customHeight="1" x14ac:dyDescent="0.2">
      <c r="A80" s="199" t="s">
        <v>293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9">
        <v>0</v>
      </c>
    </row>
    <row r="81" spans="1:14" ht="33" customHeight="1" x14ac:dyDescent="0.2">
      <c r="A81" s="199" t="s">
        <v>294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9">
        <v>0</v>
      </c>
    </row>
    <row r="82" spans="1:14" ht="33" customHeight="1" x14ac:dyDescent="0.2">
      <c r="A82" s="199" t="s">
        <v>295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  <c r="N82" s="179">
        <v>0</v>
      </c>
    </row>
    <row r="83" spans="1:14" ht="33" customHeight="1" x14ac:dyDescent="0.2">
      <c r="A83" s="199" t="s">
        <v>296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9">
        <v>0</v>
      </c>
    </row>
    <row r="84" spans="1:14" ht="33" customHeight="1" thickBot="1" x14ac:dyDescent="0.25">
      <c r="A84" s="199" t="s">
        <v>297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9">
        <v>0</v>
      </c>
    </row>
    <row r="85" spans="1:14" ht="33" customHeight="1" thickBot="1" x14ac:dyDescent="0.25">
      <c r="A85" s="198" t="s">
        <v>298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</row>
    <row r="86" spans="1:14" ht="33" customHeight="1" x14ac:dyDescent="0.2">
      <c r="A86" s="199" t="s">
        <v>299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9">
        <v>0</v>
      </c>
    </row>
    <row r="87" spans="1:14" ht="33" customHeight="1" x14ac:dyDescent="0.2">
      <c r="A87" s="199" t="s">
        <v>300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9">
        <v>0</v>
      </c>
    </row>
    <row r="88" spans="1:14" ht="33" customHeight="1" x14ac:dyDescent="0.2">
      <c r="A88" s="199" t="s">
        <v>301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9">
        <v>0</v>
      </c>
    </row>
    <row r="89" spans="1:14" ht="33" customHeight="1" x14ac:dyDescent="0.2">
      <c r="A89" s="199" t="s">
        <v>302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9">
        <v>0</v>
      </c>
    </row>
    <row r="90" spans="1:14" ht="33" customHeight="1" x14ac:dyDescent="0.2">
      <c r="A90" s="199" t="s">
        <v>303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9">
        <v>0</v>
      </c>
    </row>
    <row r="91" spans="1:14" ht="33" customHeight="1" thickBot="1" x14ac:dyDescent="0.25">
      <c r="A91" s="199" t="s">
        <v>234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9">
        <v>0</v>
      </c>
    </row>
    <row r="92" spans="1:14" ht="33" customHeight="1" thickBot="1" x14ac:dyDescent="0.25">
      <c r="A92" s="198" t="s">
        <v>304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</row>
    <row r="93" spans="1:14" ht="33" customHeight="1" x14ac:dyDescent="0.2">
      <c r="A93" s="199" t="s">
        <v>305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</row>
    <row r="94" spans="1:14" ht="33" customHeight="1" x14ac:dyDescent="0.2">
      <c r="A94" s="199" t="s">
        <v>306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</row>
    <row r="95" spans="1:14" ht="33" customHeight="1" x14ac:dyDescent="0.2">
      <c r="A95" s="199" t="s">
        <v>307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</row>
    <row r="96" spans="1:14" ht="33" customHeight="1" thickBot="1" x14ac:dyDescent="0.25">
      <c r="A96" s="199" t="s">
        <v>234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</row>
    <row r="97" spans="1:14" ht="33" customHeight="1" thickBot="1" x14ac:dyDescent="0.25">
      <c r="A97" s="198" t="s">
        <v>308</v>
      </c>
      <c r="B97" s="177">
        <v>3940451.9979999997</v>
      </c>
      <c r="C97" s="177">
        <v>4500907.1830000002</v>
      </c>
      <c r="D97" s="177">
        <v>1556565.7660000001</v>
      </c>
      <c r="E97" s="177">
        <v>9706546.3599999994</v>
      </c>
      <c r="F97" s="177">
        <v>34783299.675999999</v>
      </c>
      <c r="G97" s="177">
        <v>19335133.767999999</v>
      </c>
      <c r="H97" s="177">
        <v>28474044.879999995</v>
      </c>
      <c r="I97" s="177">
        <v>23133488.064000003</v>
      </c>
      <c r="J97" s="177">
        <v>13958379</v>
      </c>
      <c r="K97" s="177">
        <v>1960095.88</v>
      </c>
      <c r="L97" s="177">
        <v>4223524.6239999998</v>
      </c>
      <c r="M97" s="177">
        <v>8246320.0759999994</v>
      </c>
      <c r="N97" s="177">
        <v>153818757.27500001</v>
      </c>
    </row>
    <row r="98" spans="1:14" ht="33" customHeight="1" x14ac:dyDescent="0.2">
      <c r="A98" s="199" t="s">
        <v>309</v>
      </c>
      <c r="B98" s="174">
        <v>1212824.848</v>
      </c>
      <c r="C98" s="174">
        <v>2681025.92</v>
      </c>
      <c r="D98" s="174">
        <v>-81840</v>
      </c>
      <c r="E98" s="174">
        <v>7068182.7199999997</v>
      </c>
      <c r="F98" s="174">
        <v>32291457.044</v>
      </c>
      <c r="G98" s="174">
        <v>16769435.520000001</v>
      </c>
      <c r="H98" s="174">
        <v>25791154.119999997</v>
      </c>
      <c r="I98" s="174">
        <v>20758155.640000001</v>
      </c>
      <c r="J98" s="174">
        <v>12472542.4</v>
      </c>
      <c r="K98" s="174">
        <v>1213240.3199999998</v>
      </c>
      <c r="L98" s="174">
        <v>2778420</v>
      </c>
      <c r="M98" s="174">
        <v>6650776.3599999994</v>
      </c>
      <c r="N98" s="179">
        <v>129605374.89199999</v>
      </c>
    </row>
    <row r="99" spans="1:14" ht="33" customHeight="1" x14ac:dyDescent="0.2">
      <c r="A99" s="199" t="s">
        <v>310</v>
      </c>
      <c r="B99" s="174">
        <v>108441.72</v>
      </c>
      <c r="C99" s="174">
        <v>351089.64</v>
      </c>
      <c r="D99" s="174">
        <v>128070.42600000004</v>
      </c>
      <c r="E99" s="174">
        <v>385499.52</v>
      </c>
      <c r="F99" s="174">
        <v>210016.8</v>
      </c>
      <c r="G99" s="174">
        <v>311757.59999999998</v>
      </c>
      <c r="H99" s="174">
        <v>916636.02</v>
      </c>
      <c r="I99" s="174">
        <v>16309.644000000002</v>
      </c>
      <c r="J99" s="174">
        <v>473040</v>
      </c>
      <c r="K99" s="174">
        <v>275508</v>
      </c>
      <c r="L99" s="174">
        <v>651167.19999999995</v>
      </c>
      <c r="M99" s="174">
        <v>337841.44799999997</v>
      </c>
      <c r="N99" s="179">
        <v>4165378.0180000002</v>
      </c>
    </row>
    <row r="100" spans="1:14" ht="33" customHeight="1" x14ac:dyDescent="0.2">
      <c r="A100" s="199" t="s">
        <v>311</v>
      </c>
      <c r="B100" s="174">
        <v>0</v>
      </c>
      <c r="C100" s="174">
        <v>0</v>
      </c>
      <c r="D100" s="174">
        <v>0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  <c r="N100" s="179">
        <v>0</v>
      </c>
    </row>
    <row r="101" spans="1:14" ht="33" customHeight="1" x14ac:dyDescent="0.2">
      <c r="A101" s="199" t="s">
        <v>312</v>
      </c>
      <c r="B101" s="174">
        <v>0</v>
      </c>
      <c r="C101" s="174">
        <v>0</v>
      </c>
      <c r="D101" s="174">
        <v>0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9">
        <v>0</v>
      </c>
    </row>
    <row r="102" spans="1:14" ht="33" customHeight="1" x14ac:dyDescent="0.2">
      <c r="A102" s="199" t="s">
        <v>313</v>
      </c>
      <c r="B102" s="174">
        <v>2619185.4299999997</v>
      </c>
      <c r="C102" s="174">
        <v>1468791.6230000001</v>
      </c>
      <c r="D102" s="174">
        <v>1510335.34</v>
      </c>
      <c r="E102" s="174">
        <v>2252864.12</v>
      </c>
      <c r="F102" s="174">
        <v>2281825.8319999999</v>
      </c>
      <c r="G102" s="174">
        <v>2253940.648</v>
      </c>
      <c r="H102" s="174">
        <v>1766254.74</v>
      </c>
      <c r="I102" s="174">
        <v>2359022.7799999998</v>
      </c>
      <c r="J102" s="174">
        <v>1012796.5999999999</v>
      </c>
      <c r="K102" s="174">
        <v>471347.56</v>
      </c>
      <c r="L102" s="174">
        <v>793937.424</v>
      </c>
      <c r="M102" s="174">
        <v>1257702.2680000002</v>
      </c>
      <c r="N102" s="179">
        <v>20048004.364999998</v>
      </c>
    </row>
    <row r="103" spans="1:14" ht="33" customHeight="1" x14ac:dyDescent="0.2">
      <c r="A103" s="199" t="s">
        <v>314</v>
      </c>
      <c r="B103" s="174">
        <v>0</v>
      </c>
      <c r="C103" s="174">
        <v>0</v>
      </c>
      <c r="D103" s="174">
        <v>0</v>
      </c>
      <c r="E103" s="174">
        <v>0</v>
      </c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0</v>
      </c>
      <c r="N103" s="179">
        <v>0</v>
      </c>
    </row>
    <row r="104" spans="1:14" ht="33" customHeight="1" x14ac:dyDescent="0.2">
      <c r="A104" s="199" t="s">
        <v>313</v>
      </c>
      <c r="B104" s="174">
        <v>0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9">
        <v>0</v>
      </c>
    </row>
    <row r="105" spans="1:14" ht="33" customHeight="1" thickBot="1" x14ac:dyDescent="0.25">
      <c r="A105" s="199" t="s">
        <v>234</v>
      </c>
      <c r="B105" s="174">
        <v>0</v>
      </c>
      <c r="C105" s="174">
        <v>0</v>
      </c>
      <c r="D105" s="174">
        <v>0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  <c r="N105" s="179">
        <v>0</v>
      </c>
    </row>
    <row r="106" spans="1:14" ht="33" customHeight="1" thickBot="1" x14ac:dyDescent="0.25">
      <c r="A106" s="198" t="s">
        <v>315</v>
      </c>
      <c r="B106" s="177">
        <v>0</v>
      </c>
      <c r="C106" s="177">
        <v>0</v>
      </c>
      <c r="D106" s="177">
        <v>0</v>
      </c>
      <c r="E106" s="177">
        <v>0</v>
      </c>
      <c r="F106" s="177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</row>
    <row r="107" spans="1:14" ht="33" customHeight="1" x14ac:dyDescent="0.2">
      <c r="A107" s="199" t="s">
        <v>316</v>
      </c>
      <c r="B107" s="174">
        <v>0</v>
      </c>
      <c r="C107" s="174">
        <v>0</v>
      </c>
      <c r="D107" s="174">
        <v>0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9">
        <v>0</v>
      </c>
    </row>
    <row r="108" spans="1:14" ht="33" customHeight="1" x14ac:dyDescent="0.2">
      <c r="A108" s="199" t="s">
        <v>317</v>
      </c>
      <c r="B108" s="174">
        <v>0</v>
      </c>
      <c r="C108" s="174">
        <v>0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9">
        <v>0</v>
      </c>
    </row>
    <row r="109" spans="1:14" ht="33" customHeight="1" thickBot="1" x14ac:dyDescent="0.25">
      <c r="A109" s="199" t="s">
        <v>234</v>
      </c>
      <c r="B109" s="174">
        <v>0</v>
      </c>
      <c r="C109" s="174">
        <v>0</v>
      </c>
      <c r="D109" s="174">
        <v>0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  <c r="N109" s="179">
        <v>0</v>
      </c>
    </row>
    <row r="110" spans="1:14" ht="33" customHeight="1" thickBot="1" x14ac:dyDescent="0.25">
      <c r="A110" s="198" t="s">
        <v>318</v>
      </c>
      <c r="B110" s="177">
        <v>0</v>
      </c>
      <c r="C110" s="177">
        <v>0</v>
      </c>
      <c r="D110" s="177">
        <v>0</v>
      </c>
      <c r="E110" s="177">
        <v>0</v>
      </c>
      <c r="F110" s="177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</row>
    <row r="111" spans="1:14" ht="33" customHeight="1" thickBot="1" x14ac:dyDescent="0.25">
      <c r="A111" s="201" t="s">
        <v>318</v>
      </c>
      <c r="B111" s="181">
        <v>0</v>
      </c>
      <c r="C111" s="181">
        <v>0</v>
      </c>
      <c r="D111" s="181"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2">
        <v>0</v>
      </c>
    </row>
    <row r="112" spans="1:14" ht="33" customHeight="1" thickBot="1" x14ac:dyDescent="0.25">
      <c r="A112" s="202" t="s">
        <v>229</v>
      </c>
      <c r="B112" s="183">
        <v>124612818.4041</v>
      </c>
      <c r="C112" s="183">
        <v>127199099.60620555</v>
      </c>
      <c r="D112" s="183">
        <v>132629679.60900004</v>
      </c>
      <c r="E112" s="183">
        <v>145569415.22399998</v>
      </c>
      <c r="F112" s="183">
        <v>192936249.41</v>
      </c>
      <c r="G112" s="183">
        <v>167603455.17300007</v>
      </c>
      <c r="H112" s="183">
        <v>184292819.33299989</v>
      </c>
      <c r="I112" s="183">
        <v>169570432.31099987</v>
      </c>
      <c r="J112" s="183">
        <v>120633164.314</v>
      </c>
      <c r="K112" s="183">
        <v>60729824.570000008</v>
      </c>
      <c r="L112" s="183">
        <v>41003751.191600002</v>
      </c>
      <c r="M112" s="183">
        <v>65613367.170999989</v>
      </c>
      <c r="N112" s="183">
        <v>1532394076.3169053</v>
      </c>
    </row>
    <row r="113" spans="1:14" ht="33" customHeight="1" x14ac:dyDescent="0.2"/>
    <row r="114" spans="1:14" ht="33" customHeight="1" x14ac:dyDescent="0.2"/>
    <row r="115" spans="1:14" ht="33" customHeight="1" x14ac:dyDescent="0.2">
      <c r="A115" s="339" t="s">
        <v>352</v>
      </c>
      <c r="B115" s="339"/>
      <c r="C115" s="339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</row>
    <row r="116" spans="1:14" ht="33" customHeight="1" thickBot="1" x14ac:dyDescent="0.25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</row>
    <row r="117" spans="1:14" ht="33" customHeight="1" thickBot="1" x14ac:dyDescent="0.25">
      <c r="A117" s="191" t="s">
        <v>216</v>
      </c>
      <c r="B117" s="192" t="s">
        <v>217</v>
      </c>
      <c r="C117" s="192" t="s">
        <v>218</v>
      </c>
      <c r="D117" s="192" t="s">
        <v>219</v>
      </c>
      <c r="E117" s="192" t="s">
        <v>220</v>
      </c>
      <c r="F117" s="192" t="s">
        <v>221</v>
      </c>
      <c r="G117" s="192" t="s">
        <v>222</v>
      </c>
      <c r="H117" s="192" t="s">
        <v>223</v>
      </c>
      <c r="I117" s="192" t="s">
        <v>224</v>
      </c>
      <c r="J117" s="192" t="s">
        <v>225</v>
      </c>
      <c r="K117" s="192" t="s">
        <v>226</v>
      </c>
      <c r="L117" s="192" t="s">
        <v>227</v>
      </c>
      <c r="M117" s="192" t="s">
        <v>228</v>
      </c>
      <c r="N117" s="193" t="s">
        <v>229</v>
      </c>
    </row>
    <row r="118" spans="1:14" ht="33" customHeight="1" thickBot="1" x14ac:dyDescent="0.25">
      <c r="A118" s="194" t="s">
        <v>230</v>
      </c>
      <c r="B118" s="173">
        <v>0</v>
      </c>
      <c r="C118" s="173">
        <v>0</v>
      </c>
      <c r="D118" s="173">
        <v>0</v>
      </c>
      <c r="E118" s="173">
        <v>0</v>
      </c>
      <c r="F118" s="173">
        <v>0</v>
      </c>
      <c r="G118" s="173">
        <v>0</v>
      </c>
      <c r="H118" s="173">
        <v>0</v>
      </c>
      <c r="I118" s="173">
        <v>0</v>
      </c>
      <c r="J118" s="173">
        <v>0</v>
      </c>
      <c r="K118" s="173">
        <v>1202722</v>
      </c>
      <c r="L118" s="173">
        <v>924380.25</v>
      </c>
      <c r="M118" s="173">
        <v>472452.61</v>
      </c>
      <c r="N118" s="173">
        <v>2599554.86</v>
      </c>
    </row>
    <row r="119" spans="1:14" ht="33" customHeight="1" x14ac:dyDescent="0.2">
      <c r="A119" s="195" t="s">
        <v>231</v>
      </c>
      <c r="B119" s="174">
        <v>0</v>
      </c>
      <c r="C119" s="174">
        <v>0</v>
      </c>
      <c r="D119" s="174">
        <v>0</v>
      </c>
      <c r="E119" s="174">
        <v>0</v>
      </c>
      <c r="F119" s="174">
        <v>0</v>
      </c>
      <c r="G119" s="174">
        <v>0</v>
      </c>
      <c r="H119" s="174">
        <v>0</v>
      </c>
      <c r="I119" s="174">
        <v>0</v>
      </c>
      <c r="J119" s="174">
        <v>0</v>
      </c>
      <c r="K119" s="174">
        <v>1202722</v>
      </c>
      <c r="L119" s="174">
        <v>924380.25</v>
      </c>
      <c r="M119" s="174">
        <v>472452.61</v>
      </c>
      <c r="N119" s="175">
        <v>2599554.86</v>
      </c>
    </row>
    <row r="120" spans="1:14" ht="33" customHeight="1" x14ac:dyDescent="0.2">
      <c r="A120" s="195" t="s">
        <v>213</v>
      </c>
      <c r="B120" s="174">
        <v>0</v>
      </c>
      <c r="C120" s="174">
        <v>0</v>
      </c>
      <c r="D120" s="174">
        <v>0</v>
      </c>
      <c r="E120" s="174">
        <v>0</v>
      </c>
      <c r="F120" s="174">
        <v>0</v>
      </c>
      <c r="G120" s="174">
        <v>0</v>
      </c>
      <c r="H120" s="174">
        <v>0</v>
      </c>
      <c r="I120" s="174">
        <v>0</v>
      </c>
      <c r="J120" s="174">
        <v>0</v>
      </c>
      <c r="K120" s="174">
        <v>0</v>
      </c>
      <c r="L120" s="174">
        <v>0</v>
      </c>
      <c r="M120" s="174">
        <v>0</v>
      </c>
      <c r="N120" s="175">
        <v>0</v>
      </c>
    </row>
    <row r="121" spans="1:14" ht="33" customHeight="1" x14ac:dyDescent="0.2">
      <c r="A121" s="195" t="s">
        <v>232</v>
      </c>
      <c r="B121" s="174">
        <v>0</v>
      </c>
      <c r="C121" s="174">
        <v>0</v>
      </c>
      <c r="D121" s="174">
        <v>0</v>
      </c>
      <c r="E121" s="174">
        <v>0</v>
      </c>
      <c r="F121" s="174">
        <v>0</v>
      </c>
      <c r="G121" s="174">
        <v>0</v>
      </c>
      <c r="H121" s="174">
        <v>0</v>
      </c>
      <c r="I121" s="174">
        <v>0</v>
      </c>
      <c r="J121" s="174">
        <v>0</v>
      </c>
      <c r="K121" s="174">
        <v>0</v>
      </c>
      <c r="L121" s="174">
        <v>0</v>
      </c>
      <c r="M121" s="174">
        <v>0</v>
      </c>
      <c r="N121" s="175">
        <v>0</v>
      </c>
    </row>
    <row r="122" spans="1:14" ht="33" customHeight="1" x14ac:dyDescent="0.2">
      <c r="A122" s="196" t="s">
        <v>233</v>
      </c>
      <c r="B122" s="174">
        <v>0</v>
      </c>
      <c r="C122" s="174">
        <v>0</v>
      </c>
      <c r="D122" s="174">
        <v>0</v>
      </c>
      <c r="E122" s="174">
        <v>0</v>
      </c>
      <c r="F122" s="174">
        <v>0</v>
      </c>
      <c r="G122" s="174">
        <v>0</v>
      </c>
      <c r="H122" s="174">
        <v>0</v>
      </c>
      <c r="I122" s="174">
        <v>0</v>
      </c>
      <c r="J122" s="174">
        <v>0</v>
      </c>
      <c r="K122" s="174">
        <v>0</v>
      </c>
      <c r="L122" s="174">
        <v>0</v>
      </c>
      <c r="M122" s="174">
        <v>0</v>
      </c>
      <c r="N122" s="175">
        <v>0</v>
      </c>
    </row>
    <row r="123" spans="1:14" ht="33" customHeight="1" thickBot="1" x14ac:dyDescent="0.25">
      <c r="A123" s="197" t="s">
        <v>234</v>
      </c>
      <c r="B123" s="176">
        <v>0</v>
      </c>
      <c r="C123" s="174">
        <v>0</v>
      </c>
      <c r="D123" s="174">
        <v>0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5">
        <v>0</v>
      </c>
    </row>
    <row r="124" spans="1:14" ht="33" customHeight="1" thickBot="1" x14ac:dyDescent="0.25">
      <c r="A124" s="198" t="s">
        <v>235</v>
      </c>
      <c r="B124" s="177">
        <v>6521952.4500000002</v>
      </c>
      <c r="C124" s="177">
        <v>5943988.1400000006</v>
      </c>
      <c r="D124" s="177">
        <v>8124905.96</v>
      </c>
      <c r="E124" s="177">
        <v>12508940.09</v>
      </c>
      <c r="F124" s="177">
        <v>12089403.549999999</v>
      </c>
      <c r="G124" s="177">
        <v>14029734.790000003</v>
      </c>
      <c r="H124" s="177">
        <v>10784862.359999999</v>
      </c>
      <c r="I124" s="177">
        <v>13236857.6</v>
      </c>
      <c r="J124" s="177">
        <v>11818563.010000004</v>
      </c>
      <c r="K124" s="177">
        <v>13405719.819999997</v>
      </c>
      <c r="L124" s="177">
        <v>3234686.9400000004</v>
      </c>
      <c r="M124" s="177">
        <v>7619548.3900000006</v>
      </c>
      <c r="N124" s="177">
        <v>119319163.10000001</v>
      </c>
    </row>
    <row r="125" spans="1:14" ht="33" customHeight="1" x14ac:dyDescent="0.2">
      <c r="A125" s="199" t="s">
        <v>236</v>
      </c>
      <c r="B125" s="174">
        <v>9059.6</v>
      </c>
      <c r="C125" s="174">
        <v>0</v>
      </c>
      <c r="D125" s="174">
        <v>0</v>
      </c>
      <c r="E125" s="174">
        <v>9522.15</v>
      </c>
      <c r="F125" s="174">
        <v>10335.6</v>
      </c>
      <c r="G125" s="174">
        <v>3278129.3400000003</v>
      </c>
      <c r="H125" s="174">
        <v>2172433.48</v>
      </c>
      <c r="I125" s="174">
        <v>2289539</v>
      </c>
      <c r="J125" s="174">
        <v>19755.669999999998</v>
      </c>
      <c r="K125" s="174">
        <v>29759.510000000002</v>
      </c>
      <c r="L125" s="174">
        <v>0</v>
      </c>
      <c r="M125" s="174">
        <v>9152.11</v>
      </c>
      <c r="N125" s="175">
        <v>7827686.46</v>
      </c>
    </row>
    <row r="126" spans="1:14" ht="33" customHeight="1" x14ac:dyDescent="0.2">
      <c r="A126" s="199" t="s">
        <v>237</v>
      </c>
      <c r="B126" s="174">
        <v>4714097.2700000005</v>
      </c>
      <c r="C126" s="174">
        <v>5078308.1400000006</v>
      </c>
      <c r="D126" s="174">
        <v>6449082.1799999997</v>
      </c>
      <c r="E126" s="174">
        <v>10343073.99</v>
      </c>
      <c r="F126" s="174">
        <v>10639497.27</v>
      </c>
      <c r="G126" s="174">
        <v>9092050.8300000038</v>
      </c>
      <c r="H126" s="174">
        <v>6887962.7699999996</v>
      </c>
      <c r="I126" s="174">
        <v>8202010</v>
      </c>
      <c r="J126" s="174">
        <v>9497323.6000000034</v>
      </c>
      <c r="K126" s="174">
        <v>11243327.529999997</v>
      </c>
      <c r="L126" s="174">
        <v>2341538.9400000004</v>
      </c>
      <c r="M126" s="174">
        <v>5965787.7599999998</v>
      </c>
      <c r="N126" s="175">
        <v>90454060.280000016</v>
      </c>
    </row>
    <row r="127" spans="1:14" ht="33" customHeight="1" x14ac:dyDescent="0.2">
      <c r="A127" s="199" t="s">
        <v>238</v>
      </c>
      <c r="B127" s="174">
        <v>0</v>
      </c>
      <c r="C127" s="174">
        <v>0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5">
        <v>0</v>
      </c>
    </row>
    <row r="128" spans="1:14" ht="33" customHeight="1" x14ac:dyDescent="0.2">
      <c r="A128" s="199" t="s">
        <v>239</v>
      </c>
      <c r="B128" s="174">
        <v>445585.58</v>
      </c>
      <c r="C128" s="174">
        <v>0</v>
      </c>
      <c r="D128" s="174">
        <v>925297.78</v>
      </c>
      <c r="E128" s="174">
        <v>949359.95</v>
      </c>
      <c r="F128" s="174">
        <v>450338.68</v>
      </c>
      <c r="G128" s="174">
        <v>920308.62</v>
      </c>
      <c r="H128" s="174">
        <v>816222.11</v>
      </c>
      <c r="I128" s="174">
        <v>953618.6</v>
      </c>
      <c r="J128" s="174">
        <v>1342498.74</v>
      </c>
      <c r="K128" s="174">
        <v>1284172.78</v>
      </c>
      <c r="L128" s="174">
        <v>0</v>
      </c>
      <c r="M128" s="174">
        <v>428442.52</v>
      </c>
      <c r="N128" s="175">
        <v>8515845.3600000013</v>
      </c>
    </row>
    <row r="129" spans="1:14" ht="33" customHeight="1" x14ac:dyDescent="0.2">
      <c r="A129" s="199" t="s">
        <v>240</v>
      </c>
      <c r="B129" s="174">
        <v>0</v>
      </c>
      <c r="C129" s="174">
        <v>0</v>
      </c>
      <c r="D129" s="174">
        <v>0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  <c r="N129" s="175">
        <v>0</v>
      </c>
    </row>
    <row r="130" spans="1:14" ht="33" customHeight="1" thickBot="1" x14ac:dyDescent="0.25">
      <c r="A130" s="199" t="s">
        <v>241</v>
      </c>
      <c r="B130" s="174">
        <v>1353210</v>
      </c>
      <c r="C130" s="174">
        <v>865680</v>
      </c>
      <c r="D130" s="174">
        <v>750526</v>
      </c>
      <c r="E130" s="174">
        <v>1206984</v>
      </c>
      <c r="F130" s="174">
        <v>989232</v>
      </c>
      <c r="G130" s="174">
        <v>739246</v>
      </c>
      <c r="H130" s="174">
        <v>908244</v>
      </c>
      <c r="I130" s="174">
        <v>1791690</v>
      </c>
      <c r="J130" s="174">
        <v>958985</v>
      </c>
      <c r="K130" s="174">
        <v>848460</v>
      </c>
      <c r="L130" s="174">
        <v>893148</v>
      </c>
      <c r="M130" s="174">
        <v>1216166</v>
      </c>
      <c r="N130" s="175">
        <v>12521571</v>
      </c>
    </row>
    <row r="131" spans="1:14" ht="33" customHeight="1" thickBot="1" x14ac:dyDescent="0.25">
      <c r="A131" s="198" t="s">
        <v>242</v>
      </c>
      <c r="B131" s="177">
        <v>0</v>
      </c>
      <c r="C131" s="177">
        <v>0</v>
      </c>
      <c r="D131" s="177">
        <v>0</v>
      </c>
      <c r="E131" s="177">
        <v>0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</row>
    <row r="132" spans="1:14" ht="33" customHeight="1" x14ac:dyDescent="0.2">
      <c r="A132" s="199" t="s">
        <v>243</v>
      </c>
      <c r="B132" s="174">
        <v>0</v>
      </c>
      <c r="C132" s="174">
        <v>0</v>
      </c>
      <c r="D132" s="174">
        <v>0</v>
      </c>
      <c r="E132" s="174">
        <v>0</v>
      </c>
      <c r="F132" s="174">
        <v>0</v>
      </c>
      <c r="G132" s="174">
        <v>0</v>
      </c>
      <c r="H132" s="174">
        <v>0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  <c r="N132" s="175">
        <v>0</v>
      </c>
    </row>
    <row r="133" spans="1:14" ht="33" customHeight="1" x14ac:dyDescent="0.2">
      <c r="A133" s="199" t="s">
        <v>244</v>
      </c>
      <c r="B133" s="174">
        <v>0</v>
      </c>
      <c r="C133" s="174">
        <v>0</v>
      </c>
      <c r="D133" s="174">
        <v>0</v>
      </c>
      <c r="E133" s="174">
        <v>0</v>
      </c>
      <c r="F133" s="174">
        <v>0</v>
      </c>
      <c r="G133" s="174">
        <v>0</v>
      </c>
      <c r="H133" s="174">
        <v>0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  <c r="N133" s="175">
        <v>0</v>
      </c>
    </row>
    <row r="134" spans="1:14" ht="33" customHeight="1" x14ac:dyDescent="0.2">
      <c r="A134" s="199" t="s">
        <v>245</v>
      </c>
      <c r="B134" s="174">
        <v>0</v>
      </c>
      <c r="C134" s="174">
        <v>0</v>
      </c>
      <c r="D134" s="174">
        <v>0</v>
      </c>
      <c r="E134" s="174">
        <v>0</v>
 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5">
        <v>0</v>
      </c>
    </row>
    <row r="135" spans="1:14" ht="33" customHeight="1" thickBot="1" x14ac:dyDescent="0.25">
      <c r="A135" s="199" t="s">
        <v>246</v>
      </c>
      <c r="B135" s="174">
        <v>0</v>
      </c>
      <c r="C135" s="174">
        <v>0</v>
      </c>
      <c r="D135" s="174">
        <v>0</v>
      </c>
      <c r="E135" s="174">
        <v>0</v>
      </c>
      <c r="F135" s="174">
        <v>0</v>
      </c>
      <c r="G135" s="174">
        <v>0</v>
      </c>
      <c r="H135" s="174">
        <v>0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  <c r="N135" s="175">
        <v>0</v>
      </c>
    </row>
    <row r="136" spans="1:14" ht="33" customHeight="1" thickBot="1" x14ac:dyDescent="0.25">
      <c r="A136" s="198" t="s">
        <v>247</v>
      </c>
      <c r="B136" s="178">
        <v>1840444</v>
      </c>
      <c r="C136" s="178">
        <v>1537714</v>
      </c>
      <c r="D136" s="178">
        <v>1905390</v>
      </c>
      <c r="E136" s="178">
        <v>1113894</v>
      </c>
      <c r="F136" s="178">
        <v>2081042.4</v>
      </c>
      <c r="G136" s="178">
        <v>2431814.7999999998</v>
      </c>
      <c r="H136" s="178">
        <v>2459902.7999999998</v>
      </c>
      <c r="I136" s="178">
        <v>2393552</v>
      </c>
      <c r="J136" s="178">
        <v>1858861.28</v>
      </c>
      <c r="K136" s="178">
        <v>1854607.04</v>
      </c>
      <c r="L136" s="178">
        <v>2447729.7599999998</v>
      </c>
      <c r="M136" s="178">
        <v>1540645.3599999999</v>
      </c>
      <c r="N136" s="178">
        <v>23465597.439999998</v>
      </c>
    </row>
    <row r="137" spans="1:14" ht="33" customHeight="1" x14ac:dyDescent="0.2">
      <c r="A137" s="199" t="s">
        <v>248</v>
      </c>
      <c r="B137" s="174">
        <v>0</v>
      </c>
      <c r="C137" s="174">
        <v>0</v>
      </c>
      <c r="D137" s="174">
        <v>0</v>
      </c>
      <c r="E137" s="174">
        <v>0</v>
      </c>
      <c r="F137" s="174">
        <v>0</v>
      </c>
      <c r="G137" s="174">
        <v>0</v>
      </c>
      <c r="H137" s="174">
        <v>0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9">
        <v>0</v>
      </c>
    </row>
    <row r="138" spans="1:14" ht="33" customHeight="1" thickBot="1" x14ac:dyDescent="0.25">
      <c r="A138" s="199" t="s">
        <v>249</v>
      </c>
      <c r="B138" s="174">
        <v>1840444</v>
      </c>
      <c r="C138" s="174">
        <v>1537714</v>
      </c>
      <c r="D138" s="174">
        <v>1905390</v>
      </c>
      <c r="E138" s="174">
        <v>1113894</v>
      </c>
      <c r="F138" s="174">
        <v>2081042.4</v>
      </c>
      <c r="G138" s="174">
        <v>2431814.7999999998</v>
      </c>
      <c r="H138" s="174">
        <v>2459902.7999999998</v>
      </c>
      <c r="I138" s="174">
        <v>2393552</v>
      </c>
      <c r="J138" s="174">
        <v>1858861.28</v>
      </c>
      <c r="K138" s="174">
        <v>1854607.04</v>
      </c>
      <c r="L138" s="174">
        <v>2447729.7599999998</v>
      </c>
      <c r="M138" s="174">
        <v>1540645.3599999999</v>
      </c>
      <c r="N138" s="179">
        <v>23465597.439999998</v>
      </c>
    </row>
    <row r="139" spans="1:14" ht="33" customHeight="1" thickBot="1" x14ac:dyDescent="0.25">
      <c r="A139" s="198" t="s">
        <v>250</v>
      </c>
      <c r="B139" s="177">
        <v>123984565.61999999</v>
      </c>
      <c r="C139" s="177">
        <v>79211849.840000004</v>
      </c>
      <c r="D139" s="177">
        <v>74619467.600000024</v>
      </c>
      <c r="E139" s="177">
        <v>100489529.24999999</v>
      </c>
      <c r="F139" s="177">
        <v>112427173.65000001</v>
      </c>
      <c r="G139" s="177">
        <v>168093197.96000001</v>
      </c>
      <c r="H139" s="177">
        <v>199767079.02000004</v>
      </c>
      <c r="I139" s="177">
        <v>198052557.76000011</v>
      </c>
      <c r="J139" s="177">
        <v>187188718.07999998</v>
      </c>
      <c r="K139" s="177">
        <v>132583467.77000001</v>
      </c>
      <c r="L139" s="177">
        <v>104183998.26000002</v>
      </c>
      <c r="M139" s="177">
        <v>32895161.59</v>
      </c>
      <c r="N139" s="177">
        <v>1513496766.4000001</v>
      </c>
    </row>
    <row r="140" spans="1:14" ht="33" customHeight="1" x14ac:dyDescent="0.2">
      <c r="A140" s="199" t="s">
        <v>251</v>
      </c>
      <c r="B140" s="174">
        <v>0</v>
      </c>
      <c r="C140" s="174">
        <v>0</v>
      </c>
      <c r="D140" s="174">
        <v>0</v>
      </c>
      <c r="E140" s="174">
        <v>0</v>
      </c>
      <c r="F140" s="174">
        <v>0</v>
      </c>
      <c r="G140" s="174">
        <v>0</v>
      </c>
      <c r="H140" s="174">
        <v>0</v>
      </c>
      <c r="I140" s="174">
        <v>0</v>
      </c>
      <c r="J140" s="174">
        <v>0</v>
      </c>
      <c r="K140" s="174">
        <v>0</v>
      </c>
      <c r="L140" s="174">
        <v>0</v>
      </c>
      <c r="M140" s="174">
        <v>0</v>
      </c>
      <c r="N140" s="179">
        <v>0</v>
      </c>
    </row>
    <row r="141" spans="1:14" ht="33" customHeight="1" x14ac:dyDescent="0.2">
      <c r="A141" s="199" t="s">
        <v>252</v>
      </c>
      <c r="B141" s="174">
        <v>0</v>
      </c>
      <c r="C141" s="174">
        <v>0</v>
      </c>
      <c r="D141" s="174">
        <v>0</v>
      </c>
      <c r="E141" s="174">
        <v>0</v>
      </c>
      <c r="F141" s="174">
        <v>0</v>
      </c>
      <c r="G141" s="174">
        <v>0</v>
      </c>
      <c r="H141" s="174">
        <v>0</v>
      </c>
      <c r="I141" s="174">
        <v>0</v>
      </c>
      <c r="J141" s="174">
        <v>0</v>
      </c>
      <c r="K141" s="174">
        <v>0</v>
      </c>
      <c r="L141" s="174">
        <v>0</v>
      </c>
      <c r="M141" s="174">
        <v>0</v>
      </c>
      <c r="N141" s="179">
        <v>0</v>
      </c>
    </row>
    <row r="142" spans="1:14" ht="33" customHeight="1" x14ac:dyDescent="0.2">
      <c r="A142" s="199" t="s">
        <v>253</v>
      </c>
      <c r="B142" s="174">
        <v>0</v>
      </c>
      <c r="C142" s="174">
        <v>0</v>
      </c>
      <c r="D142" s="174">
        <v>0</v>
      </c>
      <c r="E142" s="174">
        <v>0</v>
      </c>
      <c r="F142" s="174">
        <v>0</v>
      </c>
      <c r="G142" s="174">
        <v>0</v>
      </c>
      <c r="H142" s="174">
        <v>0</v>
      </c>
      <c r="I142" s="174">
        <v>0</v>
      </c>
      <c r="J142" s="174">
        <v>0</v>
      </c>
      <c r="K142" s="174">
        <v>0</v>
      </c>
      <c r="L142" s="174">
        <v>0</v>
      </c>
      <c r="M142" s="174">
        <v>0</v>
      </c>
      <c r="N142" s="179">
        <v>0</v>
      </c>
    </row>
    <row r="143" spans="1:14" ht="33" customHeight="1" x14ac:dyDescent="0.2">
      <c r="A143" s="199" t="s">
        <v>254</v>
      </c>
      <c r="B143" s="174">
        <v>63113341.719999991</v>
      </c>
      <c r="C143" s="174">
        <v>19051410.319999997</v>
      </c>
      <c r="D143" s="174">
        <v>37333742.300000012</v>
      </c>
      <c r="E143" s="174">
        <v>35968643.149999999</v>
      </c>
      <c r="F143" s="174">
        <v>36942463.729999997</v>
      </c>
      <c r="G143" s="174">
        <v>134543711.04000002</v>
      </c>
      <c r="H143" s="174">
        <v>129386597.29000004</v>
      </c>
      <c r="I143" s="174">
        <v>42635074.179999992</v>
      </c>
      <c r="J143" s="174">
        <v>38662763.720000006</v>
      </c>
      <c r="K143" s="174">
        <v>8226837.4199999999</v>
      </c>
      <c r="L143" s="174">
        <v>7256973.379999999</v>
      </c>
      <c r="M143" s="174">
        <v>12615424.109999999</v>
      </c>
      <c r="N143" s="179">
        <v>565736982.36000001</v>
      </c>
    </row>
    <row r="144" spans="1:14" ht="33" customHeight="1" x14ac:dyDescent="0.2">
      <c r="A144" s="199" t="s">
        <v>255</v>
      </c>
      <c r="B144" s="174">
        <v>6977590</v>
      </c>
      <c r="C144" s="174">
        <v>5388594</v>
      </c>
      <c r="D144" s="174">
        <v>5134390</v>
      </c>
      <c r="E144" s="174">
        <v>4025650</v>
      </c>
      <c r="F144" s="174">
        <v>4459212</v>
      </c>
      <c r="G144" s="174">
        <v>5311260</v>
      </c>
      <c r="H144" s="174">
        <v>6249770</v>
      </c>
      <c r="I144" s="174">
        <v>6017060</v>
      </c>
      <c r="J144" s="174">
        <v>5300520</v>
      </c>
      <c r="K144" s="174">
        <v>6185540</v>
      </c>
      <c r="L144" s="174">
        <v>6334928</v>
      </c>
      <c r="M144" s="174">
        <v>5338360</v>
      </c>
      <c r="N144" s="179">
        <v>66722874</v>
      </c>
    </row>
    <row r="145" spans="1:14" ht="33" customHeight="1" x14ac:dyDescent="0.2">
      <c r="A145" s="199" t="s">
        <v>256</v>
      </c>
      <c r="B145" s="174">
        <v>1304422.31</v>
      </c>
      <c r="C145" s="174">
        <v>210977.9</v>
      </c>
      <c r="D145" s="174">
        <v>0</v>
      </c>
      <c r="E145" s="174">
        <v>4965947.3600000003</v>
      </c>
      <c r="F145" s="174">
        <v>2899215.12</v>
      </c>
      <c r="G145" s="174">
        <v>0</v>
      </c>
      <c r="H145" s="174">
        <v>5014630.580000001</v>
      </c>
      <c r="I145" s="174">
        <v>248217.34</v>
      </c>
      <c r="J145" s="174">
        <v>104997.90000000001</v>
      </c>
      <c r="K145" s="174">
        <v>0</v>
      </c>
      <c r="L145" s="174">
        <v>0</v>
      </c>
      <c r="M145" s="174">
        <v>0</v>
      </c>
      <c r="N145" s="179">
        <v>14748408.510000004</v>
      </c>
    </row>
    <row r="146" spans="1:14" ht="33" customHeight="1" x14ac:dyDescent="0.2">
      <c r="A146" s="199" t="s">
        <v>257</v>
      </c>
      <c r="B146" s="174">
        <v>608570.41</v>
      </c>
      <c r="C146" s="174">
        <v>1354562.15</v>
      </c>
      <c r="D146" s="174">
        <v>0</v>
      </c>
      <c r="E146" s="174">
        <v>4277320.1499999994</v>
      </c>
      <c r="F146" s="174">
        <v>3125646.8800000004</v>
      </c>
      <c r="G146" s="174">
        <v>5641837.9800000004</v>
      </c>
      <c r="H146" s="174">
        <v>1552264.04</v>
      </c>
      <c r="I146" s="174">
        <v>1758585.0999999999</v>
      </c>
      <c r="J146" s="174">
        <v>1783207.98</v>
      </c>
      <c r="K146" s="174">
        <v>2839903.54</v>
      </c>
      <c r="L146" s="174">
        <v>873844.34000000008</v>
      </c>
      <c r="M146" s="174">
        <v>0</v>
      </c>
      <c r="N146" s="179">
        <v>23815742.57</v>
      </c>
    </row>
    <row r="147" spans="1:14" ht="33" customHeight="1" x14ac:dyDescent="0.2">
      <c r="A147" s="199" t="s">
        <v>258</v>
      </c>
      <c r="B147" s="174">
        <v>16971705.66</v>
      </c>
      <c r="C147" s="174">
        <v>20924809.710000001</v>
      </c>
      <c r="D147" s="174">
        <v>1088319.96</v>
      </c>
      <c r="E147" s="174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0</v>
      </c>
      <c r="K147" s="174">
        <v>433605.27999999997</v>
      </c>
      <c r="L147" s="174">
        <v>0</v>
      </c>
      <c r="M147" s="174">
        <v>470795.72000000003</v>
      </c>
      <c r="N147" s="179">
        <v>39889236.330000006</v>
      </c>
    </row>
    <row r="148" spans="1:14" ht="33" customHeight="1" x14ac:dyDescent="0.2">
      <c r="A148" s="199" t="s">
        <v>259</v>
      </c>
      <c r="B148" s="174">
        <v>30296210.519999992</v>
      </c>
      <c r="C148" s="174">
        <v>29235305.759999998</v>
      </c>
      <c r="D148" s="174">
        <v>26920815.340000004</v>
      </c>
      <c r="E148" s="174">
        <v>47857618.589999989</v>
      </c>
      <c r="F148" s="174">
        <v>63674210.920000002</v>
      </c>
      <c r="G148" s="174">
        <v>21786838.940000001</v>
      </c>
      <c r="H148" s="174">
        <v>56973667.109999999</v>
      </c>
      <c r="I148" s="174">
        <v>146532002.1400001</v>
      </c>
      <c r="J148" s="174">
        <v>140639778.47999999</v>
      </c>
      <c r="K148" s="174">
        <v>114328891.53</v>
      </c>
      <c r="L148" s="174">
        <v>88903845.540000021</v>
      </c>
      <c r="M148" s="174">
        <v>14336456.760000002</v>
      </c>
      <c r="N148" s="179">
        <v>781485641.63000011</v>
      </c>
    </row>
    <row r="149" spans="1:14" ht="33" customHeight="1" x14ac:dyDescent="0.2">
      <c r="A149" s="199" t="s">
        <v>260</v>
      </c>
      <c r="B149" s="174">
        <v>0</v>
      </c>
      <c r="C149" s="174">
        <v>0</v>
      </c>
      <c r="D149" s="174">
        <v>0</v>
      </c>
      <c r="E149" s="174">
        <v>0</v>
      </c>
      <c r="F149" s="174">
        <v>0</v>
      </c>
      <c r="G149" s="174">
        <v>0</v>
      </c>
      <c r="H149" s="174">
        <v>0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  <c r="N149" s="179">
        <v>0</v>
      </c>
    </row>
    <row r="150" spans="1:14" ht="33" customHeight="1" thickBot="1" x14ac:dyDescent="0.25">
      <c r="A150" s="199" t="s">
        <v>261</v>
      </c>
      <c r="B150" s="174">
        <v>4712725</v>
      </c>
      <c r="C150" s="174">
        <v>3046190</v>
      </c>
      <c r="D150" s="174">
        <v>4142200</v>
      </c>
      <c r="E150" s="174">
        <v>3394350</v>
      </c>
      <c r="F150" s="174">
        <v>1326425</v>
      </c>
      <c r="G150" s="174">
        <v>809550</v>
      </c>
      <c r="H150" s="174">
        <v>590150</v>
      </c>
      <c r="I150" s="174">
        <v>861619</v>
      </c>
      <c r="J150" s="174">
        <v>697450</v>
      </c>
      <c r="K150" s="174">
        <v>568690</v>
      </c>
      <c r="L150" s="174">
        <v>814407</v>
      </c>
      <c r="M150" s="174">
        <v>134125</v>
      </c>
      <c r="N150" s="179">
        <v>21097881</v>
      </c>
    </row>
    <row r="151" spans="1:14" ht="33" customHeight="1" thickBot="1" x14ac:dyDescent="0.25">
      <c r="A151" s="198" t="s">
        <v>262</v>
      </c>
      <c r="B151" s="177">
        <v>0</v>
      </c>
      <c r="C151" s="177">
        <v>0</v>
      </c>
      <c r="D151" s="177">
        <v>0</v>
      </c>
      <c r="E151" s="177">
        <v>0</v>
      </c>
      <c r="F151" s="177">
        <v>0</v>
      </c>
      <c r="G151" s="177">
        <v>0</v>
      </c>
      <c r="H151" s="177">
        <v>0</v>
      </c>
      <c r="I151" s="177">
        <v>0</v>
      </c>
      <c r="J151" s="177">
        <v>0</v>
      </c>
      <c r="K151" s="177">
        <v>0</v>
      </c>
      <c r="L151" s="177">
        <v>0</v>
      </c>
      <c r="M151" s="177">
        <v>0</v>
      </c>
      <c r="N151" s="177">
        <v>0</v>
      </c>
    </row>
    <row r="152" spans="1:14" ht="33" customHeight="1" thickBot="1" x14ac:dyDescent="0.25">
      <c r="A152" s="200" t="s">
        <v>262</v>
      </c>
      <c r="B152" s="180">
        <v>0</v>
      </c>
      <c r="C152" s="180">
        <v>0</v>
      </c>
      <c r="D152" s="180">
        <v>0</v>
      </c>
      <c r="E152" s="180">
        <v>0</v>
      </c>
      <c r="F152" s="180">
        <v>0</v>
      </c>
      <c r="G152" s="180">
        <v>0</v>
      </c>
      <c r="H152" s="180">
        <v>0</v>
      </c>
      <c r="I152" s="180">
        <v>0</v>
      </c>
      <c r="J152" s="180">
        <v>0</v>
      </c>
      <c r="K152" s="180">
        <v>0</v>
      </c>
      <c r="L152" s="180">
        <v>0</v>
      </c>
      <c r="M152" s="180">
        <v>0</v>
      </c>
      <c r="N152" s="179">
        <v>0</v>
      </c>
    </row>
    <row r="153" spans="1:14" ht="33" customHeight="1" thickBot="1" x14ac:dyDescent="0.25">
      <c r="A153" s="198" t="s">
        <v>263</v>
      </c>
      <c r="B153" s="177">
        <v>10245574.199999999</v>
      </c>
      <c r="C153" s="177">
        <v>8068826.1799999997</v>
      </c>
      <c r="D153" s="177">
        <v>7496137.9400000004</v>
      </c>
      <c r="E153" s="177">
        <v>9124916.4000000004</v>
      </c>
      <c r="F153" s="177">
        <v>11427295.979999999</v>
      </c>
      <c r="G153" s="177">
        <v>11164912.820000002</v>
      </c>
      <c r="H153" s="177">
        <v>12410743.560000001</v>
      </c>
      <c r="I153" s="177">
        <v>13740897.34</v>
      </c>
      <c r="J153" s="177">
        <v>15484539.1</v>
      </c>
      <c r="K153" s="177">
        <v>18484492.369999997</v>
      </c>
      <c r="L153" s="177">
        <v>13754523.119999997</v>
      </c>
      <c r="M153" s="177">
        <v>8044928.3200000003</v>
      </c>
      <c r="N153" s="177">
        <v>139447787.32999998</v>
      </c>
    </row>
    <row r="154" spans="1:14" ht="33" customHeight="1" x14ac:dyDescent="0.2">
      <c r="A154" s="199" t="s">
        <v>264</v>
      </c>
      <c r="B154" s="174">
        <v>0</v>
      </c>
      <c r="C154" s="174">
        <v>0</v>
      </c>
      <c r="D154" s="174">
        <v>0</v>
      </c>
      <c r="E154" s="174">
        <v>0</v>
      </c>
      <c r="F154" s="174">
        <v>0</v>
      </c>
      <c r="G154" s="174">
        <v>0</v>
      </c>
      <c r="H154" s="174">
        <v>0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  <c r="N154" s="179">
        <v>0</v>
      </c>
    </row>
    <row r="155" spans="1:14" ht="33" customHeight="1" x14ac:dyDescent="0.2">
      <c r="A155" s="199" t="s">
        <v>265</v>
      </c>
      <c r="B155" s="174">
        <v>4409399.32</v>
      </c>
      <c r="C155" s="174">
        <v>2857653.86</v>
      </c>
      <c r="D155" s="174">
        <v>3136532.74</v>
      </c>
      <c r="E155" s="174">
        <v>4003275.76</v>
      </c>
      <c r="F155" s="174">
        <v>4705782.1199999992</v>
      </c>
      <c r="G155" s="174">
        <v>6511334.4200000009</v>
      </c>
      <c r="H155" s="174">
        <v>3889820.4</v>
      </c>
      <c r="I155" s="174">
        <v>6752355.9200000009</v>
      </c>
      <c r="J155" s="174">
        <v>8231803.5199999996</v>
      </c>
      <c r="K155" s="174">
        <v>10138276.619999999</v>
      </c>
      <c r="L155" s="174">
        <v>8601791.9799999986</v>
      </c>
      <c r="M155" s="174">
        <v>6550745.5</v>
      </c>
      <c r="N155" s="179">
        <v>69788772.159999996</v>
      </c>
    </row>
    <row r="156" spans="1:14" ht="33" customHeight="1" x14ac:dyDescent="0.2">
      <c r="A156" s="199" t="s">
        <v>266</v>
      </c>
      <c r="B156" s="174">
        <v>4402824</v>
      </c>
      <c r="C156" s="174">
        <v>3835738</v>
      </c>
      <c r="D156" s="174">
        <v>2415814</v>
      </c>
      <c r="E156" s="174">
        <v>3190318</v>
      </c>
      <c r="F156" s="174">
        <v>3482756</v>
      </c>
      <c r="G156" s="174">
        <v>2771142</v>
      </c>
      <c r="H156" s="174">
        <v>4680498</v>
      </c>
      <c r="I156" s="174">
        <v>4851507.3</v>
      </c>
      <c r="J156" s="174">
        <v>4973744</v>
      </c>
      <c r="K156" s="174">
        <v>6542162.3300000001</v>
      </c>
      <c r="L156" s="174">
        <v>2282156.42</v>
      </c>
      <c r="M156" s="174">
        <v>126776</v>
      </c>
      <c r="N156" s="179">
        <v>43555436.049999997</v>
      </c>
    </row>
    <row r="157" spans="1:14" ht="33" customHeight="1" x14ac:dyDescent="0.2">
      <c r="A157" s="199" t="s">
        <v>267</v>
      </c>
      <c r="B157" s="174">
        <v>1433350.88</v>
      </c>
      <c r="C157" s="174">
        <v>1375434.32</v>
      </c>
      <c r="D157" s="174">
        <v>1943791.2</v>
      </c>
      <c r="E157" s="174">
        <v>1931322.6400000001</v>
      </c>
      <c r="F157" s="174">
        <v>3238757.86</v>
      </c>
      <c r="G157" s="174">
        <v>1882436.4</v>
      </c>
      <c r="H157" s="174">
        <v>3840425.1599999997</v>
      </c>
      <c r="I157" s="174">
        <v>2137034.12</v>
      </c>
      <c r="J157" s="174">
        <v>2278991.58</v>
      </c>
      <c r="K157" s="174">
        <v>1804053.42</v>
      </c>
      <c r="L157" s="174">
        <v>2870574.7199999997</v>
      </c>
      <c r="M157" s="174">
        <v>1367406.8199999998</v>
      </c>
      <c r="N157" s="179">
        <v>26103579.120000005</v>
      </c>
    </row>
    <row r="158" spans="1:14" ht="33" customHeight="1" x14ac:dyDescent="0.2">
      <c r="A158" s="199" t="s">
        <v>268</v>
      </c>
      <c r="B158" s="174">
        <v>0</v>
      </c>
      <c r="C158" s="174">
        <v>0</v>
      </c>
      <c r="D158" s="174">
        <v>0</v>
      </c>
      <c r="E158" s="174">
        <v>0</v>
      </c>
      <c r="F158" s="174">
        <v>0</v>
      </c>
      <c r="G158" s="174">
        <v>0</v>
      </c>
      <c r="H158" s="174">
        <v>0</v>
      </c>
      <c r="I158" s="174">
        <v>0</v>
      </c>
      <c r="J158" s="174">
        <v>0</v>
      </c>
      <c r="K158" s="174">
        <v>0</v>
      </c>
      <c r="L158" s="174">
        <v>0</v>
      </c>
      <c r="M158" s="174">
        <v>0</v>
      </c>
      <c r="N158" s="179">
        <v>0</v>
      </c>
    </row>
    <row r="159" spans="1:14" ht="33" customHeight="1" x14ac:dyDescent="0.2">
      <c r="A159" s="199" t="s">
        <v>269</v>
      </c>
      <c r="B159" s="174">
        <v>0</v>
      </c>
      <c r="C159" s="174">
        <v>0</v>
      </c>
      <c r="D159" s="174">
        <v>0</v>
      </c>
      <c r="E159" s="174">
        <v>0</v>
      </c>
      <c r="F159" s="174">
        <v>0</v>
      </c>
      <c r="G159" s="174">
        <v>0</v>
      </c>
      <c r="H159" s="174">
        <v>0</v>
      </c>
      <c r="I159" s="174">
        <v>0</v>
      </c>
      <c r="J159" s="174">
        <v>0</v>
      </c>
      <c r="K159" s="174">
        <v>0</v>
      </c>
      <c r="L159" s="174">
        <v>0</v>
      </c>
      <c r="M159" s="174">
        <v>0</v>
      </c>
      <c r="N159" s="179">
        <v>0</v>
      </c>
    </row>
    <row r="160" spans="1:14" ht="33" customHeight="1" x14ac:dyDescent="0.2">
      <c r="A160" s="199" t="s">
        <v>270</v>
      </c>
      <c r="B160" s="174">
        <v>0</v>
      </c>
      <c r="C160" s="174">
        <v>0</v>
      </c>
      <c r="D160" s="174">
        <v>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0</v>
      </c>
      <c r="N160" s="179">
        <v>0</v>
      </c>
    </row>
    <row r="161" spans="1:14" ht="33" customHeight="1" x14ac:dyDescent="0.2">
      <c r="A161" s="199" t="s">
        <v>271</v>
      </c>
      <c r="B161" s="174">
        <v>0</v>
      </c>
      <c r="C161" s="174">
        <v>0</v>
      </c>
      <c r="D161" s="174">
        <v>0</v>
      </c>
      <c r="E161" s="174">
        <v>0</v>
      </c>
      <c r="F161" s="174">
        <v>0</v>
      </c>
      <c r="G161" s="174">
        <v>0</v>
      </c>
      <c r="H161" s="174">
        <v>0</v>
      </c>
      <c r="I161" s="174">
        <v>0</v>
      </c>
      <c r="J161" s="174">
        <v>0</v>
      </c>
      <c r="K161" s="174">
        <v>0</v>
      </c>
      <c r="L161" s="174">
        <v>0</v>
      </c>
      <c r="M161" s="174">
        <v>0</v>
      </c>
      <c r="N161" s="179">
        <v>0</v>
      </c>
    </row>
    <row r="162" spans="1:14" ht="33" customHeight="1" x14ac:dyDescent="0.2">
      <c r="A162" s="199" t="s">
        <v>272</v>
      </c>
      <c r="B162" s="174">
        <v>0</v>
      </c>
      <c r="C162" s="174">
        <v>0</v>
      </c>
      <c r="D162" s="174">
        <v>0</v>
      </c>
      <c r="E162" s="174">
        <v>0</v>
      </c>
      <c r="F162" s="174">
        <v>0</v>
      </c>
      <c r="G162" s="174">
        <v>0</v>
      </c>
      <c r="H162" s="174">
        <v>0</v>
      </c>
      <c r="I162" s="174">
        <v>0</v>
      </c>
      <c r="J162" s="174">
        <v>0</v>
      </c>
      <c r="K162" s="174">
        <v>0</v>
      </c>
      <c r="L162" s="174">
        <v>0</v>
      </c>
      <c r="M162" s="174">
        <v>0</v>
      </c>
      <c r="N162" s="179">
        <v>0</v>
      </c>
    </row>
    <row r="163" spans="1:14" ht="33" customHeight="1" thickBot="1" x14ac:dyDescent="0.25">
      <c r="A163" s="199" t="s">
        <v>273</v>
      </c>
      <c r="B163" s="174">
        <v>0</v>
      </c>
      <c r="C163" s="174">
        <v>0</v>
      </c>
      <c r="D163" s="174">
        <v>0</v>
      </c>
      <c r="E163" s="174">
        <v>0</v>
      </c>
      <c r="F163" s="174">
        <v>0</v>
      </c>
      <c r="G163" s="174">
        <v>0</v>
      </c>
      <c r="H163" s="174">
        <v>0</v>
      </c>
      <c r="I163" s="174">
        <v>0</v>
      </c>
      <c r="J163" s="174">
        <v>0</v>
      </c>
      <c r="K163" s="174">
        <v>0</v>
      </c>
      <c r="L163" s="174">
        <v>0</v>
      </c>
      <c r="M163" s="174">
        <v>0</v>
      </c>
      <c r="N163" s="179">
        <v>0</v>
      </c>
    </row>
    <row r="164" spans="1:14" ht="33" customHeight="1" thickBot="1" x14ac:dyDescent="0.25">
      <c r="A164" s="198" t="s">
        <v>274</v>
      </c>
      <c r="B164" s="177">
        <v>1203558.26</v>
      </c>
      <c r="C164" s="177">
        <v>3814827.06</v>
      </c>
      <c r="D164" s="177">
        <v>1351353.98</v>
      </c>
      <c r="E164" s="177">
        <v>1101914.4000000001</v>
      </c>
      <c r="F164" s="177">
        <v>1341624</v>
      </c>
      <c r="G164" s="177">
        <v>693534</v>
      </c>
      <c r="H164" s="177">
        <v>700704.88</v>
      </c>
      <c r="I164" s="177">
        <v>0</v>
      </c>
      <c r="J164" s="177">
        <v>182754</v>
      </c>
      <c r="K164" s="177">
        <v>252014.4</v>
      </c>
      <c r="L164" s="177">
        <v>4288593.76</v>
      </c>
      <c r="M164" s="177">
        <v>10952033.48</v>
      </c>
      <c r="N164" s="177">
        <v>25882912.220000003</v>
      </c>
    </row>
    <row r="165" spans="1:14" ht="33" customHeight="1" x14ac:dyDescent="0.2">
      <c r="A165" s="199" t="s">
        <v>275</v>
      </c>
      <c r="B165" s="174">
        <v>1203558.26</v>
      </c>
      <c r="C165" s="174">
        <v>3814827.06</v>
      </c>
      <c r="D165" s="174">
        <v>1351353.98</v>
      </c>
      <c r="E165" s="174">
        <v>1101914.4000000001</v>
      </c>
      <c r="F165" s="174">
        <v>1341624</v>
      </c>
      <c r="G165" s="174">
        <v>269154</v>
      </c>
      <c r="H165" s="174">
        <v>134864.88</v>
      </c>
      <c r="I165" s="174">
        <v>0</v>
      </c>
      <c r="J165" s="174">
        <v>182754</v>
      </c>
      <c r="K165" s="174">
        <v>252014.4</v>
      </c>
      <c r="L165" s="174">
        <v>3722753.76</v>
      </c>
      <c r="M165" s="174">
        <v>10952033.48</v>
      </c>
      <c r="N165" s="179">
        <v>24326852.220000003</v>
      </c>
    </row>
    <row r="166" spans="1:14" ht="33" customHeight="1" x14ac:dyDescent="0.2">
      <c r="A166" s="199" t="s">
        <v>276</v>
      </c>
      <c r="B166" s="174">
        <v>0</v>
      </c>
      <c r="C166" s="174">
        <v>0</v>
      </c>
      <c r="D166" s="174">
        <v>0</v>
      </c>
      <c r="E166" s="174">
        <v>0</v>
      </c>
      <c r="F166" s="174">
        <v>0</v>
      </c>
      <c r="G166" s="174">
        <v>0</v>
      </c>
      <c r="H166" s="174">
        <v>0</v>
      </c>
      <c r="I166" s="174">
        <v>0</v>
      </c>
      <c r="J166" s="174">
        <v>0</v>
      </c>
      <c r="K166" s="174">
        <v>0</v>
      </c>
      <c r="L166" s="174">
        <v>0</v>
      </c>
      <c r="M166" s="174">
        <v>0</v>
      </c>
      <c r="N166" s="179">
        <v>0</v>
      </c>
    </row>
    <row r="167" spans="1:14" ht="33" customHeight="1" x14ac:dyDescent="0.2">
      <c r="A167" s="199" t="s">
        <v>277</v>
      </c>
      <c r="B167" s="174">
        <v>0</v>
      </c>
      <c r="C167" s="174">
        <v>0</v>
      </c>
      <c r="D167" s="174">
        <v>0</v>
      </c>
      <c r="E167" s="174">
        <v>0</v>
      </c>
      <c r="F167" s="174">
        <v>0</v>
      </c>
      <c r="G167" s="174">
        <v>0</v>
      </c>
      <c r="H167" s="174">
        <v>0</v>
      </c>
      <c r="I167" s="174">
        <v>0</v>
      </c>
      <c r="J167" s="174">
        <v>0</v>
      </c>
      <c r="K167" s="174">
        <v>0</v>
      </c>
      <c r="L167" s="174">
        <v>0</v>
      </c>
      <c r="M167" s="174">
        <v>0</v>
      </c>
      <c r="N167" s="179">
        <v>0</v>
      </c>
    </row>
    <row r="168" spans="1:14" ht="33" customHeight="1" x14ac:dyDescent="0.2">
      <c r="A168" s="199" t="s">
        <v>278</v>
      </c>
      <c r="B168" s="174">
        <v>0</v>
      </c>
      <c r="C168" s="174">
        <v>0</v>
      </c>
      <c r="D168" s="174">
        <v>0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  <c r="N168" s="179">
        <v>0</v>
      </c>
    </row>
    <row r="169" spans="1:14" ht="33" customHeight="1" x14ac:dyDescent="0.2">
      <c r="A169" s="199" t="s">
        <v>279</v>
      </c>
      <c r="B169" s="174">
        <v>0</v>
      </c>
      <c r="C169" s="174">
        <v>0</v>
      </c>
      <c r="D169" s="174">
        <v>0</v>
      </c>
      <c r="E169" s="174">
        <v>0</v>
      </c>
      <c r="F169" s="174">
        <v>0</v>
      </c>
      <c r="G169" s="174">
        <v>0</v>
      </c>
      <c r="H169" s="174">
        <v>0</v>
      </c>
      <c r="I169" s="174">
        <v>0</v>
      </c>
      <c r="J169" s="174">
        <v>0</v>
      </c>
      <c r="K169" s="174">
        <v>0</v>
      </c>
      <c r="L169" s="174">
        <v>0</v>
      </c>
      <c r="M169" s="174">
        <v>0</v>
      </c>
      <c r="N169" s="179">
        <v>0</v>
      </c>
    </row>
    <row r="170" spans="1:14" ht="33" customHeight="1" x14ac:dyDescent="0.2">
      <c r="A170" s="199" t="s">
        <v>280</v>
      </c>
      <c r="B170" s="174">
        <v>0</v>
      </c>
      <c r="C170" s="174">
        <v>0</v>
      </c>
      <c r="D170" s="174">
        <v>0</v>
      </c>
      <c r="E170" s="174">
        <v>0</v>
      </c>
      <c r="F170" s="174">
        <v>0</v>
      </c>
      <c r="G170" s="174">
        <v>424380</v>
      </c>
      <c r="H170" s="174">
        <v>565840</v>
      </c>
      <c r="I170" s="174">
        <v>0</v>
      </c>
      <c r="J170" s="174">
        <v>0</v>
      </c>
      <c r="K170" s="174">
        <v>0</v>
      </c>
      <c r="L170" s="174">
        <v>565840</v>
      </c>
      <c r="M170" s="174">
        <v>0</v>
      </c>
      <c r="N170" s="179">
        <v>1556060</v>
      </c>
    </row>
    <row r="171" spans="1:14" ht="33" customHeight="1" thickBot="1" x14ac:dyDescent="0.25">
      <c r="A171" s="199" t="s">
        <v>281</v>
      </c>
      <c r="B171" s="174">
        <v>0</v>
      </c>
      <c r="C171" s="174">
        <v>0</v>
      </c>
      <c r="D171" s="174">
        <v>0</v>
      </c>
      <c r="E171" s="174">
        <v>0</v>
      </c>
      <c r="F171" s="174">
        <v>0</v>
      </c>
      <c r="G171" s="174">
        <v>0</v>
      </c>
      <c r="H171" s="174">
        <v>0</v>
      </c>
      <c r="I171" s="174">
        <v>0</v>
      </c>
      <c r="J171" s="174">
        <v>0</v>
      </c>
      <c r="K171" s="174">
        <v>0</v>
      </c>
      <c r="L171" s="174">
        <v>0</v>
      </c>
      <c r="M171" s="174">
        <v>0</v>
      </c>
      <c r="N171" s="179">
        <v>0</v>
      </c>
    </row>
    <row r="172" spans="1:14" ht="33" customHeight="1" thickBot="1" x14ac:dyDescent="0.25">
      <c r="A172" s="198" t="s">
        <v>282</v>
      </c>
      <c r="B172" s="177">
        <v>50225304.560000002</v>
      </c>
      <c r="C172" s="177">
        <v>40496030.159999996</v>
      </c>
      <c r="D172" s="177">
        <v>52388585.670000002</v>
      </c>
      <c r="E172" s="177">
        <v>61599764.810000002</v>
      </c>
      <c r="F172" s="177">
        <v>63474320.190000005</v>
      </c>
      <c r="G172" s="177">
        <v>48766007.589999996</v>
      </c>
      <c r="H172" s="177">
        <v>54521600.379999995</v>
      </c>
      <c r="I172" s="177">
        <v>45471739.739999995</v>
      </c>
      <c r="J172" s="177">
        <v>50591304.369999997</v>
      </c>
      <c r="K172" s="177">
        <v>62758899.149999999</v>
      </c>
      <c r="L172" s="177">
        <v>63405078.859999985</v>
      </c>
      <c r="M172" s="177">
        <v>57362975.739999995</v>
      </c>
      <c r="N172" s="177">
        <v>651061611.22000003</v>
      </c>
    </row>
    <row r="173" spans="1:14" ht="33" customHeight="1" x14ac:dyDescent="0.2">
      <c r="A173" s="199" t="s">
        <v>283</v>
      </c>
      <c r="B173" s="174">
        <v>0</v>
      </c>
      <c r="C173" s="174">
        <v>0</v>
      </c>
      <c r="D173" s="174">
        <v>0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0</v>
      </c>
      <c r="K173" s="174">
        <v>0</v>
      </c>
      <c r="L173" s="174">
        <v>0</v>
      </c>
      <c r="M173" s="174">
        <v>0</v>
      </c>
      <c r="N173" s="179">
        <v>0</v>
      </c>
    </row>
    <row r="174" spans="1:14" ht="33" customHeight="1" x14ac:dyDescent="0.2">
      <c r="A174" s="199" t="s">
        <v>284</v>
      </c>
      <c r="B174" s="174">
        <v>0</v>
      </c>
      <c r="C174" s="174">
        <v>0</v>
      </c>
      <c r="D174" s="174">
        <v>0</v>
      </c>
      <c r="E174" s="174">
        <v>0</v>
      </c>
      <c r="F174" s="174">
        <v>0</v>
      </c>
      <c r="G174" s="174">
        <v>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9">
        <v>0</v>
      </c>
    </row>
    <row r="175" spans="1:14" ht="33" customHeight="1" x14ac:dyDescent="0.2">
      <c r="A175" s="199" t="s">
        <v>285</v>
      </c>
      <c r="B175" s="174">
        <v>1693731.0000000002</v>
      </c>
      <c r="C175" s="174">
        <v>1536153.6000000001</v>
      </c>
      <c r="D175" s="174">
        <v>1607667.5999999999</v>
      </c>
      <c r="E175" s="174">
        <v>1665207.5999999999</v>
      </c>
      <c r="F175" s="174">
        <v>1699896</v>
      </c>
      <c r="G175" s="174">
        <v>1746914.4</v>
      </c>
      <c r="H175" s="174">
        <v>1677866.4000000001</v>
      </c>
      <c r="I175" s="174">
        <v>2233867.2000000002</v>
      </c>
      <c r="J175" s="174">
        <v>1835032.8000000003</v>
      </c>
      <c r="K175" s="174">
        <v>2016037.2000000002</v>
      </c>
      <c r="L175" s="174">
        <v>2176245</v>
      </c>
      <c r="M175" s="174">
        <v>1652877.6</v>
      </c>
      <c r="N175" s="179">
        <v>21541496.400000002</v>
      </c>
    </row>
    <row r="176" spans="1:14" ht="33" customHeight="1" x14ac:dyDescent="0.2">
      <c r="A176" s="199" t="s">
        <v>286</v>
      </c>
      <c r="B176" s="174">
        <v>0</v>
      </c>
      <c r="C176" s="174">
        <v>0</v>
      </c>
      <c r="D176" s="174">
        <v>0</v>
      </c>
      <c r="E176" s="174">
        <v>0</v>
      </c>
      <c r="F176" s="174">
        <v>0</v>
      </c>
      <c r="G176" s="174">
        <v>0</v>
      </c>
      <c r="H176" s="174">
        <v>0</v>
      </c>
      <c r="I176" s="174">
        <v>0</v>
      </c>
      <c r="J176" s="174">
        <v>0</v>
      </c>
      <c r="K176" s="174">
        <v>0</v>
      </c>
      <c r="L176" s="174">
        <v>0</v>
      </c>
      <c r="M176" s="174">
        <v>0</v>
      </c>
      <c r="N176" s="179">
        <v>0</v>
      </c>
    </row>
    <row r="177" spans="1:14" ht="33" customHeight="1" x14ac:dyDescent="0.2">
      <c r="A177" s="199" t="s">
        <v>287</v>
      </c>
      <c r="B177" s="174">
        <v>13386646</v>
      </c>
      <c r="C177" s="174">
        <v>15495409.559999999</v>
      </c>
      <c r="D177" s="174">
        <v>12354292.649999997</v>
      </c>
      <c r="E177" s="174">
        <v>13845659.640000001</v>
      </c>
      <c r="F177" s="174">
        <v>14781993.240000002</v>
      </c>
      <c r="G177" s="174">
        <v>8983358.7599999998</v>
      </c>
      <c r="H177" s="174">
        <v>7720612.3799999999</v>
      </c>
      <c r="I177" s="174">
        <v>7964051.5199999996</v>
      </c>
      <c r="J177" s="174">
        <v>7026413.9399999995</v>
      </c>
      <c r="K177" s="174">
        <v>7424984.2800000003</v>
      </c>
      <c r="L177" s="174">
        <v>5833373.5200000005</v>
      </c>
      <c r="M177" s="174">
        <v>3174976.08</v>
      </c>
      <c r="N177" s="179">
        <v>117991771.56999999</v>
      </c>
    </row>
    <row r="178" spans="1:14" ht="33" customHeight="1" x14ac:dyDescent="0.2">
      <c r="A178" s="199" t="s">
        <v>288</v>
      </c>
      <c r="B178" s="174">
        <v>0</v>
      </c>
      <c r="C178" s="174">
        <v>0</v>
      </c>
      <c r="D178" s="174">
        <v>0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0</v>
      </c>
      <c r="N178" s="179">
        <v>0</v>
      </c>
    </row>
    <row r="179" spans="1:14" ht="33" customHeight="1" x14ac:dyDescent="0.2">
      <c r="A179" s="199" t="s">
        <v>289</v>
      </c>
      <c r="B179" s="174">
        <v>3700746.2</v>
      </c>
      <c r="C179" s="174">
        <v>3341483.64</v>
      </c>
      <c r="D179" s="174">
        <v>8282573.3399999999</v>
      </c>
      <c r="E179" s="174">
        <v>5392163.7600000007</v>
      </c>
      <c r="F179" s="174">
        <v>3676618</v>
      </c>
      <c r="G179" s="174">
        <v>2530759.52</v>
      </c>
      <c r="H179" s="174">
        <v>4540656.16</v>
      </c>
      <c r="I179" s="174">
        <v>2603287.2799999998</v>
      </c>
      <c r="J179" s="174">
        <v>4714880.2799999993</v>
      </c>
      <c r="K179" s="174">
        <v>3666154.72</v>
      </c>
      <c r="L179" s="174">
        <v>3712705.88</v>
      </c>
      <c r="M179" s="174">
        <v>2208714.04</v>
      </c>
      <c r="N179" s="179">
        <v>48370742.82</v>
      </c>
    </row>
    <row r="180" spans="1:14" ht="33" customHeight="1" x14ac:dyDescent="0.2">
      <c r="A180" s="199" t="s">
        <v>290</v>
      </c>
      <c r="B180" s="174">
        <v>0</v>
      </c>
      <c r="C180" s="174">
        <v>0</v>
      </c>
      <c r="D180" s="174">
        <v>0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  <c r="N180" s="179">
        <v>0</v>
      </c>
    </row>
    <row r="181" spans="1:14" ht="33" customHeight="1" x14ac:dyDescent="0.2">
      <c r="A181" s="199" t="s">
        <v>291</v>
      </c>
      <c r="B181" s="174">
        <v>0</v>
      </c>
      <c r="C181" s="174">
        <v>0</v>
      </c>
      <c r="D181" s="174">
        <v>0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9">
        <v>0</v>
      </c>
    </row>
    <row r="182" spans="1:14" ht="33" customHeight="1" x14ac:dyDescent="0.2">
      <c r="A182" s="199" t="s">
        <v>292</v>
      </c>
      <c r="B182" s="174">
        <v>4066444.16</v>
      </c>
      <c r="C182" s="174">
        <v>0</v>
      </c>
      <c r="D182" s="174">
        <v>0</v>
      </c>
      <c r="E182" s="174">
        <v>3222861.4099999997</v>
      </c>
      <c r="F182" s="174">
        <v>6835557.1099999994</v>
      </c>
      <c r="G182" s="174">
        <v>6133513.0700000003</v>
      </c>
      <c r="H182" s="174">
        <v>5673240.2399999993</v>
      </c>
      <c r="I182" s="174">
        <v>7211222.8599999994</v>
      </c>
      <c r="J182" s="174">
        <v>6680866.1500000004</v>
      </c>
      <c r="K182" s="174">
        <v>6598604.3900000006</v>
      </c>
      <c r="L182" s="174">
        <v>6229777.2599999998</v>
      </c>
      <c r="M182" s="174">
        <v>4793429.4600000009</v>
      </c>
      <c r="N182" s="179">
        <v>57445516.109999999</v>
      </c>
    </row>
    <row r="183" spans="1:14" ht="33" customHeight="1" x14ac:dyDescent="0.2">
      <c r="A183" s="199" t="s">
        <v>293</v>
      </c>
      <c r="B183" s="174">
        <v>0</v>
      </c>
      <c r="C183" s="174">
        <v>0</v>
      </c>
      <c r="D183" s="174">
        <v>0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9">
        <v>0</v>
      </c>
    </row>
    <row r="184" spans="1:14" ht="33" customHeight="1" x14ac:dyDescent="0.2">
      <c r="A184" s="199" t="s">
        <v>294</v>
      </c>
      <c r="B184" s="174">
        <v>0</v>
      </c>
      <c r="C184" s="174">
        <v>0</v>
      </c>
      <c r="D184" s="174">
        <v>0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9">
        <v>0</v>
      </c>
    </row>
    <row r="185" spans="1:14" ht="33" customHeight="1" x14ac:dyDescent="0.2">
      <c r="A185" s="199" t="s">
        <v>295</v>
      </c>
      <c r="B185" s="174">
        <v>0</v>
      </c>
      <c r="C185" s="174">
        <v>0</v>
      </c>
      <c r="D185" s="174">
        <v>0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9">
        <v>0</v>
      </c>
    </row>
    <row r="186" spans="1:14" ht="33" customHeight="1" x14ac:dyDescent="0.2">
      <c r="A186" s="199" t="s">
        <v>296</v>
      </c>
      <c r="B186" s="174">
        <v>0</v>
      </c>
      <c r="C186" s="174">
        <v>0</v>
      </c>
      <c r="D186" s="174">
        <v>0</v>
      </c>
      <c r="E186" s="174">
        <v>0</v>
      </c>
      <c r="F186" s="174">
        <v>0</v>
      </c>
      <c r="G186" s="174">
        <v>0</v>
      </c>
      <c r="H186" s="174">
        <v>0</v>
      </c>
      <c r="I186" s="174">
        <v>0</v>
      </c>
      <c r="J186" s="174">
        <v>0</v>
      </c>
      <c r="K186" s="174">
        <v>0</v>
      </c>
      <c r="L186" s="174">
        <v>0</v>
      </c>
      <c r="M186" s="174">
        <v>0</v>
      </c>
      <c r="N186" s="179">
        <v>0</v>
      </c>
    </row>
    <row r="187" spans="1:14" ht="33" customHeight="1" thickBot="1" x14ac:dyDescent="0.25">
      <c r="A187" s="199" t="s">
        <v>297</v>
      </c>
      <c r="B187" s="174">
        <v>27377737.200000003</v>
      </c>
      <c r="C187" s="174">
        <v>20122983.359999996</v>
      </c>
      <c r="D187" s="174">
        <v>30144052.080000002</v>
      </c>
      <c r="E187" s="174">
        <v>37473872.400000006</v>
      </c>
      <c r="F187" s="174">
        <v>36480255.840000004</v>
      </c>
      <c r="G187" s="174">
        <v>29371461.839999996</v>
      </c>
      <c r="H187" s="174">
        <v>34909225.199999996</v>
      </c>
      <c r="I187" s="174">
        <v>25459310.879999995</v>
      </c>
      <c r="J187" s="174">
        <v>30334111.199999996</v>
      </c>
      <c r="K187" s="174">
        <v>43053118.559999995</v>
      </c>
      <c r="L187" s="174">
        <v>45452977.199999988</v>
      </c>
      <c r="M187" s="174">
        <v>45532978.559999995</v>
      </c>
      <c r="N187" s="179">
        <v>405712084.31999999</v>
      </c>
    </row>
    <row r="188" spans="1:14" ht="33" customHeight="1" thickBot="1" x14ac:dyDescent="0.25">
      <c r="A188" s="198" t="s">
        <v>298</v>
      </c>
      <c r="B188" s="177">
        <v>3028555</v>
      </c>
      <c r="C188" s="177">
        <v>4416254</v>
      </c>
      <c r="D188" s="177">
        <v>4346634</v>
      </c>
      <c r="E188" s="177">
        <v>4136535</v>
      </c>
      <c r="F188" s="177">
        <v>6179359</v>
      </c>
      <c r="G188" s="177">
        <v>8561380.1600000001</v>
      </c>
      <c r="H188" s="177">
        <v>13219566.16</v>
      </c>
      <c r="I188" s="177">
        <v>10878958.399999999</v>
      </c>
      <c r="J188" s="177">
        <v>6943030.2799999993</v>
      </c>
      <c r="K188" s="177">
        <v>4401600.32</v>
      </c>
      <c r="L188" s="177">
        <v>3437153</v>
      </c>
      <c r="M188" s="177">
        <v>3193973</v>
      </c>
      <c r="N188" s="177">
        <v>72742998.319999993</v>
      </c>
    </row>
    <row r="189" spans="1:14" ht="33" customHeight="1" x14ac:dyDescent="0.2">
      <c r="A189" s="199" t="s">
        <v>299</v>
      </c>
      <c r="B189" s="174">
        <v>930690</v>
      </c>
      <c r="C189" s="174">
        <v>1068570</v>
      </c>
      <c r="D189" s="174">
        <v>815790</v>
      </c>
      <c r="E189" s="174">
        <v>1355820</v>
      </c>
      <c r="F189" s="174">
        <v>1510935</v>
      </c>
      <c r="G189" s="174">
        <v>4709604.16</v>
      </c>
      <c r="H189" s="174">
        <v>8189552.1600000001</v>
      </c>
      <c r="I189" s="174">
        <v>7613588.3999999994</v>
      </c>
      <c r="J189" s="174">
        <v>4191707.28</v>
      </c>
      <c r="K189" s="174">
        <v>2165729.3199999998</v>
      </c>
      <c r="L189" s="174">
        <v>0</v>
      </c>
      <c r="M189" s="174">
        <v>0</v>
      </c>
      <c r="N189" s="179">
        <v>32551986.32</v>
      </c>
    </row>
    <row r="190" spans="1:14" ht="33" customHeight="1" x14ac:dyDescent="0.2">
      <c r="A190" s="199" t="s">
        <v>300</v>
      </c>
      <c r="B190" s="174">
        <v>0</v>
      </c>
      <c r="C190" s="174">
        <v>0</v>
      </c>
      <c r="D190" s="174">
        <v>0</v>
      </c>
      <c r="E190" s="174">
        <v>0</v>
      </c>
      <c r="F190" s="174">
        <v>0</v>
      </c>
      <c r="G190" s="174">
        <v>0</v>
      </c>
      <c r="H190" s="174">
        <v>0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9">
        <v>0</v>
      </c>
    </row>
    <row r="191" spans="1:14" ht="33" customHeight="1" x14ac:dyDescent="0.2">
      <c r="A191" s="199" t="s">
        <v>301</v>
      </c>
      <c r="B191" s="174">
        <v>0</v>
      </c>
      <c r="C191" s="174">
        <v>0</v>
      </c>
      <c r="D191" s="174">
        <v>0</v>
      </c>
      <c r="E191" s="174">
        <v>0</v>
      </c>
      <c r="F191" s="174">
        <v>0</v>
      </c>
      <c r="G191" s="174">
        <v>0</v>
      </c>
      <c r="H191" s="174">
        <v>0</v>
      </c>
      <c r="I191" s="174">
        <v>0</v>
      </c>
      <c r="J191" s="174">
        <v>0</v>
      </c>
      <c r="K191" s="174">
        <v>0</v>
      </c>
      <c r="L191" s="174">
        <v>0</v>
      </c>
      <c r="M191" s="174">
        <v>0</v>
      </c>
      <c r="N191" s="179">
        <v>0</v>
      </c>
    </row>
    <row r="192" spans="1:14" ht="33" customHeight="1" x14ac:dyDescent="0.2">
      <c r="A192" s="199" t="s">
        <v>302</v>
      </c>
      <c r="B192" s="174">
        <v>1063185</v>
      </c>
      <c r="C192" s="174">
        <v>1915914</v>
      </c>
      <c r="D192" s="174">
        <v>1647954</v>
      </c>
      <c r="E192" s="174">
        <v>267960</v>
      </c>
      <c r="F192" s="174">
        <v>1897644</v>
      </c>
      <c r="G192" s="174">
        <v>3023076</v>
      </c>
      <c r="H192" s="174">
        <v>2920764</v>
      </c>
      <c r="I192" s="174">
        <v>1018248</v>
      </c>
      <c r="J192" s="174">
        <v>2090088</v>
      </c>
      <c r="K192" s="174">
        <v>1747511</v>
      </c>
      <c r="L192" s="174">
        <v>3085803</v>
      </c>
      <c r="M192" s="174">
        <v>2330643</v>
      </c>
      <c r="N192" s="179">
        <v>23008790</v>
      </c>
    </row>
    <row r="193" spans="1:14" ht="33" customHeight="1" x14ac:dyDescent="0.2">
      <c r="A193" s="199" t="s">
        <v>303</v>
      </c>
      <c r="B193" s="174">
        <v>0</v>
      </c>
      <c r="C193" s="174">
        <v>0</v>
      </c>
      <c r="D193" s="174">
        <v>0</v>
      </c>
      <c r="E193" s="174">
        <v>0</v>
      </c>
      <c r="F193" s="174">
        <v>0</v>
      </c>
      <c r="G193" s="174">
        <v>0</v>
      </c>
      <c r="H193" s="174">
        <v>0</v>
      </c>
      <c r="I193" s="174">
        <v>0</v>
      </c>
      <c r="J193" s="174">
        <v>0</v>
      </c>
      <c r="K193" s="174">
        <v>0</v>
      </c>
      <c r="L193" s="174">
        <v>0</v>
      </c>
      <c r="M193" s="174">
        <v>0</v>
      </c>
      <c r="N193" s="179">
        <v>0</v>
      </c>
    </row>
    <row r="194" spans="1:14" ht="33" customHeight="1" thickBot="1" x14ac:dyDescent="0.25">
      <c r="A194" s="199" t="s">
        <v>234</v>
      </c>
      <c r="B194" s="174">
        <v>1034680</v>
      </c>
      <c r="C194" s="174">
        <v>1431770</v>
      </c>
      <c r="D194" s="174">
        <v>1882890</v>
      </c>
      <c r="E194" s="174">
        <v>2512755</v>
      </c>
      <c r="F194" s="174">
        <v>2770780</v>
      </c>
      <c r="G194" s="174">
        <v>828700</v>
      </c>
      <c r="H194" s="174">
        <v>2109250</v>
      </c>
      <c r="I194" s="174">
        <v>2247122</v>
      </c>
      <c r="J194" s="174">
        <v>661235</v>
      </c>
      <c r="K194" s="174">
        <v>488360</v>
      </c>
      <c r="L194" s="174">
        <v>351350</v>
      </c>
      <c r="M194" s="174">
        <v>863330</v>
      </c>
      <c r="N194" s="179">
        <v>17182222</v>
      </c>
    </row>
    <row r="195" spans="1:14" ht="33" customHeight="1" thickBot="1" x14ac:dyDescent="0.25">
      <c r="A195" s="198" t="s">
        <v>304</v>
      </c>
      <c r="B195" s="177">
        <v>584500</v>
      </c>
      <c r="C195" s="177">
        <v>789075</v>
      </c>
      <c r="D195" s="177">
        <v>371583</v>
      </c>
      <c r="E195" s="177">
        <v>329340</v>
      </c>
      <c r="F195" s="177">
        <v>8046678.1999999993</v>
      </c>
      <c r="G195" s="177">
        <v>16951859.100000001</v>
      </c>
      <c r="H195" s="177">
        <v>12907563.5</v>
      </c>
      <c r="I195" s="177">
        <v>5845490.5</v>
      </c>
      <c r="J195" s="177">
        <v>3902142</v>
      </c>
      <c r="K195" s="177">
        <v>3490771</v>
      </c>
      <c r="L195" s="177">
        <v>7284824</v>
      </c>
      <c r="M195" s="177">
        <v>2529061</v>
      </c>
      <c r="N195" s="177">
        <v>63032887.299999997</v>
      </c>
    </row>
    <row r="196" spans="1:14" ht="33" customHeight="1" x14ac:dyDescent="0.2">
      <c r="A196" s="199" t="s">
        <v>305</v>
      </c>
      <c r="B196" s="174">
        <v>0</v>
      </c>
      <c r="C196" s="174">
        <v>0</v>
      </c>
      <c r="D196" s="174">
        <v>0</v>
      </c>
      <c r="E196" s="174">
        <v>0</v>
      </c>
      <c r="F196" s="174">
        <v>0</v>
      </c>
      <c r="G196" s="174">
        <v>0</v>
      </c>
      <c r="H196" s="174">
        <v>0</v>
      </c>
      <c r="I196" s="174">
        <v>0</v>
      </c>
      <c r="J196" s="174">
        <v>0</v>
      </c>
      <c r="K196" s="174">
        <v>0</v>
      </c>
      <c r="L196" s="174">
        <v>0</v>
      </c>
      <c r="M196" s="174">
        <v>0</v>
      </c>
      <c r="N196" s="174">
        <v>0</v>
      </c>
    </row>
    <row r="197" spans="1:14" ht="33" customHeight="1" x14ac:dyDescent="0.2">
      <c r="A197" s="199" t="s">
        <v>306</v>
      </c>
      <c r="B197" s="174">
        <v>0</v>
      </c>
      <c r="C197" s="174">
        <v>0</v>
      </c>
      <c r="D197" s="174">
        <v>164670</v>
      </c>
      <c r="E197" s="174">
        <v>329340</v>
      </c>
      <c r="F197" s="174">
        <v>5696324.6999999993</v>
      </c>
      <c r="G197" s="174">
        <v>9964106.6000000015</v>
      </c>
      <c r="H197" s="174">
        <v>6723589</v>
      </c>
      <c r="I197" s="174">
        <v>82335</v>
      </c>
      <c r="J197" s="174">
        <v>0</v>
      </c>
      <c r="K197" s="174">
        <v>0</v>
      </c>
      <c r="L197" s="174">
        <v>0</v>
      </c>
      <c r="M197" s="174">
        <v>0</v>
      </c>
      <c r="N197" s="174">
        <v>22960365.300000001</v>
      </c>
    </row>
    <row r="198" spans="1:14" ht="33" customHeight="1" x14ac:dyDescent="0.2">
      <c r="A198" s="199" t="s">
        <v>307</v>
      </c>
      <c r="B198" s="174">
        <v>0</v>
      </c>
      <c r="C198" s="174">
        <v>0</v>
      </c>
      <c r="D198" s="174">
        <v>206913</v>
      </c>
      <c r="E198" s="174">
        <v>0</v>
      </c>
      <c r="F198" s="174">
        <v>2350353.5</v>
      </c>
      <c r="G198" s="174">
        <v>4795877.5</v>
      </c>
      <c r="H198" s="174">
        <v>5570249.5</v>
      </c>
      <c r="I198" s="174">
        <v>5295555.5</v>
      </c>
      <c r="J198" s="174">
        <v>3902142</v>
      </c>
      <c r="K198" s="174">
        <v>3222521</v>
      </c>
      <c r="L198" s="174">
        <v>4280424</v>
      </c>
      <c r="M198" s="174">
        <v>1456061</v>
      </c>
      <c r="N198" s="174">
        <v>31080097</v>
      </c>
    </row>
    <row r="199" spans="1:14" ht="33" customHeight="1" thickBot="1" x14ac:dyDescent="0.25">
      <c r="A199" s="199" t="s">
        <v>234</v>
      </c>
      <c r="B199" s="174">
        <v>584500</v>
      </c>
      <c r="C199" s="174">
        <v>789075</v>
      </c>
      <c r="D199" s="174">
        <v>0</v>
      </c>
      <c r="E199" s="174">
        <v>0</v>
      </c>
      <c r="F199" s="174">
        <v>0</v>
      </c>
      <c r="G199" s="174">
        <v>2191875</v>
      </c>
      <c r="H199" s="174">
        <v>613725</v>
      </c>
      <c r="I199" s="174">
        <v>467600</v>
      </c>
      <c r="J199" s="174">
        <v>0</v>
      </c>
      <c r="K199" s="174">
        <v>268250</v>
      </c>
      <c r="L199" s="174">
        <v>3004400</v>
      </c>
      <c r="M199" s="174">
        <v>1073000</v>
      </c>
      <c r="N199" s="174">
        <v>8992425</v>
      </c>
    </row>
    <row r="200" spans="1:14" ht="33" customHeight="1" thickBot="1" x14ac:dyDescent="0.25">
      <c r="A200" s="198" t="s">
        <v>308</v>
      </c>
      <c r="B200" s="177">
        <v>23435813.540000003</v>
      </c>
      <c r="C200" s="177">
        <v>23722624.569999997</v>
      </c>
      <c r="D200" s="177">
        <v>42991561.780000001</v>
      </c>
      <c r="E200" s="177">
        <v>60107788.789999962</v>
      </c>
      <c r="F200" s="177">
        <v>54597053.349999994</v>
      </c>
      <c r="G200" s="177">
        <v>62088322.179999992</v>
      </c>
      <c r="H200" s="177">
        <v>36676733.329999998</v>
      </c>
      <c r="I200" s="177">
        <v>57299918.390000001</v>
      </c>
      <c r="J200" s="177">
        <v>60470324.520000011</v>
      </c>
      <c r="K200" s="177">
        <v>68965669.929999977</v>
      </c>
      <c r="L200" s="177">
        <v>12510901.119999997</v>
      </c>
      <c r="M200" s="177">
        <v>56173193.999999985</v>
      </c>
      <c r="N200" s="177">
        <v>559039905.49999988</v>
      </c>
    </row>
    <row r="201" spans="1:14" ht="33" customHeight="1" x14ac:dyDescent="0.2">
      <c r="A201" s="199" t="s">
        <v>309</v>
      </c>
      <c r="B201" s="174">
        <v>2661778.8599999994</v>
      </c>
      <c r="C201" s="174">
        <v>896149.34</v>
      </c>
      <c r="D201" s="174">
        <v>3179813.2199999997</v>
      </c>
      <c r="E201" s="174">
        <v>4000055.42</v>
      </c>
      <c r="F201" s="174">
        <v>4921112.3499999996</v>
      </c>
      <c r="G201" s="174">
        <v>7499001.0500000007</v>
      </c>
      <c r="H201" s="174">
        <v>3988620.59</v>
      </c>
      <c r="I201" s="174">
        <v>4412663.66</v>
      </c>
      <c r="J201" s="174">
        <v>4674517.7499999991</v>
      </c>
      <c r="K201" s="174">
        <v>5465251.6899999995</v>
      </c>
      <c r="L201" s="174">
        <v>2045173.2499999998</v>
      </c>
      <c r="M201" s="174">
        <v>3914830.0300000003</v>
      </c>
      <c r="N201" s="179">
        <v>47658967.210000001</v>
      </c>
    </row>
    <row r="202" spans="1:14" ht="33" customHeight="1" x14ac:dyDescent="0.2">
      <c r="A202" s="199" t="s">
        <v>310</v>
      </c>
      <c r="B202" s="174">
        <v>7480801.1400000006</v>
      </c>
      <c r="C202" s="174">
        <v>4177937.6999999997</v>
      </c>
      <c r="D202" s="174">
        <v>7728240.629999999</v>
      </c>
      <c r="E202" s="174">
        <v>3167961.78</v>
      </c>
      <c r="F202" s="174">
        <v>0</v>
      </c>
      <c r="G202" s="174">
        <v>3347204.6399999997</v>
      </c>
      <c r="H202" s="174">
        <v>1350820.08</v>
      </c>
      <c r="I202" s="174">
        <v>1801639.23</v>
      </c>
      <c r="J202" s="174">
        <v>2083203.56</v>
      </c>
      <c r="K202" s="174">
        <v>3706036.14</v>
      </c>
      <c r="L202" s="174">
        <v>48978.720000000001</v>
      </c>
      <c r="M202" s="174">
        <v>4031696.49</v>
      </c>
      <c r="N202" s="179">
        <v>38924520.109999999</v>
      </c>
    </row>
    <row r="203" spans="1:14" ht="33" customHeight="1" x14ac:dyDescent="0.2">
      <c r="A203" s="199" t="s">
        <v>311</v>
      </c>
      <c r="B203" s="174">
        <v>0</v>
      </c>
      <c r="C203" s="174">
        <v>0</v>
      </c>
      <c r="D203" s="174">
        <v>0</v>
      </c>
      <c r="E203" s="174">
        <v>0</v>
      </c>
      <c r="F203" s="174">
        <v>0</v>
      </c>
      <c r="G203" s="174">
        <v>0</v>
      </c>
      <c r="H203" s="174">
        <v>0</v>
      </c>
      <c r="I203" s="174">
        <v>0</v>
      </c>
      <c r="J203" s="174">
        <v>0</v>
      </c>
      <c r="K203" s="174">
        <v>0</v>
      </c>
      <c r="L203" s="174">
        <v>0</v>
      </c>
      <c r="M203" s="174">
        <v>0</v>
      </c>
      <c r="N203" s="179">
        <v>0</v>
      </c>
    </row>
    <row r="204" spans="1:14" ht="33" customHeight="1" x14ac:dyDescent="0.2">
      <c r="A204" s="199" t="s">
        <v>312</v>
      </c>
      <c r="B204" s="174">
        <v>1549043.5499999998</v>
      </c>
      <c r="C204" s="174">
        <v>533196.15</v>
      </c>
      <c r="D204" s="174">
        <v>360848.24</v>
      </c>
      <c r="E204" s="174">
        <v>0</v>
      </c>
      <c r="F204" s="174">
        <v>38053.75</v>
      </c>
      <c r="G204" s="174">
        <v>0</v>
      </c>
      <c r="H204" s="174">
        <v>0</v>
      </c>
      <c r="I204" s="174">
        <v>0</v>
      </c>
      <c r="J204" s="174">
        <v>0</v>
      </c>
      <c r="K204" s="174">
        <v>1131324.3599999999</v>
      </c>
      <c r="L204" s="174">
        <v>0</v>
      </c>
      <c r="M204" s="174">
        <v>1054845.96</v>
      </c>
      <c r="N204" s="179">
        <v>4667312.01</v>
      </c>
    </row>
    <row r="205" spans="1:14" ht="33" customHeight="1" x14ac:dyDescent="0.2">
      <c r="A205" s="199" t="s">
        <v>313</v>
      </c>
      <c r="B205" s="174">
        <v>0</v>
      </c>
      <c r="C205" s="174">
        <v>0</v>
      </c>
      <c r="D205" s="174">
        <v>0</v>
      </c>
      <c r="E205" s="174">
        <v>0</v>
      </c>
      <c r="F205" s="174">
        <v>0</v>
      </c>
      <c r="G205" s="174">
        <v>0</v>
      </c>
      <c r="H205" s="174">
        <v>0</v>
      </c>
      <c r="I205" s="174">
        <v>0</v>
      </c>
      <c r="J205" s="174">
        <v>0</v>
      </c>
      <c r="K205" s="174">
        <v>0</v>
      </c>
      <c r="L205" s="174">
        <v>0</v>
      </c>
      <c r="M205" s="174">
        <v>0</v>
      </c>
      <c r="N205" s="179">
        <v>0</v>
      </c>
    </row>
    <row r="206" spans="1:14" ht="33" customHeight="1" x14ac:dyDescent="0.2">
      <c r="A206" s="199" t="s">
        <v>314</v>
      </c>
      <c r="B206" s="174">
        <v>11744189.990000002</v>
      </c>
      <c r="C206" s="174">
        <v>18115341.379999995</v>
      </c>
      <c r="D206" s="174">
        <v>31722659.690000001</v>
      </c>
      <c r="E206" s="174">
        <v>52939771.589999966</v>
      </c>
      <c r="F206" s="174">
        <v>49236447.249999993</v>
      </c>
      <c r="G206" s="174">
        <v>51242116.489999995</v>
      </c>
      <c r="H206" s="174">
        <v>31337292.66</v>
      </c>
      <c r="I206" s="174">
        <v>51085615.5</v>
      </c>
      <c r="J206" s="174">
        <v>53712603.210000008</v>
      </c>
      <c r="K206" s="174">
        <v>58663057.739999972</v>
      </c>
      <c r="L206" s="174">
        <v>10416749.149999999</v>
      </c>
      <c r="M206" s="174">
        <v>47171821.519999981</v>
      </c>
      <c r="N206" s="179">
        <v>467387666.1699999</v>
      </c>
    </row>
    <row r="207" spans="1:14" ht="33" customHeight="1" x14ac:dyDescent="0.2">
      <c r="A207" s="199" t="s">
        <v>313</v>
      </c>
      <c r="B207" s="174">
        <v>0</v>
      </c>
      <c r="C207" s="174">
        <v>0</v>
      </c>
      <c r="D207" s="174">
        <v>0</v>
      </c>
      <c r="E207" s="174">
        <v>0</v>
      </c>
      <c r="F207" s="174">
        <v>0</v>
      </c>
      <c r="G207" s="174">
        <v>0</v>
      </c>
      <c r="H207" s="174">
        <v>0</v>
      </c>
      <c r="I207" s="174">
        <v>0</v>
      </c>
      <c r="J207" s="174">
        <v>0</v>
      </c>
      <c r="K207" s="174">
        <v>0</v>
      </c>
      <c r="L207" s="174">
        <v>0</v>
      </c>
      <c r="M207" s="174">
        <v>0</v>
      </c>
      <c r="N207" s="179">
        <v>0</v>
      </c>
    </row>
    <row r="208" spans="1:14" ht="33" customHeight="1" thickBot="1" x14ac:dyDescent="0.25">
      <c r="A208" s="199" t="s">
        <v>234</v>
      </c>
      <c r="B208" s="174">
        <v>0</v>
      </c>
      <c r="C208" s="174">
        <v>0</v>
      </c>
      <c r="D208" s="174">
        <v>0</v>
      </c>
      <c r="E208" s="174">
        <v>0</v>
      </c>
      <c r="F208" s="174">
        <v>401440</v>
      </c>
      <c r="G208" s="174">
        <v>0</v>
      </c>
      <c r="H208" s="174">
        <v>0</v>
      </c>
      <c r="I208" s="174">
        <v>0</v>
      </c>
      <c r="J208" s="174">
        <v>0</v>
      </c>
      <c r="K208" s="174">
        <v>0</v>
      </c>
      <c r="L208" s="174">
        <v>0</v>
      </c>
      <c r="M208" s="174">
        <v>0</v>
      </c>
      <c r="N208" s="179">
        <v>401440</v>
      </c>
    </row>
    <row r="209" spans="1:14" ht="33" customHeight="1" thickBot="1" x14ac:dyDescent="0.25">
      <c r="A209" s="198" t="s">
        <v>315</v>
      </c>
      <c r="B209" s="177">
        <v>0</v>
      </c>
      <c r="C209" s="177">
        <v>0</v>
      </c>
      <c r="D209" s="177">
        <v>0</v>
      </c>
      <c r="E209" s="177">
        <v>0</v>
      </c>
      <c r="F209" s="177">
        <v>0</v>
      </c>
      <c r="G209" s="177">
        <v>0</v>
      </c>
      <c r="H209" s="177">
        <v>0</v>
      </c>
      <c r="I209" s="177">
        <v>0</v>
      </c>
      <c r="J209" s="177">
        <v>0</v>
      </c>
      <c r="K209" s="177">
        <v>0</v>
      </c>
      <c r="L209" s="177">
        <v>0</v>
      </c>
      <c r="M209" s="177">
        <v>0</v>
      </c>
      <c r="N209" s="177">
        <v>0</v>
      </c>
    </row>
    <row r="210" spans="1:14" ht="33" customHeight="1" x14ac:dyDescent="0.2">
      <c r="A210" s="199" t="s">
        <v>316</v>
      </c>
      <c r="B210" s="174">
        <v>0</v>
      </c>
      <c r="C210" s="174">
        <v>0</v>
      </c>
      <c r="D210" s="174">
        <v>0</v>
      </c>
      <c r="E210" s="174">
        <v>0</v>
      </c>
      <c r="F210" s="174">
        <v>0</v>
      </c>
      <c r="G210" s="174">
        <v>0</v>
      </c>
      <c r="H210" s="174">
        <v>0</v>
      </c>
      <c r="I210" s="174">
        <v>0</v>
      </c>
      <c r="J210" s="174">
        <v>0</v>
      </c>
      <c r="K210" s="174">
        <v>0</v>
      </c>
      <c r="L210" s="174">
        <v>0</v>
      </c>
      <c r="M210" s="174">
        <v>0</v>
      </c>
      <c r="N210" s="179">
        <v>0</v>
      </c>
    </row>
    <row r="211" spans="1:14" ht="33" customHeight="1" x14ac:dyDescent="0.2">
      <c r="A211" s="199" t="s">
        <v>317</v>
      </c>
      <c r="B211" s="174">
        <v>0</v>
      </c>
      <c r="C211" s="174">
        <v>0</v>
      </c>
      <c r="D211" s="174">
        <v>0</v>
      </c>
      <c r="E211" s="174">
        <v>0</v>
      </c>
      <c r="F211" s="174">
        <v>0</v>
      </c>
      <c r="G211" s="174">
        <v>0</v>
      </c>
      <c r="H211" s="174">
        <v>0</v>
      </c>
      <c r="I211" s="174">
        <v>0</v>
      </c>
      <c r="J211" s="174">
        <v>0</v>
      </c>
      <c r="K211" s="174">
        <v>0</v>
      </c>
      <c r="L211" s="174">
        <v>0</v>
      </c>
      <c r="M211" s="174">
        <v>0</v>
      </c>
      <c r="N211" s="179">
        <v>0</v>
      </c>
    </row>
    <row r="212" spans="1:14" ht="33" customHeight="1" thickBot="1" x14ac:dyDescent="0.25">
      <c r="A212" s="199" t="s">
        <v>234</v>
      </c>
      <c r="B212" s="174">
        <v>0</v>
      </c>
      <c r="C212" s="174">
        <v>0</v>
      </c>
      <c r="D212" s="174">
        <v>0</v>
      </c>
      <c r="E212" s="174">
        <v>0</v>
      </c>
      <c r="F212" s="174">
        <v>0</v>
      </c>
      <c r="G212" s="174">
        <v>0</v>
      </c>
      <c r="H212" s="174">
        <v>0</v>
      </c>
      <c r="I212" s="174">
        <v>0</v>
      </c>
      <c r="J212" s="174">
        <v>0</v>
      </c>
      <c r="K212" s="174">
        <v>0</v>
      </c>
      <c r="L212" s="174">
        <v>0</v>
      </c>
      <c r="M212" s="174">
        <v>0</v>
      </c>
      <c r="N212" s="179">
        <v>0</v>
      </c>
    </row>
    <row r="213" spans="1:14" ht="33" customHeight="1" thickBot="1" x14ac:dyDescent="0.25">
      <c r="A213" s="198" t="s">
        <v>318</v>
      </c>
      <c r="B213" s="177">
        <v>89202</v>
      </c>
      <c r="C213" s="177">
        <v>33312</v>
      </c>
      <c r="D213" s="177">
        <v>149915</v>
      </c>
      <c r="E213" s="177">
        <v>46937.479999999996</v>
      </c>
      <c r="F213" s="177">
        <v>124126</v>
      </c>
      <c r="G213" s="177">
        <v>54216</v>
      </c>
      <c r="H213" s="177">
        <v>273491.59999999998</v>
      </c>
      <c r="I213" s="177">
        <v>43676.7</v>
      </c>
      <c r="J213" s="177">
        <v>7672</v>
      </c>
      <c r="K213" s="177">
        <v>0</v>
      </c>
      <c r="L213" s="177">
        <v>0</v>
      </c>
      <c r="M213" s="177">
        <v>0</v>
      </c>
      <c r="N213" s="177">
        <v>822548.77999999991</v>
      </c>
    </row>
    <row r="214" spans="1:14" ht="33" customHeight="1" thickBot="1" x14ac:dyDescent="0.25">
      <c r="A214" s="201" t="s">
        <v>318</v>
      </c>
      <c r="B214" s="181">
        <v>89202</v>
      </c>
      <c r="C214" s="181">
        <v>33312</v>
      </c>
      <c r="D214" s="181">
        <v>149915</v>
      </c>
      <c r="E214" s="181">
        <v>46937.479999999996</v>
      </c>
      <c r="F214" s="181">
        <v>124126</v>
      </c>
      <c r="G214" s="181">
        <v>54216</v>
      </c>
      <c r="H214" s="181">
        <v>273491.59999999998</v>
      </c>
      <c r="I214" s="181">
        <v>43676.7</v>
      </c>
      <c r="J214" s="181">
        <v>7672</v>
      </c>
      <c r="K214" s="181">
        <v>0</v>
      </c>
      <c r="L214" s="181">
        <v>0</v>
      </c>
      <c r="M214" s="181">
        <v>0</v>
      </c>
      <c r="N214" s="182">
        <v>822548.77999999991</v>
      </c>
    </row>
    <row r="215" spans="1:14" ht="33" customHeight="1" thickBot="1" x14ac:dyDescent="0.25">
      <c r="A215" s="202" t="s">
        <v>229</v>
      </c>
      <c r="B215" s="183">
        <v>221159469.62999997</v>
      </c>
      <c r="C215" s="183">
        <v>168034500.94999999</v>
      </c>
      <c r="D215" s="183">
        <v>193745534.93000004</v>
      </c>
      <c r="E215" s="183">
        <v>250559560.21999994</v>
      </c>
      <c r="F215" s="183">
        <v>271788076.31999999</v>
      </c>
      <c r="G215" s="183">
        <v>332834979.40000004</v>
      </c>
      <c r="H215" s="183">
        <v>343722247.59000003</v>
      </c>
      <c r="I215" s="183">
        <v>346963648.43000007</v>
      </c>
      <c r="J215" s="183">
        <v>338447908.63999999</v>
      </c>
      <c r="K215" s="183">
        <v>307399963.79999995</v>
      </c>
      <c r="L215" s="183">
        <v>215471869.06999999</v>
      </c>
      <c r="M215" s="183">
        <v>180783973.48999998</v>
      </c>
      <c r="N215" s="183">
        <v>3170911732.4699998</v>
      </c>
    </row>
    <row r="216" spans="1:14" ht="33" customHeight="1" x14ac:dyDescent="0.2"/>
    <row r="217" spans="1:14" ht="33" customHeight="1" x14ac:dyDescent="0.2"/>
    <row r="218" spans="1:14" ht="33" customHeight="1" x14ac:dyDescent="0.2">
      <c r="A218" s="339" t="s">
        <v>353</v>
      </c>
      <c r="B218" s="339"/>
      <c r="C218" s="339"/>
      <c r="D218" s="339"/>
      <c r="E218" s="339"/>
      <c r="F218" s="339"/>
      <c r="G218" s="339"/>
      <c r="H218" s="339"/>
      <c r="I218" s="339"/>
      <c r="J218" s="339"/>
      <c r="K218" s="339"/>
      <c r="L218" s="339"/>
      <c r="M218" s="339"/>
      <c r="N218" s="339"/>
    </row>
    <row r="219" spans="1:14" ht="33" customHeight="1" thickBot="1" x14ac:dyDescent="0.25">
      <c r="A219" s="340"/>
      <c r="B219" s="340"/>
      <c r="C219" s="340"/>
      <c r="D219" s="340"/>
      <c r="E219" s="340"/>
      <c r="F219" s="340"/>
      <c r="G219" s="340"/>
      <c r="H219" s="340"/>
      <c r="I219" s="340"/>
      <c r="J219" s="340"/>
      <c r="K219" s="340"/>
      <c r="L219" s="340"/>
      <c r="M219" s="340"/>
      <c r="N219" s="340"/>
    </row>
    <row r="220" spans="1:14" ht="33" customHeight="1" thickBot="1" x14ac:dyDescent="0.25">
      <c r="A220" s="191" t="s">
        <v>216</v>
      </c>
      <c r="B220" s="192" t="s">
        <v>217</v>
      </c>
      <c r="C220" s="192" t="s">
        <v>218</v>
      </c>
      <c r="D220" s="192" t="s">
        <v>219</v>
      </c>
      <c r="E220" s="192" t="s">
        <v>220</v>
      </c>
      <c r="F220" s="192" t="s">
        <v>221</v>
      </c>
      <c r="G220" s="192" t="s">
        <v>222</v>
      </c>
      <c r="H220" s="192" t="s">
        <v>223</v>
      </c>
      <c r="I220" s="192" t="s">
        <v>224</v>
      </c>
      <c r="J220" s="192" t="s">
        <v>225</v>
      </c>
      <c r="K220" s="192" t="s">
        <v>226</v>
      </c>
      <c r="L220" s="192" t="s">
        <v>227</v>
      </c>
      <c r="M220" s="192" t="s">
        <v>228</v>
      </c>
      <c r="N220" s="193" t="s">
        <v>229</v>
      </c>
    </row>
    <row r="221" spans="1:14" ht="33" customHeight="1" thickBot="1" x14ac:dyDescent="0.25">
      <c r="A221" s="194" t="s">
        <v>230</v>
      </c>
      <c r="B221" s="173">
        <v>172200</v>
      </c>
      <c r="C221" s="173">
        <v>0</v>
      </c>
      <c r="D221" s="173">
        <v>114800</v>
      </c>
      <c r="E221" s="173">
        <v>0</v>
      </c>
      <c r="F221" s="173">
        <v>57400</v>
      </c>
      <c r="G221" s="173">
        <v>0</v>
      </c>
      <c r="H221" s="173">
        <v>233700</v>
      </c>
      <c r="I221" s="173">
        <v>114800</v>
      </c>
      <c r="J221" s="173">
        <v>114800</v>
      </c>
      <c r="K221" s="173">
        <v>57400</v>
      </c>
      <c r="L221" s="173">
        <v>0</v>
      </c>
      <c r="M221" s="173">
        <v>174250</v>
      </c>
      <c r="N221" s="173">
        <v>1039350</v>
      </c>
    </row>
    <row r="222" spans="1:14" ht="33" customHeight="1" x14ac:dyDescent="0.2">
      <c r="A222" s="195" t="s">
        <v>231</v>
      </c>
      <c r="B222" s="203">
        <v>172200</v>
      </c>
      <c r="C222" s="203">
        <v>0</v>
      </c>
      <c r="D222" s="203">
        <v>114800</v>
      </c>
      <c r="E222" s="203">
        <v>0</v>
      </c>
      <c r="F222" s="203">
        <v>57400</v>
      </c>
      <c r="G222" s="203">
        <v>0</v>
      </c>
      <c r="H222" s="203">
        <v>233700</v>
      </c>
      <c r="I222" s="203">
        <v>114800</v>
      </c>
      <c r="J222" s="203">
        <v>114800</v>
      </c>
      <c r="K222" s="203">
        <v>57400</v>
      </c>
      <c r="L222" s="203">
        <v>0</v>
      </c>
      <c r="M222" s="203">
        <v>174250</v>
      </c>
      <c r="N222" s="175">
        <v>1039350</v>
      </c>
    </row>
    <row r="223" spans="1:14" ht="33" customHeight="1" x14ac:dyDescent="0.2">
      <c r="A223" s="195" t="s">
        <v>213</v>
      </c>
      <c r="B223" s="203">
        <v>0</v>
      </c>
      <c r="C223" s="203">
        <v>0</v>
      </c>
      <c r="D223" s="203">
        <v>0</v>
      </c>
      <c r="E223" s="203">
        <v>0</v>
      </c>
      <c r="F223" s="203">
        <v>0</v>
      </c>
      <c r="G223" s="203">
        <v>0</v>
      </c>
      <c r="H223" s="203">
        <v>0</v>
      </c>
      <c r="I223" s="203">
        <v>0</v>
      </c>
      <c r="J223" s="203">
        <v>0</v>
      </c>
      <c r="K223" s="203">
        <v>0</v>
      </c>
      <c r="L223" s="203">
        <v>0</v>
      </c>
      <c r="M223" s="203">
        <v>0</v>
      </c>
      <c r="N223" s="175">
        <v>0</v>
      </c>
    </row>
    <row r="224" spans="1:14" ht="33" customHeight="1" x14ac:dyDescent="0.2">
      <c r="A224" s="195" t="s">
        <v>232</v>
      </c>
      <c r="B224" s="203">
        <v>0</v>
      </c>
      <c r="C224" s="203">
        <v>0</v>
      </c>
      <c r="D224" s="203">
        <v>0</v>
      </c>
      <c r="E224" s="203">
        <v>0</v>
      </c>
      <c r="F224" s="203">
        <v>0</v>
      </c>
      <c r="G224" s="203">
        <v>0</v>
      </c>
      <c r="H224" s="203">
        <v>0</v>
      </c>
      <c r="I224" s="203">
        <v>0</v>
      </c>
      <c r="J224" s="203">
        <v>0</v>
      </c>
      <c r="K224" s="203">
        <v>0</v>
      </c>
      <c r="L224" s="203">
        <v>0</v>
      </c>
      <c r="M224" s="203">
        <v>0</v>
      </c>
      <c r="N224" s="175">
        <v>0</v>
      </c>
    </row>
    <row r="225" spans="1:14" ht="33" customHeight="1" x14ac:dyDescent="0.2">
      <c r="A225" s="196" t="s">
        <v>233</v>
      </c>
      <c r="B225" s="203">
        <v>0</v>
      </c>
      <c r="C225" s="203">
        <v>0</v>
      </c>
      <c r="D225" s="203">
        <v>0</v>
      </c>
      <c r="E225" s="203">
        <v>0</v>
      </c>
      <c r="F225" s="203">
        <v>0</v>
      </c>
      <c r="G225" s="203">
        <v>0</v>
      </c>
      <c r="H225" s="203">
        <v>0</v>
      </c>
      <c r="I225" s="203">
        <v>0</v>
      </c>
      <c r="J225" s="203">
        <v>0</v>
      </c>
      <c r="K225" s="203">
        <v>0</v>
      </c>
      <c r="L225" s="203">
        <v>0</v>
      </c>
      <c r="M225" s="203">
        <v>0</v>
      </c>
      <c r="N225" s="175">
        <v>0</v>
      </c>
    </row>
    <row r="226" spans="1:14" ht="33" customHeight="1" thickBot="1" x14ac:dyDescent="0.25">
      <c r="A226" s="197" t="s">
        <v>234</v>
      </c>
      <c r="B226" s="175">
        <v>0</v>
      </c>
      <c r="C226" s="203">
        <v>0</v>
      </c>
      <c r="D226" s="203">
        <v>0</v>
      </c>
      <c r="E226" s="203">
        <v>0</v>
      </c>
      <c r="F226" s="203">
        <v>0</v>
      </c>
      <c r="G226" s="203">
        <v>0</v>
      </c>
      <c r="H226" s="203">
        <v>0</v>
      </c>
      <c r="I226" s="203">
        <v>0</v>
      </c>
      <c r="J226" s="203">
        <v>0</v>
      </c>
      <c r="K226" s="203">
        <v>0</v>
      </c>
      <c r="L226" s="203">
        <v>0</v>
      </c>
      <c r="M226" s="203">
        <v>0</v>
      </c>
      <c r="N226" s="175">
        <v>0</v>
      </c>
    </row>
    <row r="227" spans="1:14" ht="33" customHeight="1" thickBot="1" x14ac:dyDescent="0.25">
      <c r="A227" s="198" t="s">
        <v>235</v>
      </c>
      <c r="B227" s="173">
        <v>0</v>
      </c>
      <c r="C227" s="173">
        <v>0</v>
      </c>
      <c r="D227" s="173">
        <v>0</v>
      </c>
      <c r="E227" s="173">
        <v>0</v>
      </c>
      <c r="F227" s="173">
        <v>0</v>
      </c>
      <c r="G227" s="173">
        <v>0</v>
      </c>
      <c r="H227" s="173">
        <v>0</v>
      </c>
      <c r="I227" s="173">
        <v>0</v>
      </c>
      <c r="J227" s="173">
        <v>0</v>
      </c>
      <c r="K227" s="173">
        <v>0</v>
      </c>
      <c r="L227" s="173">
        <v>0</v>
      </c>
      <c r="M227" s="173">
        <v>0</v>
      </c>
      <c r="N227" s="173">
        <v>0</v>
      </c>
    </row>
    <row r="228" spans="1:14" ht="33" customHeight="1" x14ac:dyDescent="0.2">
      <c r="A228" s="199" t="s">
        <v>236</v>
      </c>
      <c r="B228" s="203">
        <v>0</v>
      </c>
      <c r="C228" s="203">
        <v>0</v>
      </c>
      <c r="D228" s="203">
        <v>0</v>
      </c>
      <c r="E228" s="203">
        <v>0</v>
      </c>
      <c r="F228" s="203">
        <v>0</v>
      </c>
      <c r="G228" s="203">
        <v>0</v>
      </c>
      <c r="H228" s="203">
        <v>0</v>
      </c>
      <c r="I228" s="203">
        <v>0</v>
      </c>
      <c r="J228" s="203">
        <v>0</v>
      </c>
      <c r="K228" s="203">
        <v>0</v>
      </c>
      <c r="L228" s="203">
        <v>0</v>
      </c>
      <c r="M228" s="203">
        <v>0</v>
      </c>
      <c r="N228" s="175">
        <v>0</v>
      </c>
    </row>
    <row r="229" spans="1:14" ht="33" customHeight="1" x14ac:dyDescent="0.2">
      <c r="A229" s="199" t="s">
        <v>237</v>
      </c>
      <c r="B229" s="203">
        <v>0</v>
      </c>
      <c r="C229" s="203">
        <v>0</v>
      </c>
      <c r="D229" s="203">
        <v>0</v>
      </c>
      <c r="E229" s="203">
        <v>0</v>
      </c>
      <c r="F229" s="203">
        <v>0</v>
      </c>
      <c r="G229" s="203">
        <v>0</v>
      </c>
      <c r="H229" s="203">
        <v>0</v>
      </c>
      <c r="I229" s="203">
        <v>0</v>
      </c>
      <c r="J229" s="203">
        <v>0</v>
      </c>
      <c r="K229" s="203">
        <v>0</v>
      </c>
      <c r="L229" s="203">
        <v>0</v>
      </c>
      <c r="M229" s="203">
        <v>0</v>
      </c>
      <c r="N229" s="175">
        <v>0</v>
      </c>
    </row>
    <row r="230" spans="1:14" ht="33" customHeight="1" x14ac:dyDescent="0.2">
      <c r="A230" s="199" t="s">
        <v>238</v>
      </c>
      <c r="B230" s="203">
        <v>0</v>
      </c>
      <c r="C230" s="203">
        <v>0</v>
      </c>
      <c r="D230" s="203">
        <v>0</v>
      </c>
      <c r="E230" s="203">
        <v>0</v>
      </c>
      <c r="F230" s="203">
        <v>0</v>
      </c>
      <c r="G230" s="203">
        <v>0</v>
      </c>
      <c r="H230" s="203">
        <v>0</v>
      </c>
      <c r="I230" s="203">
        <v>0</v>
      </c>
      <c r="J230" s="203">
        <v>0</v>
      </c>
      <c r="K230" s="203">
        <v>0</v>
      </c>
      <c r="L230" s="203">
        <v>0</v>
      </c>
      <c r="M230" s="203">
        <v>0</v>
      </c>
      <c r="N230" s="175">
        <v>0</v>
      </c>
    </row>
    <row r="231" spans="1:14" ht="33" customHeight="1" x14ac:dyDescent="0.2">
      <c r="A231" s="199" t="s">
        <v>239</v>
      </c>
      <c r="B231" s="203">
        <v>0</v>
      </c>
      <c r="C231" s="203">
        <v>0</v>
      </c>
      <c r="D231" s="203">
        <v>0</v>
      </c>
      <c r="E231" s="203">
        <v>0</v>
      </c>
      <c r="F231" s="203">
        <v>0</v>
      </c>
      <c r="G231" s="203">
        <v>0</v>
      </c>
      <c r="H231" s="203">
        <v>0</v>
      </c>
      <c r="I231" s="203">
        <v>0</v>
      </c>
      <c r="J231" s="203">
        <v>0</v>
      </c>
      <c r="K231" s="203">
        <v>0</v>
      </c>
      <c r="L231" s="203">
        <v>0</v>
      </c>
      <c r="M231" s="203">
        <v>0</v>
      </c>
      <c r="N231" s="175">
        <v>0</v>
      </c>
    </row>
    <row r="232" spans="1:14" ht="33" customHeight="1" x14ac:dyDescent="0.2">
      <c r="A232" s="199" t="s">
        <v>240</v>
      </c>
      <c r="B232" s="203">
        <v>0</v>
      </c>
      <c r="C232" s="203">
        <v>0</v>
      </c>
      <c r="D232" s="203">
        <v>0</v>
      </c>
      <c r="E232" s="203">
        <v>0</v>
      </c>
      <c r="F232" s="203">
        <v>0</v>
      </c>
      <c r="G232" s="203">
        <v>0</v>
      </c>
      <c r="H232" s="203">
        <v>0</v>
      </c>
      <c r="I232" s="203">
        <v>0</v>
      </c>
      <c r="J232" s="203">
        <v>0</v>
      </c>
      <c r="K232" s="203">
        <v>0</v>
      </c>
      <c r="L232" s="203">
        <v>0</v>
      </c>
      <c r="M232" s="203">
        <v>0</v>
      </c>
      <c r="N232" s="175">
        <v>0</v>
      </c>
    </row>
    <row r="233" spans="1:14" ht="33" customHeight="1" thickBot="1" x14ac:dyDescent="0.25">
      <c r="A233" s="199" t="s">
        <v>241</v>
      </c>
      <c r="B233" s="203">
        <v>0</v>
      </c>
      <c r="C233" s="203">
        <v>0</v>
      </c>
      <c r="D233" s="203">
        <v>0</v>
      </c>
      <c r="E233" s="203">
        <v>0</v>
      </c>
      <c r="F233" s="203">
        <v>0</v>
      </c>
      <c r="G233" s="203">
        <v>0</v>
      </c>
      <c r="H233" s="203">
        <v>0</v>
      </c>
      <c r="I233" s="203">
        <v>0</v>
      </c>
      <c r="J233" s="203">
        <v>0</v>
      </c>
      <c r="K233" s="203">
        <v>0</v>
      </c>
      <c r="L233" s="203">
        <v>0</v>
      </c>
      <c r="M233" s="203">
        <v>0</v>
      </c>
      <c r="N233" s="175">
        <v>0</v>
      </c>
    </row>
    <row r="234" spans="1:14" ht="33" customHeight="1" thickBot="1" x14ac:dyDescent="0.25">
      <c r="A234" s="198" t="s">
        <v>242</v>
      </c>
      <c r="B234" s="173">
        <v>2093746.1259999997</v>
      </c>
      <c r="C234" s="173">
        <v>1357585.1</v>
      </c>
      <c r="D234" s="173">
        <v>1642913.75</v>
      </c>
      <c r="E234" s="173">
        <v>1256127.9899999998</v>
      </c>
      <c r="F234" s="173">
        <v>1795090.6300000004</v>
      </c>
      <c r="G234" s="173">
        <v>1573452.46</v>
      </c>
      <c r="H234" s="173">
        <v>1890233.44</v>
      </c>
      <c r="I234" s="173">
        <v>999949.89999999991</v>
      </c>
      <c r="J234" s="173">
        <v>1940236.12</v>
      </c>
      <c r="K234" s="173">
        <v>1945307.67</v>
      </c>
      <c r="L234" s="173">
        <v>2272446.1999999997</v>
      </c>
      <c r="M234" s="173">
        <v>1966085.17</v>
      </c>
      <c r="N234" s="173">
        <v>20733174.555999998</v>
      </c>
    </row>
    <row r="235" spans="1:14" ht="33" customHeight="1" x14ac:dyDescent="0.2">
      <c r="A235" s="199" t="s">
        <v>243</v>
      </c>
      <c r="B235" s="203">
        <v>0</v>
      </c>
      <c r="C235" s="203">
        <v>0</v>
      </c>
      <c r="D235" s="203">
        <v>0</v>
      </c>
      <c r="E235" s="203">
        <v>0</v>
      </c>
      <c r="F235" s="203">
        <v>0</v>
      </c>
      <c r="G235" s="203">
        <v>0</v>
      </c>
      <c r="H235" s="203">
        <v>0</v>
      </c>
      <c r="I235" s="203">
        <v>0</v>
      </c>
      <c r="J235" s="203">
        <v>0</v>
      </c>
      <c r="K235" s="203">
        <v>0</v>
      </c>
      <c r="L235" s="203">
        <v>0</v>
      </c>
      <c r="M235" s="203">
        <v>0</v>
      </c>
      <c r="N235" s="175">
        <v>0</v>
      </c>
    </row>
    <row r="236" spans="1:14" ht="33" customHeight="1" x14ac:dyDescent="0.2">
      <c r="A236" s="199" t="s">
        <v>244</v>
      </c>
      <c r="B236" s="203">
        <v>2060120.5669999998</v>
      </c>
      <c r="C236" s="203">
        <v>1357585.1</v>
      </c>
      <c r="D236" s="203">
        <v>1621694.69</v>
      </c>
      <c r="E236" s="203">
        <v>1249887.0899999999</v>
      </c>
      <c r="F236" s="203">
        <v>1756397.0500000003</v>
      </c>
      <c r="G236" s="203">
        <v>1573452.46</v>
      </c>
      <c r="H236" s="203">
        <v>1890233.44</v>
      </c>
      <c r="I236" s="203">
        <v>999949.89999999991</v>
      </c>
      <c r="J236" s="203">
        <v>1910903.8900000001</v>
      </c>
      <c r="K236" s="203">
        <v>1945307.67</v>
      </c>
      <c r="L236" s="203">
        <v>2272446.1999999997</v>
      </c>
      <c r="M236" s="203">
        <v>1966085.17</v>
      </c>
      <c r="N236" s="175">
        <v>20604063.226999998</v>
      </c>
    </row>
    <row r="237" spans="1:14" ht="33" customHeight="1" x14ac:dyDescent="0.2">
      <c r="A237" s="199" t="s">
        <v>245</v>
      </c>
      <c r="B237" s="203">
        <v>0</v>
      </c>
      <c r="C237" s="203">
        <v>0</v>
      </c>
      <c r="D237" s="203">
        <v>0</v>
      </c>
      <c r="E237" s="203">
        <v>0</v>
      </c>
      <c r="F237" s="203">
        <v>0</v>
      </c>
      <c r="G237" s="203">
        <v>0</v>
      </c>
      <c r="H237" s="203">
        <v>0</v>
      </c>
      <c r="I237" s="203">
        <v>0</v>
      </c>
      <c r="J237" s="203">
        <v>0</v>
      </c>
      <c r="K237" s="203">
        <v>0</v>
      </c>
      <c r="L237" s="203">
        <v>0</v>
      </c>
      <c r="M237" s="203">
        <v>0</v>
      </c>
      <c r="N237" s="175">
        <v>0</v>
      </c>
    </row>
    <row r="238" spans="1:14" ht="33" customHeight="1" thickBot="1" x14ac:dyDescent="0.25">
      <c r="A238" s="199" t="s">
        <v>246</v>
      </c>
      <c r="B238" s="203">
        <v>33625.559000000001</v>
      </c>
      <c r="C238" s="203">
        <v>0</v>
      </c>
      <c r="D238" s="203">
        <v>21219.06</v>
      </c>
      <c r="E238" s="203">
        <v>6240.9</v>
      </c>
      <c r="F238" s="203">
        <v>38693.58</v>
      </c>
      <c r="G238" s="203">
        <v>0</v>
      </c>
      <c r="H238" s="203">
        <v>0</v>
      </c>
      <c r="I238" s="203">
        <v>0</v>
      </c>
      <c r="J238" s="203">
        <v>29332.23</v>
      </c>
      <c r="K238" s="203">
        <v>0</v>
      </c>
      <c r="L238" s="203">
        <v>0</v>
      </c>
      <c r="M238" s="203">
        <v>0</v>
      </c>
      <c r="N238" s="175">
        <v>129111.32900000001</v>
      </c>
    </row>
    <row r="239" spans="1:14" ht="33" customHeight="1" thickBot="1" x14ac:dyDescent="0.25">
      <c r="A239" s="198" t="s">
        <v>247</v>
      </c>
      <c r="B239" s="178">
        <v>0</v>
      </c>
      <c r="C239" s="178">
        <v>115100</v>
      </c>
      <c r="D239" s="178">
        <v>48225</v>
      </c>
      <c r="E239" s="178">
        <v>0</v>
      </c>
      <c r="F239" s="178">
        <v>67305</v>
      </c>
      <c r="G239" s="178">
        <v>295920</v>
      </c>
      <c r="H239" s="178">
        <v>355440</v>
      </c>
      <c r="I239" s="178">
        <v>428910</v>
      </c>
      <c r="J239" s="178">
        <v>120560</v>
      </c>
      <c r="K239" s="178">
        <v>16440</v>
      </c>
      <c r="L239" s="178">
        <v>0</v>
      </c>
      <c r="M239" s="178">
        <v>0</v>
      </c>
      <c r="N239" s="178">
        <v>1447900</v>
      </c>
    </row>
    <row r="240" spans="1:14" ht="33" customHeight="1" x14ac:dyDescent="0.2">
      <c r="A240" s="199" t="s">
        <v>248</v>
      </c>
      <c r="B240" s="174">
        <v>0</v>
      </c>
      <c r="C240" s="174">
        <v>0</v>
      </c>
      <c r="D240" s="174">
        <v>0</v>
      </c>
      <c r="E240" s="174">
        <v>0</v>
      </c>
      <c r="F240" s="174">
        <v>0</v>
      </c>
      <c r="G240" s="174">
        <v>0</v>
      </c>
      <c r="H240" s="174">
        <v>0</v>
      </c>
      <c r="I240" s="174">
        <v>0</v>
      </c>
      <c r="J240" s="174">
        <v>0</v>
      </c>
      <c r="K240" s="174">
        <v>0</v>
      </c>
      <c r="L240" s="174">
        <v>0</v>
      </c>
      <c r="M240" s="174">
        <v>0</v>
      </c>
      <c r="N240" s="179">
        <v>0</v>
      </c>
    </row>
    <row r="241" spans="1:14" ht="33" customHeight="1" thickBot="1" x14ac:dyDescent="0.25">
      <c r="A241" s="199" t="s">
        <v>249</v>
      </c>
      <c r="B241" s="174">
        <v>0</v>
      </c>
      <c r="C241" s="174">
        <v>115100</v>
      </c>
      <c r="D241" s="174">
        <v>48225</v>
      </c>
      <c r="E241" s="174">
        <v>0</v>
      </c>
      <c r="F241" s="174">
        <v>67305</v>
      </c>
      <c r="G241" s="174">
        <v>295920</v>
      </c>
      <c r="H241" s="174">
        <v>355440</v>
      </c>
      <c r="I241" s="174">
        <v>428910</v>
      </c>
      <c r="J241" s="174">
        <v>120560</v>
      </c>
      <c r="K241" s="174">
        <v>16440</v>
      </c>
      <c r="L241" s="174">
        <v>0</v>
      </c>
      <c r="M241" s="174">
        <v>0</v>
      </c>
      <c r="N241" s="179">
        <v>1447900</v>
      </c>
    </row>
    <row r="242" spans="1:14" ht="33" customHeight="1" thickBot="1" x14ac:dyDescent="0.25">
      <c r="A242" s="198" t="s">
        <v>250</v>
      </c>
      <c r="B242" s="177">
        <v>7434901.4000000004</v>
      </c>
      <c r="C242" s="177">
        <v>5739570.7800000003</v>
      </c>
      <c r="D242" s="177">
        <v>6814083.46</v>
      </c>
      <c r="E242" s="177">
        <v>6444991.2199999997</v>
      </c>
      <c r="F242" s="177">
        <v>7225619.4000000004</v>
      </c>
      <c r="G242" s="177">
        <v>6624091.1600000001</v>
      </c>
      <c r="H242" s="177">
        <v>6297154.3739999998</v>
      </c>
      <c r="I242" s="177">
        <v>7724143.8269999996</v>
      </c>
      <c r="J242" s="177">
        <v>7126195.5199999996</v>
      </c>
      <c r="K242" s="177">
        <v>7138729.5099999998</v>
      </c>
      <c r="L242" s="177">
        <v>4860225</v>
      </c>
      <c r="M242" s="177">
        <v>5452598.2800000003</v>
      </c>
      <c r="N242" s="177">
        <v>78882303.930999994</v>
      </c>
    </row>
    <row r="243" spans="1:14" ht="33" customHeight="1" x14ac:dyDescent="0.2">
      <c r="A243" s="199" t="s">
        <v>251</v>
      </c>
      <c r="B243" s="174">
        <v>0</v>
      </c>
      <c r="C243" s="174">
        <v>0</v>
      </c>
      <c r="D243" s="174">
        <v>0</v>
      </c>
      <c r="E243" s="174">
        <v>0</v>
      </c>
      <c r="F243" s="174">
        <v>0</v>
      </c>
      <c r="G243" s="174">
        <v>0</v>
      </c>
      <c r="H243" s="174">
        <v>0</v>
      </c>
      <c r="I243" s="174">
        <v>0</v>
      </c>
      <c r="J243" s="174">
        <v>0</v>
      </c>
      <c r="K243" s="174">
        <v>0</v>
      </c>
      <c r="L243" s="174">
        <v>0</v>
      </c>
      <c r="M243" s="174">
        <v>0</v>
      </c>
      <c r="N243" s="179">
        <v>0</v>
      </c>
    </row>
    <row r="244" spans="1:14" ht="33" customHeight="1" x14ac:dyDescent="0.2">
      <c r="A244" s="199" t="s">
        <v>252</v>
      </c>
      <c r="B244" s="174">
        <v>0</v>
      </c>
      <c r="C244" s="174">
        <v>0</v>
      </c>
      <c r="D244" s="174">
        <v>0</v>
      </c>
      <c r="E244" s="174">
        <v>0</v>
      </c>
      <c r="F244" s="174">
        <v>0</v>
      </c>
      <c r="G244" s="174">
        <v>0</v>
      </c>
      <c r="H244" s="174">
        <v>0</v>
      </c>
      <c r="I244" s="174">
        <v>0</v>
      </c>
      <c r="J244" s="174">
        <v>0</v>
      </c>
      <c r="K244" s="174">
        <v>0</v>
      </c>
      <c r="L244" s="174">
        <v>0</v>
      </c>
      <c r="M244" s="174">
        <v>0</v>
      </c>
      <c r="N244" s="179">
        <v>0</v>
      </c>
    </row>
    <row r="245" spans="1:14" ht="33" customHeight="1" x14ac:dyDescent="0.2">
      <c r="A245" s="199" t="s">
        <v>253</v>
      </c>
      <c r="B245" s="174">
        <v>777467.96</v>
      </c>
      <c r="C245" s="174">
        <v>510971.86</v>
      </c>
      <c r="D245" s="174">
        <v>53699.360000000001</v>
      </c>
      <c r="E245" s="174">
        <v>4856.8</v>
      </c>
      <c r="F245" s="174">
        <v>0</v>
      </c>
      <c r="G245" s="174">
        <v>82597.13</v>
      </c>
      <c r="H245" s="174">
        <v>0</v>
      </c>
      <c r="I245" s="174">
        <v>0</v>
      </c>
      <c r="J245" s="174">
        <v>0</v>
      </c>
      <c r="K245" s="174">
        <v>0</v>
      </c>
      <c r="L245" s="174">
        <v>0</v>
      </c>
      <c r="M245" s="174">
        <v>90773.28</v>
      </c>
      <c r="N245" s="179">
        <v>1520366.39</v>
      </c>
    </row>
    <row r="246" spans="1:14" ht="33" customHeight="1" x14ac:dyDescent="0.2">
      <c r="A246" s="199" t="s">
        <v>254</v>
      </c>
      <c r="B246" s="174">
        <v>0</v>
      </c>
      <c r="C246" s="174">
        <v>0</v>
      </c>
      <c r="D246" s="174">
        <v>138777.1</v>
      </c>
      <c r="E246" s="174">
        <v>0</v>
      </c>
      <c r="F246" s="174">
        <v>0</v>
      </c>
      <c r="G246" s="174">
        <v>383379.36</v>
      </c>
      <c r="H246" s="174">
        <v>174124.5</v>
      </c>
      <c r="I246" s="174">
        <v>153684.15999999997</v>
      </c>
      <c r="J246" s="174">
        <v>0</v>
      </c>
      <c r="K246" s="174">
        <v>0</v>
      </c>
      <c r="L246" s="174">
        <v>0</v>
      </c>
      <c r="M246" s="174">
        <v>0</v>
      </c>
      <c r="N246" s="179">
        <v>849965.11999999988</v>
      </c>
    </row>
    <row r="247" spans="1:14" ht="33" customHeight="1" x14ac:dyDescent="0.2">
      <c r="A247" s="199" t="s">
        <v>255</v>
      </c>
      <c r="B247" s="174">
        <v>0</v>
      </c>
      <c r="C247" s="174">
        <v>0</v>
      </c>
      <c r="D247" s="174">
        <v>0</v>
      </c>
      <c r="E247" s="174">
        <v>0</v>
      </c>
      <c r="F247" s="174">
        <v>0</v>
      </c>
      <c r="G247" s="174">
        <v>0</v>
      </c>
      <c r="H247" s="174">
        <v>0</v>
      </c>
      <c r="I247" s="174">
        <v>0</v>
      </c>
      <c r="J247" s="174">
        <v>0</v>
      </c>
      <c r="K247" s="174">
        <v>0</v>
      </c>
      <c r="L247" s="174">
        <v>0</v>
      </c>
      <c r="M247" s="174">
        <v>0</v>
      </c>
      <c r="N247" s="179">
        <v>0</v>
      </c>
    </row>
    <row r="248" spans="1:14" ht="33" customHeight="1" x14ac:dyDescent="0.2">
      <c r="A248" s="199" t="s">
        <v>256</v>
      </c>
      <c r="B248" s="174">
        <v>120733.44</v>
      </c>
      <c r="C248" s="174">
        <v>439698.92000000004</v>
      </c>
      <c r="D248" s="174">
        <v>118349</v>
      </c>
      <c r="E248" s="174">
        <v>452168.68000000005</v>
      </c>
      <c r="F248" s="174">
        <v>0</v>
      </c>
      <c r="G248" s="174">
        <v>0</v>
      </c>
      <c r="H248" s="174">
        <v>0</v>
      </c>
      <c r="I248" s="174">
        <v>0</v>
      </c>
      <c r="J248" s="174">
        <v>0</v>
      </c>
      <c r="K248" s="174">
        <v>0</v>
      </c>
      <c r="L248" s="174">
        <v>0</v>
      </c>
      <c r="M248" s="174">
        <v>0</v>
      </c>
      <c r="N248" s="179">
        <v>1130950.04</v>
      </c>
    </row>
    <row r="249" spans="1:14" ht="33" customHeight="1" x14ac:dyDescent="0.2">
      <c r="A249" s="199" t="s">
        <v>257</v>
      </c>
      <c r="B249" s="174">
        <v>0</v>
      </c>
      <c r="C249" s="174">
        <v>0</v>
      </c>
      <c r="D249" s="174">
        <v>0</v>
      </c>
      <c r="E249" s="174">
        <v>0</v>
      </c>
      <c r="F249" s="174">
        <v>0</v>
      </c>
      <c r="G249" s="174">
        <v>0</v>
      </c>
      <c r="H249" s="174">
        <v>0</v>
      </c>
      <c r="I249" s="174">
        <v>0</v>
      </c>
      <c r="J249" s="174">
        <v>0</v>
      </c>
      <c r="K249" s="174">
        <v>0</v>
      </c>
      <c r="L249" s="174">
        <v>0</v>
      </c>
      <c r="M249" s="174">
        <v>0</v>
      </c>
      <c r="N249" s="179">
        <v>0</v>
      </c>
    </row>
    <row r="250" spans="1:14" ht="33" customHeight="1" x14ac:dyDescent="0.2">
      <c r="A250" s="199" t="s">
        <v>258</v>
      </c>
      <c r="B250" s="174">
        <v>0</v>
      </c>
      <c r="C250" s="174">
        <v>0</v>
      </c>
      <c r="D250" s="174">
        <v>242858</v>
      </c>
      <c r="E250" s="174">
        <v>92536.08</v>
      </c>
      <c r="F250" s="174">
        <v>36989.96</v>
      </c>
      <c r="G250" s="174">
        <v>74405.52</v>
      </c>
      <c r="H250" s="174">
        <v>58280.6</v>
      </c>
      <c r="I250" s="174">
        <v>26615.96</v>
      </c>
      <c r="J250" s="174">
        <v>30935.8</v>
      </c>
      <c r="K250" s="174">
        <v>41485.360000000001</v>
      </c>
      <c r="L250" s="174">
        <v>0</v>
      </c>
      <c r="M250" s="174">
        <v>0</v>
      </c>
      <c r="N250" s="179">
        <v>604107.28</v>
      </c>
    </row>
    <row r="251" spans="1:14" ht="33" customHeight="1" x14ac:dyDescent="0.2">
      <c r="A251" s="199" t="s">
        <v>259</v>
      </c>
      <c r="B251" s="174">
        <v>0</v>
      </c>
      <c r="C251" s="174">
        <v>0</v>
      </c>
      <c r="D251" s="174">
        <v>0</v>
      </c>
      <c r="E251" s="174">
        <v>481329.66000000003</v>
      </c>
      <c r="F251" s="174">
        <v>1094279.44</v>
      </c>
      <c r="G251" s="174">
        <v>597309.15</v>
      </c>
      <c r="H251" s="174">
        <v>788949.27400000009</v>
      </c>
      <c r="I251" s="174">
        <v>1873543.7069999999</v>
      </c>
      <c r="J251" s="174">
        <v>1386184.72</v>
      </c>
      <c r="K251" s="174">
        <v>1252644.1499999999</v>
      </c>
      <c r="L251" s="174">
        <v>0</v>
      </c>
      <c r="M251" s="174">
        <v>0</v>
      </c>
      <c r="N251" s="179">
        <v>7474240.1009999998</v>
      </c>
    </row>
    <row r="252" spans="1:14" ht="33" customHeight="1" x14ac:dyDescent="0.2">
      <c r="A252" s="199" t="s">
        <v>260</v>
      </c>
      <c r="B252" s="174">
        <v>6536700</v>
      </c>
      <c r="C252" s="174">
        <v>4788900</v>
      </c>
      <c r="D252" s="174">
        <v>6260400</v>
      </c>
      <c r="E252" s="174">
        <v>5414100</v>
      </c>
      <c r="F252" s="174">
        <v>6094350</v>
      </c>
      <c r="G252" s="174">
        <v>5486400</v>
      </c>
      <c r="H252" s="174">
        <v>5275800</v>
      </c>
      <c r="I252" s="174">
        <v>5670300</v>
      </c>
      <c r="J252" s="174">
        <v>5709075</v>
      </c>
      <c r="K252" s="174">
        <v>5844600</v>
      </c>
      <c r="L252" s="174">
        <v>4860225</v>
      </c>
      <c r="M252" s="174">
        <v>5361825</v>
      </c>
      <c r="N252" s="179">
        <v>67302675</v>
      </c>
    </row>
    <row r="253" spans="1:14" ht="33" customHeight="1" thickBot="1" x14ac:dyDescent="0.25">
      <c r="A253" s="199" t="s">
        <v>261</v>
      </c>
      <c r="B253" s="174">
        <v>0</v>
      </c>
      <c r="C253" s="174">
        <v>0</v>
      </c>
      <c r="D253" s="174">
        <v>0</v>
      </c>
      <c r="E253" s="174">
        <v>0</v>
      </c>
      <c r="F253" s="174">
        <v>0</v>
      </c>
      <c r="G253" s="174">
        <v>0</v>
      </c>
      <c r="H253" s="174">
        <v>0</v>
      </c>
      <c r="I253" s="174">
        <v>0</v>
      </c>
      <c r="J253" s="174">
        <v>0</v>
      </c>
      <c r="K253" s="174">
        <v>0</v>
      </c>
      <c r="L253" s="174">
        <v>0</v>
      </c>
      <c r="M253" s="174">
        <v>0</v>
      </c>
      <c r="N253" s="179">
        <v>0</v>
      </c>
    </row>
    <row r="254" spans="1:14" ht="33" customHeight="1" thickBot="1" x14ac:dyDescent="0.25">
      <c r="A254" s="198" t="s">
        <v>262</v>
      </c>
      <c r="B254" s="177">
        <v>128600</v>
      </c>
      <c r="C254" s="177">
        <v>498325</v>
      </c>
      <c r="D254" s="177">
        <v>594775</v>
      </c>
      <c r="E254" s="177">
        <v>466175</v>
      </c>
      <c r="F254" s="177">
        <v>610850</v>
      </c>
      <c r="G254" s="177">
        <v>723375</v>
      </c>
      <c r="H254" s="177">
        <v>691225</v>
      </c>
      <c r="I254" s="177">
        <v>723375</v>
      </c>
      <c r="J254" s="177">
        <v>610850</v>
      </c>
      <c r="K254" s="177">
        <v>353650</v>
      </c>
      <c r="L254" s="177">
        <v>482250</v>
      </c>
      <c r="M254" s="177">
        <v>610850</v>
      </c>
      <c r="N254" s="177">
        <v>6494300</v>
      </c>
    </row>
    <row r="255" spans="1:14" ht="33" customHeight="1" thickBot="1" x14ac:dyDescent="0.25">
      <c r="A255" s="200" t="s">
        <v>262</v>
      </c>
      <c r="B255" s="180">
        <v>128600</v>
      </c>
      <c r="C255" s="180">
        <v>498325</v>
      </c>
      <c r="D255" s="180">
        <v>594775</v>
      </c>
      <c r="E255" s="180">
        <v>466175</v>
      </c>
      <c r="F255" s="180">
        <v>610850</v>
      </c>
      <c r="G255" s="180">
        <v>723375</v>
      </c>
      <c r="H255" s="180">
        <v>691225</v>
      </c>
      <c r="I255" s="180">
        <v>723375</v>
      </c>
      <c r="J255" s="180">
        <v>610850</v>
      </c>
      <c r="K255" s="180">
        <v>353650</v>
      </c>
      <c r="L255" s="180">
        <v>482250</v>
      </c>
      <c r="M255" s="180">
        <v>610850</v>
      </c>
      <c r="N255" s="179">
        <v>6494300</v>
      </c>
    </row>
    <row r="256" spans="1:14" ht="33" customHeight="1" thickBot="1" x14ac:dyDescent="0.25">
      <c r="A256" s="198" t="s">
        <v>263</v>
      </c>
      <c r="B256" s="177">
        <v>0</v>
      </c>
      <c r="C256" s="177">
        <v>0</v>
      </c>
      <c r="D256" s="177">
        <v>0</v>
      </c>
      <c r="E256" s="177">
        <v>0</v>
      </c>
      <c r="F256" s="177">
        <v>0</v>
      </c>
      <c r="G256" s="177">
        <v>0</v>
      </c>
      <c r="H256" s="177">
        <v>0</v>
      </c>
      <c r="I256" s="177">
        <v>0</v>
      </c>
      <c r="J256" s="177">
        <v>0</v>
      </c>
      <c r="K256" s="177">
        <v>417950</v>
      </c>
      <c r="L256" s="177">
        <v>64300</v>
      </c>
      <c r="M256" s="177">
        <v>-128600</v>
      </c>
      <c r="N256" s="177">
        <v>353650</v>
      </c>
    </row>
    <row r="257" spans="1:14" ht="33" customHeight="1" x14ac:dyDescent="0.2">
      <c r="A257" s="199" t="s">
        <v>264</v>
      </c>
      <c r="B257" s="174">
        <v>0</v>
      </c>
      <c r="C257" s="174">
        <v>0</v>
      </c>
      <c r="D257" s="174">
        <v>0</v>
      </c>
      <c r="E257" s="174">
        <v>0</v>
      </c>
      <c r="F257" s="174">
        <v>0</v>
      </c>
      <c r="G257" s="174">
        <v>0</v>
      </c>
      <c r="H257" s="174">
        <v>0</v>
      </c>
      <c r="I257" s="174">
        <v>0</v>
      </c>
      <c r="J257" s="174">
        <v>0</v>
      </c>
      <c r="K257" s="174">
        <v>0</v>
      </c>
      <c r="L257" s="174">
        <v>0</v>
      </c>
      <c r="M257" s="174">
        <v>0</v>
      </c>
      <c r="N257" s="179">
        <v>0</v>
      </c>
    </row>
    <row r="258" spans="1:14" ht="33" customHeight="1" x14ac:dyDescent="0.2">
      <c r="A258" s="199" t="s">
        <v>265</v>
      </c>
      <c r="B258" s="174">
        <v>0</v>
      </c>
      <c r="C258" s="174">
        <v>0</v>
      </c>
      <c r="D258" s="174">
        <v>0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9">
        <v>0</v>
      </c>
    </row>
    <row r="259" spans="1:14" ht="33" customHeight="1" x14ac:dyDescent="0.2">
      <c r="A259" s="199" t="s">
        <v>266</v>
      </c>
      <c r="B259" s="174">
        <v>0</v>
      </c>
      <c r="C259" s="174">
        <v>0</v>
      </c>
      <c r="D259" s="174">
        <v>0</v>
      </c>
      <c r="E259" s="174">
        <v>0</v>
      </c>
      <c r="F259" s="174">
        <v>0</v>
      </c>
      <c r="G259" s="174">
        <v>0</v>
      </c>
      <c r="H259" s="174">
        <v>0</v>
      </c>
      <c r="I259" s="174">
        <v>0</v>
      </c>
      <c r="J259" s="174">
        <v>0</v>
      </c>
      <c r="K259" s="174">
        <v>0</v>
      </c>
      <c r="L259" s="174">
        <v>0</v>
      </c>
      <c r="M259" s="174">
        <v>0</v>
      </c>
      <c r="N259" s="179">
        <v>0</v>
      </c>
    </row>
    <row r="260" spans="1:14" ht="33" customHeight="1" x14ac:dyDescent="0.2">
      <c r="A260" s="199" t="s">
        <v>267</v>
      </c>
      <c r="B260" s="174">
        <v>0</v>
      </c>
      <c r="C260" s="174">
        <v>0</v>
      </c>
      <c r="D260" s="174">
        <v>0</v>
      </c>
      <c r="E260" s="174">
        <v>0</v>
      </c>
      <c r="F260" s="174">
        <v>0</v>
      </c>
      <c r="G260" s="174">
        <v>0</v>
      </c>
      <c r="H260" s="174">
        <v>0</v>
      </c>
      <c r="I260" s="174">
        <v>0</v>
      </c>
      <c r="J260" s="174">
        <v>0</v>
      </c>
      <c r="K260" s="174">
        <v>0</v>
      </c>
      <c r="L260" s="174">
        <v>0</v>
      </c>
      <c r="M260" s="174">
        <v>0</v>
      </c>
      <c r="N260" s="179">
        <v>0</v>
      </c>
    </row>
    <row r="261" spans="1:14" ht="33" customHeight="1" x14ac:dyDescent="0.2">
      <c r="A261" s="199" t="s">
        <v>268</v>
      </c>
      <c r="B261" s="174">
        <v>0</v>
      </c>
      <c r="C261" s="174">
        <v>0</v>
      </c>
      <c r="D261" s="174">
        <v>0</v>
      </c>
      <c r="E261" s="174">
        <v>0</v>
      </c>
      <c r="F261" s="174">
        <v>0</v>
      </c>
      <c r="G261" s="174">
        <v>0</v>
      </c>
      <c r="H261" s="174">
        <v>0</v>
      </c>
      <c r="I261" s="174">
        <v>0</v>
      </c>
      <c r="J261" s="174">
        <v>0</v>
      </c>
      <c r="K261" s="174">
        <v>0</v>
      </c>
      <c r="L261" s="174">
        <v>0</v>
      </c>
      <c r="M261" s="174">
        <v>0</v>
      </c>
      <c r="N261" s="179">
        <v>0</v>
      </c>
    </row>
    <row r="262" spans="1:14" ht="33" customHeight="1" x14ac:dyDescent="0.2">
      <c r="A262" s="199" t="s">
        <v>269</v>
      </c>
      <c r="B262" s="174">
        <v>0</v>
      </c>
      <c r="C262" s="174">
        <v>0</v>
      </c>
      <c r="D262" s="174">
        <v>0</v>
      </c>
      <c r="E262" s="174">
        <v>0</v>
      </c>
      <c r="F262" s="174">
        <v>0</v>
      </c>
      <c r="G262" s="174">
        <v>0</v>
      </c>
      <c r="H262" s="174">
        <v>0</v>
      </c>
      <c r="I262" s="174">
        <v>0</v>
      </c>
      <c r="J262" s="174">
        <v>0</v>
      </c>
      <c r="K262" s="174">
        <v>0</v>
      </c>
      <c r="L262" s="174">
        <v>0</v>
      </c>
      <c r="M262" s="174">
        <v>0</v>
      </c>
      <c r="N262" s="179">
        <v>0</v>
      </c>
    </row>
    <row r="263" spans="1:14" ht="33" customHeight="1" x14ac:dyDescent="0.2">
      <c r="A263" s="199" t="s">
        <v>270</v>
      </c>
      <c r="B263" s="174">
        <v>0</v>
      </c>
      <c r="C263" s="174">
        <v>0</v>
      </c>
      <c r="D263" s="174">
        <v>0</v>
      </c>
      <c r="E263" s="174">
        <v>0</v>
      </c>
      <c r="F263" s="174">
        <v>0</v>
      </c>
      <c r="G263" s="174">
        <v>0</v>
      </c>
      <c r="H263" s="174">
        <v>0</v>
      </c>
      <c r="I263" s="174">
        <v>0</v>
      </c>
      <c r="J263" s="174">
        <v>0</v>
      </c>
      <c r="K263" s="174">
        <v>0</v>
      </c>
      <c r="L263" s="174">
        <v>0</v>
      </c>
      <c r="M263" s="174">
        <v>0</v>
      </c>
      <c r="N263" s="179">
        <v>0</v>
      </c>
    </row>
    <row r="264" spans="1:14" ht="33" customHeight="1" x14ac:dyDescent="0.2">
      <c r="A264" s="199" t="s">
        <v>271</v>
      </c>
      <c r="B264" s="174">
        <v>0</v>
      </c>
      <c r="C264" s="174">
        <v>0</v>
      </c>
      <c r="D264" s="174">
        <v>0</v>
      </c>
      <c r="E264" s="174">
        <v>0</v>
      </c>
      <c r="F264" s="174">
        <v>0</v>
      </c>
      <c r="G264" s="174">
        <v>0</v>
      </c>
      <c r="H264" s="174">
        <v>0</v>
      </c>
      <c r="I264" s="174">
        <v>0</v>
      </c>
      <c r="J264" s="174">
        <v>0</v>
      </c>
      <c r="K264" s="174">
        <v>0</v>
      </c>
      <c r="L264" s="174">
        <v>0</v>
      </c>
      <c r="M264" s="174">
        <v>0</v>
      </c>
      <c r="N264" s="179">
        <v>0</v>
      </c>
    </row>
    <row r="265" spans="1:14" ht="33" customHeight="1" x14ac:dyDescent="0.2">
      <c r="A265" s="199" t="s">
        <v>272</v>
      </c>
      <c r="B265" s="174">
        <v>0</v>
      </c>
      <c r="C265" s="174">
        <v>0</v>
      </c>
      <c r="D265" s="174">
        <v>0</v>
      </c>
      <c r="E265" s="174">
        <v>0</v>
      </c>
      <c r="F265" s="174">
        <v>0</v>
      </c>
      <c r="G265" s="174">
        <v>0</v>
      </c>
      <c r="H265" s="174">
        <v>0</v>
      </c>
      <c r="I265" s="174">
        <v>0</v>
      </c>
      <c r="J265" s="174">
        <v>0</v>
      </c>
      <c r="K265" s="174">
        <v>417950</v>
      </c>
      <c r="L265" s="174">
        <v>64300</v>
      </c>
      <c r="M265" s="174">
        <v>-128600</v>
      </c>
      <c r="N265" s="179">
        <v>353650</v>
      </c>
    </row>
    <row r="266" spans="1:14" ht="33" customHeight="1" thickBot="1" x14ac:dyDescent="0.25">
      <c r="A266" s="199" t="s">
        <v>273</v>
      </c>
      <c r="B266" s="174">
        <v>0</v>
      </c>
      <c r="C266" s="174">
        <v>0</v>
      </c>
      <c r="D266" s="174">
        <v>0</v>
      </c>
      <c r="E266" s="174">
        <v>0</v>
      </c>
      <c r="F266" s="174">
        <v>0</v>
      </c>
      <c r="G266" s="174">
        <v>0</v>
      </c>
      <c r="H266" s="174">
        <v>0</v>
      </c>
      <c r="I266" s="174">
        <v>0</v>
      </c>
      <c r="J266" s="174">
        <v>0</v>
      </c>
      <c r="K266" s="174">
        <v>0</v>
      </c>
      <c r="L266" s="174">
        <v>0</v>
      </c>
      <c r="M266" s="174">
        <v>0</v>
      </c>
      <c r="N266" s="179">
        <v>0</v>
      </c>
    </row>
    <row r="267" spans="1:14" ht="33" customHeight="1" thickBot="1" x14ac:dyDescent="0.25">
      <c r="A267" s="198" t="s">
        <v>274</v>
      </c>
      <c r="B267" s="177">
        <v>0</v>
      </c>
      <c r="C267" s="177">
        <v>0</v>
      </c>
      <c r="D267" s="177">
        <v>0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408848</v>
      </c>
      <c r="L267" s="177">
        <v>0</v>
      </c>
      <c r="M267" s="177">
        <v>0</v>
      </c>
      <c r="N267" s="177">
        <v>408848</v>
      </c>
    </row>
    <row r="268" spans="1:14" ht="33" customHeight="1" x14ac:dyDescent="0.2">
      <c r="A268" s="199" t="s">
        <v>275</v>
      </c>
      <c r="B268" s="174">
        <v>0</v>
      </c>
      <c r="C268" s="174">
        <v>0</v>
      </c>
      <c r="D268" s="174">
        <v>0</v>
      </c>
      <c r="E268" s="174">
        <v>0</v>
      </c>
      <c r="F268" s="174">
        <v>0</v>
      </c>
      <c r="G268" s="174">
        <v>0</v>
      </c>
      <c r="H268" s="174">
        <v>0</v>
      </c>
      <c r="I268" s="174">
        <v>0</v>
      </c>
      <c r="J268" s="174">
        <v>0</v>
      </c>
      <c r="K268" s="174">
        <v>0</v>
      </c>
      <c r="L268" s="174">
        <v>0</v>
      </c>
      <c r="M268" s="174">
        <v>0</v>
      </c>
      <c r="N268" s="179">
        <v>0</v>
      </c>
    </row>
    <row r="269" spans="1:14" ht="33" customHeight="1" x14ac:dyDescent="0.2">
      <c r="A269" s="199" t="s">
        <v>276</v>
      </c>
      <c r="B269" s="174">
        <v>0</v>
      </c>
      <c r="C269" s="174">
        <v>0</v>
      </c>
      <c r="D269" s="174">
        <v>0</v>
      </c>
      <c r="E269" s="174">
        <v>0</v>
      </c>
      <c r="F269" s="174">
        <v>0</v>
      </c>
      <c r="G269" s="174">
        <v>0</v>
      </c>
      <c r="H269" s="174">
        <v>0</v>
      </c>
      <c r="I269" s="174">
        <v>0</v>
      </c>
      <c r="J269" s="174">
        <v>0</v>
      </c>
      <c r="K269" s="174">
        <v>408848</v>
      </c>
      <c r="L269" s="174">
        <v>0</v>
      </c>
      <c r="M269" s="174">
        <v>0</v>
      </c>
      <c r="N269" s="179">
        <v>408848</v>
      </c>
    </row>
    <row r="270" spans="1:14" ht="33" customHeight="1" x14ac:dyDescent="0.2">
      <c r="A270" s="199" t="s">
        <v>277</v>
      </c>
      <c r="B270" s="174">
        <v>0</v>
      </c>
      <c r="C270" s="174">
        <v>0</v>
      </c>
      <c r="D270" s="174">
        <v>0</v>
      </c>
      <c r="E270" s="174">
        <v>0</v>
      </c>
      <c r="F270" s="174">
        <v>0</v>
      </c>
      <c r="G270" s="174">
        <v>0</v>
      </c>
      <c r="H270" s="174">
        <v>0</v>
      </c>
      <c r="I270" s="174">
        <v>0</v>
      </c>
      <c r="J270" s="174">
        <v>0</v>
      </c>
      <c r="K270" s="174">
        <v>0</v>
      </c>
      <c r="L270" s="174">
        <v>0</v>
      </c>
      <c r="M270" s="174">
        <v>0</v>
      </c>
      <c r="N270" s="179">
        <v>0</v>
      </c>
    </row>
    <row r="271" spans="1:14" ht="33" customHeight="1" x14ac:dyDescent="0.2">
      <c r="A271" s="199" t="s">
        <v>278</v>
      </c>
      <c r="B271" s="174">
        <v>0</v>
      </c>
      <c r="C271" s="174">
        <v>0</v>
      </c>
      <c r="D271" s="174">
        <v>0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9">
        <v>0</v>
      </c>
    </row>
    <row r="272" spans="1:14" ht="33" customHeight="1" x14ac:dyDescent="0.2">
      <c r="A272" s="199" t="s">
        <v>279</v>
      </c>
      <c r="B272" s="174">
        <v>0</v>
      </c>
      <c r="C272" s="174">
        <v>0</v>
      </c>
      <c r="D272" s="174">
        <v>0</v>
      </c>
      <c r="E272" s="174">
        <v>0</v>
      </c>
      <c r="F272" s="174">
        <v>0</v>
      </c>
      <c r="G272" s="174">
        <v>0</v>
      </c>
      <c r="H272" s="174">
        <v>0</v>
      </c>
      <c r="I272" s="174">
        <v>0</v>
      </c>
      <c r="J272" s="174">
        <v>0</v>
      </c>
      <c r="K272" s="174">
        <v>0</v>
      </c>
      <c r="L272" s="174">
        <v>0</v>
      </c>
      <c r="M272" s="174">
        <v>0</v>
      </c>
      <c r="N272" s="179">
        <v>0</v>
      </c>
    </row>
    <row r="273" spans="1:14" ht="33" customHeight="1" x14ac:dyDescent="0.2">
      <c r="A273" s="199" t="s">
        <v>280</v>
      </c>
      <c r="B273" s="174">
        <v>0</v>
      </c>
      <c r="C273" s="174">
        <v>0</v>
      </c>
      <c r="D273" s="174">
        <v>0</v>
      </c>
      <c r="E273" s="174">
        <v>0</v>
      </c>
      <c r="F273" s="174">
        <v>0</v>
      </c>
      <c r="G273" s="174">
        <v>0</v>
      </c>
      <c r="H273" s="174">
        <v>0</v>
      </c>
      <c r="I273" s="174">
        <v>0</v>
      </c>
      <c r="J273" s="174">
        <v>0</v>
      </c>
      <c r="K273" s="174">
        <v>0</v>
      </c>
      <c r="L273" s="174">
        <v>0</v>
      </c>
      <c r="M273" s="174">
        <v>0</v>
      </c>
      <c r="N273" s="179">
        <v>0</v>
      </c>
    </row>
    <row r="274" spans="1:14" ht="33" customHeight="1" thickBot="1" x14ac:dyDescent="0.25">
      <c r="A274" s="199" t="s">
        <v>281</v>
      </c>
      <c r="B274" s="174">
        <v>0</v>
      </c>
      <c r="C274" s="174">
        <v>0</v>
      </c>
      <c r="D274" s="174">
        <v>0</v>
      </c>
      <c r="E274" s="174">
        <v>0</v>
      </c>
      <c r="F274" s="174">
        <v>0</v>
      </c>
      <c r="G274" s="174">
        <v>0</v>
      </c>
      <c r="H274" s="174">
        <v>0</v>
      </c>
      <c r="I274" s="174">
        <v>0</v>
      </c>
      <c r="J274" s="174">
        <v>0</v>
      </c>
      <c r="K274" s="174">
        <v>0</v>
      </c>
      <c r="L274" s="174">
        <v>0</v>
      </c>
      <c r="M274" s="174">
        <v>0</v>
      </c>
      <c r="N274" s="179">
        <v>0</v>
      </c>
    </row>
    <row r="275" spans="1:14" ht="33" customHeight="1" thickBot="1" x14ac:dyDescent="0.25">
      <c r="A275" s="198" t="s">
        <v>282</v>
      </c>
      <c r="B275" s="177">
        <v>137705115.92500001</v>
      </c>
      <c r="C275" s="177">
        <v>117571956.09100001</v>
      </c>
      <c r="D275" s="177">
        <v>130748353.042</v>
      </c>
      <c r="E275" s="177">
        <v>133259226.10900001</v>
      </c>
      <c r="F275" s="177">
        <v>138376786.94500002</v>
      </c>
      <c r="G275" s="177">
        <v>126169364.85200003</v>
      </c>
      <c r="H275" s="177">
        <v>139800739.10699999</v>
      </c>
      <c r="I275" s="177">
        <v>146511340.14799997</v>
      </c>
      <c r="J275" s="177">
        <v>149148831.634</v>
      </c>
      <c r="K275" s="177">
        <v>150635487.50600001</v>
      </c>
      <c r="L275" s="177">
        <v>142463735.62200001</v>
      </c>
      <c r="M275" s="177">
        <v>129244011.67500003</v>
      </c>
      <c r="N275" s="177">
        <v>1641634948.6560001</v>
      </c>
    </row>
    <row r="276" spans="1:14" ht="33" customHeight="1" x14ac:dyDescent="0.2">
      <c r="A276" s="199" t="s">
        <v>283</v>
      </c>
      <c r="B276" s="174">
        <v>14523466.679999996</v>
      </c>
      <c r="C276" s="174">
        <v>10852950.92</v>
      </c>
      <c r="D276" s="174">
        <v>12355394.520000001</v>
      </c>
      <c r="E276" s="174">
        <v>12881393.879999999</v>
      </c>
      <c r="F276" s="174">
        <v>16684493.4</v>
      </c>
      <c r="G276" s="174">
        <v>15205785.77</v>
      </c>
      <c r="H276" s="174">
        <v>14403003.119999999</v>
      </c>
      <c r="I276" s="174">
        <v>16326676.48</v>
      </c>
      <c r="J276" s="174">
        <v>16572063.84</v>
      </c>
      <c r="K276" s="174">
        <v>14171245.91</v>
      </c>
      <c r="L276" s="174">
        <v>16186385.810000002</v>
      </c>
      <c r="M276" s="174">
        <v>14544159.750000004</v>
      </c>
      <c r="N276" s="179">
        <v>174707020.08000001</v>
      </c>
    </row>
    <row r="277" spans="1:14" ht="33" customHeight="1" x14ac:dyDescent="0.2">
      <c r="A277" s="199" t="s">
        <v>284</v>
      </c>
      <c r="B277" s="174">
        <v>1770863.6</v>
      </c>
      <c r="C277" s="174">
        <v>1350148.8</v>
      </c>
      <c r="D277" s="174">
        <v>1962245.56</v>
      </c>
      <c r="E277" s="174">
        <v>2079866.36</v>
      </c>
      <c r="F277" s="174">
        <v>2328999.1999999997</v>
      </c>
      <c r="G277" s="174">
        <v>2387598.4</v>
      </c>
      <c r="H277" s="174">
        <v>1918446.2</v>
      </c>
      <c r="I277" s="174">
        <v>1919449.4</v>
      </c>
      <c r="J277" s="174">
        <v>2285530</v>
      </c>
      <c r="K277" s="174">
        <v>2027742.2</v>
      </c>
      <c r="L277" s="174">
        <v>2049500.2</v>
      </c>
      <c r="M277" s="174">
        <v>1316490.56</v>
      </c>
      <c r="N277" s="179">
        <v>23396880.48</v>
      </c>
    </row>
    <row r="278" spans="1:14" ht="33" customHeight="1" x14ac:dyDescent="0.2">
      <c r="A278" s="199" t="s">
        <v>285</v>
      </c>
      <c r="B278" s="174">
        <v>2991560</v>
      </c>
      <c r="C278" s="174">
        <v>2707672</v>
      </c>
      <c r="D278" s="174">
        <v>2449557.4</v>
      </c>
      <c r="E278" s="174">
        <v>3563058</v>
      </c>
      <c r="F278" s="174">
        <v>2878360</v>
      </c>
      <c r="G278" s="174">
        <v>2188600</v>
      </c>
      <c r="H278" s="174">
        <v>1965288</v>
      </c>
      <c r="I278" s="174">
        <v>2592720</v>
      </c>
      <c r="J278" s="174">
        <v>2412440</v>
      </c>
      <c r="K278" s="174">
        <v>2847320</v>
      </c>
      <c r="L278" s="174">
        <v>3104080</v>
      </c>
      <c r="M278" s="174">
        <v>2385608</v>
      </c>
      <c r="N278" s="179">
        <v>32086263.399999999</v>
      </c>
    </row>
    <row r="279" spans="1:14" ht="33" customHeight="1" x14ac:dyDescent="0.2">
      <c r="A279" s="199" t="s">
        <v>286</v>
      </c>
      <c r="B279" s="174">
        <v>47281991.891000003</v>
      </c>
      <c r="C279" s="174">
        <v>45312924.456</v>
      </c>
      <c r="D279" s="174">
        <v>47838374.561999999</v>
      </c>
      <c r="E279" s="174">
        <v>48787363.052000001</v>
      </c>
      <c r="F279" s="174">
        <v>49567041.673</v>
      </c>
      <c r="G279" s="174">
        <v>45432695.241000004</v>
      </c>
      <c r="H279" s="174">
        <v>52944662.186999999</v>
      </c>
      <c r="I279" s="174">
        <v>52966855.383000001</v>
      </c>
      <c r="J279" s="174">
        <v>50498907.443000004</v>
      </c>
      <c r="K279" s="174">
        <v>56714198.675999999</v>
      </c>
      <c r="L279" s="174">
        <v>54953769.737999998</v>
      </c>
      <c r="M279" s="174">
        <v>45207798.016000003</v>
      </c>
      <c r="N279" s="179">
        <v>597506582.31800008</v>
      </c>
    </row>
    <row r="280" spans="1:14" ht="33" customHeight="1" x14ac:dyDescent="0.2">
      <c r="A280" s="199" t="s">
        <v>287</v>
      </c>
      <c r="B280" s="174">
        <v>1311652.8</v>
      </c>
      <c r="C280" s="174">
        <v>523485.06</v>
      </c>
      <c r="D280" s="174">
        <v>0</v>
      </c>
      <c r="E280" s="174">
        <v>796446.28</v>
      </c>
      <c r="F280" s="174">
        <v>821581.68</v>
      </c>
      <c r="G280" s="174">
        <v>0</v>
      </c>
      <c r="H280" s="174">
        <v>2174327.4</v>
      </c>
      <c r="I280" s="174">
        <v>812980.3</v>
      </c>
      <c r="J280" s="174">
        <v>1826121.4</v>
      </c>
      <c r="K280" s="174">
        <v>2516246.5</v>
      </c>
      <c r="L280" s="174">
        <v>2451324.12</v>
      </c>
      <c r="M280" s="174">
        <v>5609547.9199999999</v>
      </c>
      <c r="N280" s="179">
        <v>18843713.460000001</v>
      </c>
    </row>
    <row r="281" spans="1:14" ht="33" customHeight="1" x14ac:dyDescent="0.2">
      <c r="A281" s="199" t="s">
        <v>288</v>
      </c>
      <c r="B281" s="174">
        <v>14170735.140000001</v>
      </c>
      <c r="C281" s="174">
        <v>8065267.1899999995</v>
      </c>
      <c r="D281" s="174">
        <v>10946412.98</v>
      </c>
      <c r="E281" s="174">
        <v>7852961.0300000012</v>
      </c>
      <c r="F281" s="174">
        <v>7341142.1500000004</v>
      </c>
      <c r="G281" s="174">
        <v>8423227.8200000003</v>
      </c>
      <c r="H281" s="174">
        <v>7822823.0299999993</v>
      </c>
      <c r="I281" s="174">
        <v>9762761.6499999985</v>
      </c>
      <c r="J281" s="174">
        <v>7502318.8699999992</v>
      </c>
      <c r="K281" s="174">
        <v>8695703.7600000016</v>
      </c>
      <c r="L281" s="174">
        <v>6153699.5500000007</v>
      </c>
      <c r="M281" s="174">
        <v>6957656.0700000003</v>
      </c>
      <c r="N281" s="179">
        <v>103694709.24000001</v>
      </c>
    </row>
    <row r="282" spans="1:14" ht="33" customHeight="1" x14ac:dyDescent="0.2">
      <c r="A282" s="199" t="s">
        <v>289</v>
      </c>
      <c r="B282" s="174">
        <v>49220608.154000007</v>
      </c>
      <c r="C282" s="174">
        <v>43380226.132000007</v>
      </c>
      <c r="D282" s="174">
        <v>49414838.020000003</v>
      </c>
      <c r="E282" s="174">
        <v>50423262.220000014</v>
      </c>
      <c r="F282" s="174">
        <v>49436808.905000009</v>
      </c>
      <c r="G282" s="174">
        <v>45117673.920000009</v>
      </c>
      <c r="H282" s="174">
        <v>48674789.170000002</v>
      </c>
      <c r="I282" s="174">
        <v>49959261.224999987</v>
      </c>
      <c r="J282" s="174">
        <v>47461842.800000004</v>
      </c>
      <c r="K282" s="174">
        <v>51425442.360000007</v>
      </c>
      <c r="L282" s="174">
        <v>46792238.800000012</v>
      </c>
      <c r="M282" s="174">
        <v>43365488.93</v>
      </c>
      <c r="N282" s="179">
        <v>574672480.63600004</v>
      </c>
    </row>
    <row r="283" spans="1:14" ht="33" customHeight="1" x14ac:dyDescent="0.2">
      <c r="A283" s="199" t="s">
        <v>290</v>
      </c>
      <c r="B283" s="174">
        <v>0</v>
      </c>
      <c r="C283" s="174">
        <v>0</v>
      </c>
      <c r="D283" s="174">
        <v>0</v>
      </c>
      <c r="E283" s="174">
        <v>0</v>
      </c>
      <c r="F283" s="174">
        <v>0</v>
      </c>
      <c r="G283" s="174">
        <v>0</v>
      </c>
      <c r="H283" s="174">
        <v>0</v>
      </c>
      <c r="I283" s="174">
        <v>0</v>
      </c>
      <c r="J283" s="174">
        <v>0</v>
      </c>
      <c r="K283" s="174">
        <v>0</v>
      </c>
      <c r="L283" s="174">
        <v>0</v>
      </c>
      <c r="M283" s="174">
        <v>0</v>
      </c>
      <c r="N283" s="179">
        <v>0</v>
      </c>
    </row>
    <row r="284" spans="1:14" ht="33" customHeight="1" x14ac:dyDescent="0.2">
      <c r="A284" s="199" t="s">
        <v>291</v>
      </c>
      <c r="B284" s="174">
        <v>0</v>
      </c>
      <c r="C284" s="174">
        <v>0</v>
      </c>
      <c r="D284" s="174">
        <v>0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9">
        <v>0</v>
      </c>
    </row>
    <row r="285" spans="1:14" ht="33" customHeight="1" x14ac:dyDescent="0.2">
      <c r="A285" s="199" t="s">
        <v>292</v>
      </c>
      <c r="B285" s="174">
        <v>0</v>
      </c>
      <c r="C285" s="174">
        <v>0</v>
      </c>
      <c r="D285" s="174">
        <v>0</v>
      </c>
      <c r="E285" s="174">
        <v>0</v>
      </c>
      <c r="F285" s="174">
        <v>0</v>
      </c>
      <c r="G285" s="174">
        <v>0</v>
      </c>
      <c r="H285" s="174">
        <v>0</v>
      </c>
      <c r="I285" s="174">
        <v>0</v>
      </c>
      <c r="J285" s="174">
        <v>0</v>
      </c>
      <c r="K285" s="174">
        <v>0</v>
      </c>
      <c r="L285" s="174">
        <v>0</v>
      </c>
      <c r="M285" s="174">
        <v>0</v>
      </c>
      <c r="N285" s="179">
        <v>0</v>
      </c>
    </row>
    <row r="286" spans="1:14" ht="33" customHeight="1" x14ac:dyDescent="0.2">
      <c r="A286" s="199" t="s">
        <v>293</v>
      </c>
      <c r="B286" s="174">
        <v>0</v>
      </c>
      <c r="C286" s="174">
        <v>0</v>
      </c>
      <c r="D286" s="174">
        <v>0</v>
      </c>
      <c r="E286" s="174">
        <v>0</v>
      </c>
      <c r="F286" s="174">
        <v>0</v>
      </c>
      <c r="G286" s="174">
        <v>0</v>
      </c>
      <c r="H286" s="174">
        <v>0</v>
      </c>
      <c r="I286" s="174">
        <v>0</v>
      </c>
      <c r="J286" s="174">
        <v>0</v>
      </c>
      <c r="K286" s="174">
        <v>0</v>
      </c>
      <c r="L286" s="174">
        <v>0</v>
      </c>
      <c r="M286" s="174">
        <v>0</v>
      </c>
      <c r="N286" s="179">
        <v>0</v>
      </c>
    </row>
    <row r="287" spans="1:14" ht="33" customHeight="1" x14ac:dyDescent="0.2">
      <c r="A287" s="199" t="s">
        <v>294</v>
      </c>
      <c r="B287" s="174">
        <v>0</v>
      </c>
      <c r="C287" s="174">
        <v>0</v>
      </c>
      <c r="D287" s="174">
        <v>0</v>
      </c>
      <c r="E287" s="174">
        <v>0</v>
      </c>
      <c r="F287" s="174">
        <v>0</v>
      </c>
      <c r="G287" s="174">
        <v>0</v>
      </c>
      <c r="H287" s="174">
        <v>0</v>
      </c>
      <c r="I287" s="174">
        <v>4359016.2</v>
      </c>
      <c r="J287" s="174">
        <v>11810704.289999999</v>
      </c>
      <c r="K287" s="174">
        <v>6975068.0999999996</v>
      </c>
      <c r="L287" s="174">
        <v>5496601.1100000003</v>
      </c>
      <c r="M287" s="174">
        <v>5267739.0149999997</v>
      </c>
      <c r="N287" s="179">
        <v>33909128.714999996</v>
      </c>
    </row>
    <row r="288" spans="1:14" ht="33" customHeight="1" x14ac:dyDescent="0.2">
      <c r="A288" s="199" t="s">
        <v>295</v>
      </c>
      <c r="B288" s="174">
        <v>0</v>
      </c>
      <c r="C288" s="174">
        <v>0</v>
      </c>
      <c r="D288" s="174">
        <v>0</v>
      </c>
      <c r="E288" s="174">
        <v>0</v>
      </c>
      <c r="F288" s="174">
        <v>0</v>
      </c>
      <c r="G288" s="174">
        <v>0</v>
      </c>
      <c r="H288" s="174">
        <v>0</v>
      </c>
      <c r="I288" s="174">
        <v>0</v>
      </c>
      <c r="J288" s="174">
        <v>0</v>
      </c>
      <c r="K288" s="174">
        <v>0</v>
      </c>
      <c r="L288" s="174">
        <v>0</v>
      </c>
      <c r="M288" s="174">
        <v>0</v>
      </c>
      <c r="N288" s="179">
        <v>0</v>
      </c>
    </row>
    <row r="289" spans="1:14" ht="33" customHeight="1" x14ac:dyDescent="0.2">
      <c r="A289" s="199" t="s">
        <v>296</v>
      </c>
      <c r="B289" s="174">
        <v>51621.66</v>
      </c>
      <c r="C289" s="174">
        <v>66067.532999999996</v>
      </c>
      <c r="D289" s="174">
        <v>0</v>
      </c>
      <c r="E289" s="174">
        <v>64981.286999999997</v>
      </c>
      <c r="F289" s="174">
        <v>70325.937000000005</v>
      </c>
      <c r="G289" s="174">
        <v>75223.701000000001</v>
      </c>
      <c r="H289" s="174">
        <v>0</v>
      </c>
      <c r="I289" s="174">
        <v>84405.51</v>
      </c>
      <c r="J289" s="174">
        <v>81260.990999999995</v>
      </c>
      <c r="K289" s="174">
        <v>0</v>
      </c>
      <c r="L289" s="174">
        <v>83622.293999999994</v>
      </c>
      <c r="M289" s="174">
        <v>70515.414000000004</v>
      </c>
      <c r="N289" s="179">
        <v>648024.32699999993</v>
      </c>
    </row>
    <row r="290" spans="1:14" ht="33" customHeight="1" thickBot="1" x14ac:dyDescent="0.25">
      <c r="A290" s="199" t="s">
        <v>297</v>
      </c>
      <c r="B290" s="174">
        <v>6382616</v>
      </c>
      <c r="C290" s="174">
        <v>5313214</v>
      </c>
      <c r="D290" s="174">
        <v>5781530</v>
      </c>
      <c r="E290" s="174">
        <v>6809894</v>
      </c>
      <c r="F290" s="174">
        <v>9248034</v>
      </c>
      <c r="G290" s="174">
        <v>7338560</v>
      </c>
      <c r="H290" s="174">
        <v>9897400</v>
      </c>
      <c r="I290" s="174">
        <v>7727214</v>
      </c>
      <c r="J290" s="174">
        <v>8697642</v>
      </c>
      <c r="K290" s="174">
        <v>5262520</v>
      </c>
      <c r="L290" s="174">
        <v>5192514</v>
      </c>
      <c r="M290" s="174">
        <v>4519008</v>
      </c>
      <c r="N290" s="179">
        <v>82170146</v>
      </c>
    </row>
    <row r="291" spans="1:14" ht="33" customHeight="1" thickBot="1" x14ac:dyDescent="0.25">
      <c r="A291" s="198" t="s">
        <v>298</v>
      </c>
      <c r="B291" s="177">
        <v>3396600</v>
      </c>
      <c r="C291" s="177">
        <v>2245530</v>
      </c>
      <c r="D291" s="177">
        <v>2547450</v>
      </c>
      <c r="E291" s="177">
        <v>2321010</v>
      </c>
      <c r="F291" s="177">
        <v>1830390</v>
      </c>
      <c r="G291" s="177">
        <v>1736040</v>
      </c>
      <c r="H291" s="177">
        <v>1868130</v>
      </c>
      <c r="I291" s="177">
        <v>1773780</v>
      </c>
      <c r="J291" s="177">
        <v>1811520</v>
      </c>
      <c r="K291" s="177">
        <v>2056830</v>
      </c>
      <c r="L291" s="177">
        <v>2377620</v>
      </c>
      <c r="M291" s="177">
        <v>2585190</v>
      </c>
      <c r="N291" s="177">
        <v>26550090</v>
      </c>
    </row>
    <row r="292" spans="1:14" ht="33" customHeight="1" x14ac:dyDescent="0.2">
      <c r="A292" s="199" t="s">
        <v>299</v>
      </c>
      <c r="B292" s="174">
        <v>0</v>
      </c>
      <c r="C292" s="174">
        <v>0</v>
      </c>
      <c r="D292" s="174">
        <v>0</v>
      </c>
      <c r="E292" s="174">
        <v>0</v>
      </c>
      <c r="F292" s="174">
        <v>0</v>
      </c>
      <c r="G292" s="174">
        <v>0</v>
      </c>
      <c r="H292" s="174">
        <v>0</v>
      </c>
      <c r="I292" s="174">
        <v>0</v>
      </c>
      <c r="J292" s="174">
        <v>0</v>
      </c>
      <c r="K292" s="174">
        <v>0</v>
      </c>
      <c r="L292" s="174">
        <v>0</v>
      </c>
      <c r="M292" s="174">
        <v>0</v>
      </c>
      <c r="N292" s="179">
        <v>0</v>
      </c>
    </row>
    <row r="293" spans="1:14" ht="33" customHeight="1" x14ac:dyDescent="0.2">
      <c r="A293" s="199" t="s">
        <v>300</v>
      </c>
      <c r="B293" s="174">
        <v>3396600</v>
      </c>
      <c r="C293" s="174">
        <v>2245530</v>
      </c>
      <c r="D293" s="174">
        <v>2547450</v>
      </c>
      <c r="E293" s="174">
        <v>2321010</v>
      </c>
      <c r="F293" s="174">
        <v>1830390</v>
      </c>
      <c r="G293" s="174">
        <v>1736040</v>
      </c>
      <c r="H293" s="174">
        <v>1868130</v>
      </c>
      <c r="I293" s="174">
        <v>1773780</v>
      </c>
      <c r="J293" s="174">
        <v>1811520</v>
      </c>
      <c r="K293" s="174">
        <v>2056830</v>
      </c>
      <c r="L293" s="174">
        <v>2377620</v>
      </c>
      <c r="M293" s="174">
        <v>2585190</v>
      </c>
      <c r="N293" s="179">
        <v>26550090</v>
      </c>
    </row>
    <row r="294" spans="1:14" ht="33" customHeight="1" x14ac:dyDescent="0.2">
      <c r="A294" s="199" t="s">
        <v>301</v>
      </c>
      <c r="B294" s="174">
        <v>0</v>
      </c>
      <c r="C294" s="174">
        <v>0</v>
      </c>
      <c r="D294" s="174">
        <v>0</v>
      </c>
      <c r="E294" s="174">
        <v>0</v>
      </c>
      <c r="F294" s="174">
        <v>0</v>
      </c>
      <c r="G294" s="174">
        <v>0</v>
      </c>
      <c r="H294" s="174">
        <v>0</v>
      </c>
      <c r="I294" s="174">
        <v>0</v>
      </c>
      <c r="J294" s="174">
        <v>0</v>
      </c>
      <c r="K294" s="174">
        <v>0</v>
      </c>
      <c r="L294" s="174">
        <v>0</v>
      </c>
      <c r="M294" s="174">
        <v>0</v>
      </c>
      <c r="N294" s="179">
        <v>0</v>
      </c>
    </row>
    <row r="295" spans="1:14" ht="33" customHeight="1" x14ac:dyDescent="0.2">
      <c r="A295" s="199" t="s">
        <v>302</v>
      </c>
      <c r="B295" s="174">
        <v>0</v>
      </c>
      <c r="C295" s="174">
        <v>0</v>
      </c>
      <c r="D295" s="174">
        <v>0</v>
      </c>
      <c r="E295" s="174">
        <v>0</v>
      </c>
      <c r="F295" s="174">
        <v>0</v>
      </c>
      <c r="G295" s="174">
        <v>0</v>
      </c>
      <c r="H295" s="174">
        <v>0</v>
      </c>
      <c r="I295" s="174">
        <v>0</v>
      </c>
      <c r="J295" s="174">
        <v>0</v>
      </c>
      <c r="K295" s="174">
        <v>0</v>
      </c>
      <c r="L295" s="174">
        <v>0</v>
      </c>
      <c r="M295" s="174">
        <v>0</v>
      </c>
      <c r="N295" s="179">
        <v>0</v>
      </c>
    </row>
    <row r="296" spans="1:14" ht="33" customHeight="1" x14ac:dyDescent="0.2">
      <c r="A296" s="199" t="s">
        <v>303</v>
      </c>
      <c r="B296" s="174">
        <v>0</v>
      </c>
      <c r="C296" s="174">
        <v>0</v>
      </c>
      <c r="D296" s="174">
        <v>0</v>
      </c>
      <c r="E296" s="174">
        <v>0</v>
      </c>
      <c r="F296" s="174">
        <v>0</v>
      </c>
      <c r="G296" s="174">
        <v>0</v>
      </c>
      <c r="H296" s="174">
        <v>0</v>
      </c>
      <c r="I296" s="174">
        <v>0</v>
      </c>
      <c r="J296" s="174">
        <v>0</v>
      </c>
      <c r="K296" s="174">
        <v>0</v>
      </c>
      <c r="L296" s="174">
        <v>0</v>
      </c>
      <c r="M296" s="174">
        <v>0</v>
      </c>
      <c r="N296" s="179">
        <v>0</v>
      </c>
    </row>
    <row r="297" spans="1:14" ht="33" customHeight="1" thickBot="1" x14ac:dyDescent="0.25">
      <c r="A297" s="199" t="s">
        <v>234</v>
      </c>
      <c r="B297" s="174">
        <v>0</v>
      </c>
      <c r="C297" s="174">
        <v>0</v>
      </c>
      <c r="D297" s="174">
        <v>0</v>
      </c>
      <c r="E297" s="174">
        <v>0</v>
      </c>
      <c r="F297" s="174">
        <v>0</v>
      </c>
      <c r="G297" s="174">
        <v>0</v>
      </c>
      <c r="H297" s="174">
        <v>0</v>
      </c>
      <c r="I297" s="174">
        <v>0</v>
      </c>
      <c r="J297" s="174">
        <v>0</v>
      </c>
      <c r="K297" s="174">
        <v>0</v>
      </c>
      <c r="L297" s="174">
        <v>0</v>
      </c>
      <c r="M297" s="174">
        <v>0</v>
      </c>
      <c r="N297" s="179">
        <v>0</v>
      </c>
    </row>
    <row r="298" spans="1:14" ht="33" customHeight="1" thickBot="1" x14ac:dyDescent="0.25">
      <c r="A298" s="198" t="s">
        <v>304</v>
      </c>
      <c r="B298" s="177">
        <v>0</v>
      </c>
      <c r="C298" s="177">
        <v>871200</v>
      </c>
      <c r="D298" s="177">
        <v>1887600</v>
      </c>
      <c r="E298" s="177">
        <v>303600</v>
      </c>
      <c r="F298" s="177">
        <v>752400</v>
      </c>
      <c r="G298" s="177">
        <v>554400</v>
      </c>
      <c r="H298" s="177">
        <v>514800</v>
      </c>
      <c r="I298" s="177">
        <v>0</v>
      </c>
      <c r="J298" s="177">
        <v>0</v>
      </c>
      <c r="K298" s="177">
        <v>0</v>
      </c>
      <c r="L298" s="177">
        <v>0</v>
      </c>
      <c r="M298" s="177">
        <v>0</v>
      </c>
      <c r="N298" s="177">
        <v>4884000</v>
      </c>
    </row>
    <row r="299" spans="1:14" ht="33" customHeight="1" x14ac:dyDescent="0.2">
      <c r="A299" s="199" t="s">
        <v>305</v>
      </c>
      <c r="B299" s="174">
        <v>0</v>
      </c>
      <c r="C299" s="174">
        <v>0</v>
      </c>
      <c r="D299" s="174">
        <v>0</v>
      </c>
      <c r="E299" s="174">
        <v>0</v>
      </c>
      <c r="F299" s="174">
        <v>0</v>
      </c>
      <c r="G299" s="174">
        <v>0</v>
      </c>
      <c r="H299" s="174">
        <v>0</v>
      </c>
      <c r="I299" s="174">
        <v>0</v>
      </c>
      <c r="J299" s="174">
        <v>0</v>
      </c>
      <c r="K299" s="174">
        <v>0</v>
      </c>
      <c r="L299" s="174">
        <v>0</v>
      </c>
      <c r="M299" s="174">
        <v>0</v>
      </c>
      <c r="N299" s="174">
        <v>0</v>
      </c>
    </row>
    <row r="300" spans="1:14" ht="33" customHeight="1" x14ac:dyDescent="0.2">
      <c r="A300" s="199" t="s">
        <v>306</v>
      </c>
      <c r="B300" s="174">
        <v>0</v>
      </c>
      <c r="C300" s="174">
        <v>871200</v>
      </c>
      <c r="D300" s="174">
        <v>1887600</v>
      </c>
      <c r="E300" s="174">
        <v>303600</v>
      </c>
      <c r="F300" s="174">
        <v>752400</v>
      </c>
      <c r="G300" s="174">
        <v>554400</v>
      </c>
      <c r="H300" s="174">
        <v>514800</v>
      </c>
      <c r="I300" s="174">
        <v>0</v>
      </c>
      <c r="J300" s="174">
        <v>0</v>
      </c>
      <c r="K300" s="174">
        <v>0</v>
      </c>
      <c r="L300" s="174">
        <v>0</v>
      </c>
      <c r="M300" s="174">
        <v>0</v>
      </c>
      <c r="N300" s="174">
        <v>4884000</v>
      </c>
    </row>
    <row r="301" spans="1:14" ht="33" customHeight="1" x14ac:dyDescent="0.2">
      <c r="A301" s="199" t="s">
        <v>307</v>
      </c>
      <c r="B301" s="174">
        <v>0</v>
      </c>
      <c r="C301" s="174">
        <v>0</v>
      </c>
      <c r="D301" s="174">
        <v>0</v>
      </c>
      <c r="E301" s="174">
        <v>0</v>
      </c>
      <c r="F301" s="174">
        <v>0</v>
      </c>
      <c r="G301" s="174">
        <v>0</v>
      </c>
      <c r="H301" s="174">
        <v>0</v>
      </c>
      <c r="I301" s="174">
        <v>0</v>
      </c>
      <c r="J301" s="174">
        <v>0</v>
      </c>
      <c r="K301" s="174">
        <v>0</v>
      </c>
      <c r="L301" s="174">
        <v>0</v>
      </c>
      <c r="M301" s="174">
        <v>0</v>
      </c>
      <c r="N301" s="174">
        <v>0</v>
      </c>
    </row>
    <row r="302" spans="1:14" ht="33" customHeight="1" thickBot="1" x14ac:dyDescent="0.25">
      <c r="A302" s="199" t="s">
        <v>234</v>
      </c>
      <c r="B302" s="174">
        <v>0</v>
      </c>
      <c r="C302" s="174">
        <v>0</v>
      </c>
      <c r="D302" s="174">
        <v>0</v>
      </c>
      <c r="E302" s="174">
        <v>0</v>
      </c>
      <c r="F302" s="174">
        <v>0</v>
      </c>
      <c r="G302" s="174">
        <v>0</v>
      </c>
      <c r="H302" s="174">
        <v>0</v>
      </c>
      <c r="I302" s="174">
        <v>0</v>
      </c>
      <c r="J302" s="174">
        <v>0</v>
      </c>
      <c r="K302" s="174">
        <v>0</v>
      </c>
      <c r="L302" s="174">
        <v>0</v>
      </c>
      <c r="M302" s="174">
        <v>0</v>
      </c>
      <c r="N302" s="174">
        <v>0</v>
      </c>
    </row>
    <row r="303" spans="1:14" ht="33" customHeight="1" thickBot="1" x14ac:dyDescent="0.25">
      <c r="A303" s="198" t="s">
        <v>308</v>
      </c>
      <c r="B303" s="177">
        <v>0</v>
      </c>
      <c r="C303" s="177">
        <v>0</v>
      </c>
      <c r="D303" s="177">
        <v>0</v>
      </c>
      <c r="E303" s="177">
        <v>0</v>
      </c>
      <c r="F303" s="177">
        <v>0</v>
      </c>
      <c r="G303" s="177">
        <v>0</v>
      </c>
      <c r="H303" s="177">
        <v>0</v>
      </c>
      <c r="I303" s="177">
        <v>0</v>
      </c>
      <c r="J303" s="177">
        <v>0</v>
      </c>
      <c r="K303" s="177">
        <v>0</v>
      </c>
      <c r="L303" s="177">
        <v>0</v>
      </c>
      <c r="M303" s="177">
        <v>0</v>
      </c>
      <c r="N303" s="177">
        <v>0</v>
      </c>
    </row>
    <row r="304" spans="1:14" ht="33" customHeight="1" x14ac:dyDescent="0.2">
      <c r="A304" s="199" t="s">
        <v>309</v>
      </c>
      <c r="B304" s="174">
        <v>0</v>
      </c>
      <c r="C304" s="174">
        <v>0</v>
      </c>
      <c r="D304" s="174">
        <v>0</v>
      </c>
      <c r="E304" s="174">
        <v>0</v>
      </c>
      <c r="F304" s="174">
        <v>0</v>
      </c>
      <c r="G304" s="174">
        <v>0</v>
      </c>
      <c r="H304" s="174">
        <v>0</v>
      </c>
      <c r="I304" s="174">
        <v>0</v>
      </c>
      <c r="J304" s="174">
        <v>0</v>
      </c>
      <c r="K304" s="174">
        <v>0</v>
      </c>
      <c r="L304" s="174">
        <v>0</v>
      </c>
      <c r="M304" s="174">
        <v>0</v>
      </c>
      <c r="N304" s="179">
        <v>0</v>
      </c>
    </row>
    <row r="305" spans="1:14" ht="33" customHeight="1" x14ac:dyDescent="0.2">
      <c r="A305" s="199" t="s">
        <v>310</v>
      </c>
      <c r="B305" s="174">
        <v>0</v>
      </c>
      <c r="C305" s="174">
        <v>0</v>
      </c>
      <c r="D305" s="174">
        <v>0</v>
      </c>
      <c r="E305" s="174">
        <v>0</v>
      </c>
      <c r="F305" s="174">
        <v>0</v>
      </c>
      <c r="G305" s="174">
        <v>0</v>
      </c>
      <c r="H305" s="174">
        <v>0</v>
      </c>
      <c r="I305" s="174">
        <v>0</v>
      </c>
      <c r="J305" s="174">
        <v>0</v>
      </c>
      <c r="K305" s="174">
        <v>0</v>
      </c>
      <c r="L305" s="174">
        <v>0</v>
      </c>
      <c r="M305" s="174">
        <v>0</v>
      </c>
      <c r="N305" s="179">
        <v>0</v>
      </c>
    </row>
    <row r="306" spans="1:14" ht="33" customHeight="1" x14ac:dyDescent="0.2">
      <c r="A306" s="199" t="s">
        <v>311</v>
      </c>
      <c r="B306" s="174">
        <v>0</v>
      </c>
      <c r="C306" s="174">
        <v>0</v>
      </c>
      <c r="D306" s="174">
        <v>0</v>
      </c>
      <c r="E306" s="174">
        <v>0</v>
      </c>
      <c r="F306" s="174">
        <v>0</v>
      </c>
      <c r="G306" s="174">
        <v>0</v>
      </c>
      <c r="H306" s="174">
        <v>0</v>
      </c>
      <c r="I306" s="174">
        <v>0</v>
      </c>
      <c r="J306" s="174">
        <v>0</v>
      </c>
      <c r="K306" s="174">
        <v>0</v>
      </c>
      <c r="L306" s="174">
        <v>0</v>
      </c>
      <c r="M306" s="174">
        <v>0</v>
      </c>
      <c r="N306" s="179">
        <v>0</v>
      </c>
    </row>
    <row r="307" spans="1:14" ht="33" customHeight="1" x14ac:dyDescent="0.2">
      <c r="A307" s="199" t="s">
        <v>312</v>
      </c>
      <c r="B307" s="174">
        <v>0</v>
      </c>
      <c r="C307" s="174">
        <v>0</v>
      </c>
      <c r="D307" s="174">
        <v>0</v>
      </c>
      <c r="E307" s="174">
        <v>0</v>
      </c>
      <c r="F307" s="174">
        <v>0</v>
      </c>
      <c r="G307" s="174">
        <v>0</v>
      </c>
      <c r="H307" s="174">
        <v>0</v>
      </c>
      <c r="I307" s="174">
        <v>0</v>
      </c>
      <c r="J307" s="174">
        <v>0</v>
      </c>
      <c r="K307" s="174">
        <v>0</v>
      </c>
      <c r="L307" s="174">
        <v>0</v>
      </c>
      <c r="M307" s="174">
        <v>0</v>
      </c>
      <c r="N307" s="179">
        <v>0</v>
      </c>
    </row>
    <row r="308" spans="1:14" ht="33" customHeight="1" x14ac:dyDescent="0.2">
      <c r="A308" s="199" t="s">
        <v>313</v>
      </c>
      <c r="B308" s="174">
        <v>0</v>
      </c>
      <c r="C308" s="174">
        <v>0</v>
      </c>
      <c r="D308" s="174">
        <v>0</v>
      </c>
      <c r="E308" s="174">
        <v>0</v>
      </c>
      <c r="F308" s="174">
        <v>0</v>
      </c>
      <c r="G308" s="174">
        <v>0</v>
      </c>
      <c r="H308" s="174">
        <v>0</v>
      </c>
      <c r="I308" s="174">
        <v>0</v>
      </c>
      <c r="J308" s="174">
        <v>0</v>
      </c>
      <c r="K308" s="174">
        <v>0</v>
      </c>
      <c r="L308" s="174">
        <v>0</v>
      </c>
      <c r="M308" s="174">
        <v>0</v>
      </c>
      <c r="N308" s="179">
        <v>0</v>
      </c>
    </row>
    <row r="309" spans="1:14" ht="33" customHeight="1" x14ac:dyDescent="0.2">
      <c r="A309" s="199" t="s">
        <v>314</v>
      </c>
      <c r="B309" s="174">
        <v>0</v>
      </c>
      <c r="C309" s="174">
        <v>0</v>
      </c>
      <c r="D309" s="174">
        <v>0</v>
      </c>
      <c r="E309" s="174">
        <v>0</v>
      </c>
      <c r="F309" s="174">
        <v>0</v>
      </c>
      <c r="G309" s="174">
        <v>0</v>
      </c>
      <c r="H309" s="174">
        <v>0</v>
      </c>
      <c r="I309" s="174">
        <v>0</v>
      </c>
      <c r="J309" s="174">
        <v>0</v>
      </c>
      <c r="K309" s="174">
        <v>0</v>
      </c>
      <c r="L309" s="174">
        <v>0</v>
      </c>
      <c r="M309" s="174">
        <v>0</v>
      </c>
      <c r="N309" s="179">
        <v>0</v>
      </c>
    </row>
    <row r="310" spans="1:14" ht="33" customHeight="1" x14ac:dyDescent="0.2">
      <c r="A310" s="199" t="s">
        <v>313</v>
      </c>
      <c r="B310" s="174">
        <v>0</v>
      </c>
      <c r="C310" s="174">
        <v>0</v>
      </c>
      <c r="D310" s="174">
        <v>0</v>
      </c>
      <c r="E310" s="174">
        <v>0</v>
      </c>
      <c r="F310" s="174">
        <v>0</v>
      </c>
      <c r="G310" s="174">
        <v>0</v>
      </c>
      <c r="H310" s="174">
        <v>0</v>
      </c>
      <c r="I310" s="174">
        <v>0</v>
      </c>
      <c r="J310" s="174">
        <v>0</v>
      </c>
      <c r="K310" s="174">
        <v>0</v>
      </c>
      <c r="L310" s="174">
        <v>0</v>
      </c>
      <c r="M310" s="174">
        <v>0</v>
      </c>
      <c r="N310" s="179">
        <v>0</v>
      </c>
    </row>
    <row r="311" spans="1:14" ht="33" customHeight="1" thickBot="1" x14ac:dyDescent="0.25">
      <c r="A311" s="199" t="s">
        <v>234</v>
      </c>
      <c r="B311" s="174">
        <v>0</v>
      </c>
      <c r="C311" s="174">
        <v>0</v>
      </c>
      <c r="D311" s="174">
        <v>0</v>
      </c>
      <c r="E311" s="174">
        <v>0</v>
      </c>
      <c r="F311" s="174">
        <v>0</v>
      </c>
      <c r="G311" s="174">
        <v>0</v>
      </c>
      <c r="H311" s="174">
        <v>0</v>
      </c>
      <c r="I311" s="174">
        <v>0</v>
      </c>
      <c r="J311" s="174">
        <v>0</v>
      </c>
      <c r="K311" s="174">
        <v>0</v>
      </c>
      <c r="L311" s="174">
        <v>0</v>
      </c>
      <c r="M311" s="174">
        <v>0</v>
      </c>
      <c r="N311" s="179">
        <v>0</v>
      </c>
    </row>
    <row r="312" spans="1:14" ht="33" customHeight="1" thickBot="1" x14ac:dyDescent="0.25">
      <c r="A312" s="198" t="s">
        <v>315</v>
      </c>
      <c r="B312" s="177">
        <v>22515844.66</v>
      </c>
      <c r="C312" s="177">
        <v>17945875.800000001</v>
      </c>
      <c r="D312" s="177">
        <v>22564054.34</v>
      </c>
      <c r="E312" s="177">
        <v>22394617.32</v>
      </c>
      <c r="F312" s="177">
        <v>25950707.68</v>
      </c>
      <c r="G312" s="177">
        <v>19077058.399999999</v>
      </c>
      <c r="H312" s="177">
        <v>13340225.119999999</v>
      </c>
      <c r="I312" s="177">
        <v>18240619.960000001</v>
      </c>
      <c r="J312" s="177">
        <v>18319858.039999999</v>
      </c>
      <c r="K312" s="177">
        <v>21841122.93</v>
      </c>
      <c r="L312" s="177">
        <v>21312399.905999999</v>
      </c>
      <c r="M312" s="177">
        <v>22654940.280000001</v>
      </c>
      <c r="N312" s="177">
        <v>246157324.43599999</v>
      </c>
    </row>
    <row r="313" spans="1:14" ht="33" customHeight="1" x14ac:dyDescent="0.2">
      <c r="A313" s="199" t="s">
        <v>316</v>
      </c>
      <c r="B313" s="174">
        <v>13529976.5</v>
      </c>
      <c r="C313" s="174">
        <v>10692675</v>
      </c>
      <c r="D313" s="174">
        <v>14429822.5</v>
      </c>
      <c r="E313" s="174">
        <v>14786725</v>
      </c>
      <c r="F313" s="174">
        <v>18519791.600000001</v>
      </c>
      <c r="G313" s="174">
        <v>14308498.16</v>
      </c>
      <c r="H313" s="174">
        <v>12670976.719999999</v>
      </c>
      <c r="I313" s="174">
        <v>11347725</v>
      </c>
      <c r="J313" s="174">
        <v>11336025.4</v>
      </c>
      <c r="K313" s="174">
        <v>14732881.25</v>
      </c>
      <c r="L313" s="174">
        <v>14054543.75</v>
      </c>
      <c r="M313" s="174">
        <v>16211775</v>
      </c>
      <c r="N313" s="179">
        <v>166621415.88</v>
      </c>
    </row>
    <row r="314" spans="1:14" ht="33" customHeight="1" x14ac:dyDescent="0.2">
      <c r="A314" s="199" t="s">
        <v>317</v>
      </c>
      <c r="B314" s="174">
        <v>8985868.1600000001</v>
      </c>
      <c r="C314" s="174">
        <v>7253200.7999999998</v>
      </c>
      <c r="D314" s="174">
        <v>8134231.8399999999</v>
      </c>
      <c r="E314" s="174">
        <v>7607892.3200000003</v>
      </c>
      <c r="F314" s="174">
        <v>7430916.0800000001</v>
      </c>
      <c r="G314" s="174">
        <v>4768560.24</v>
      </c>
      <c r="H314" s="174">
        <v>669248.4</v>
      </c>
      <c r="I314" s="174">
        <v>6892894.96</v>
      </c>
      <c r="J314" s="174">
        <v>6983832.6399999997</v>
      </c>
      <c r="K314" s="174">
        <v>7108241.6799999997</v>
      </c>
      <c r="L314" s="174">
        <v>7257856.1560000004</v>
      </c>
      <c r="M314" s="174">
        <v>6443165.2800000003</v>
      </c>
      <c r="N314" s="179">
        <v>79535908.556000009</v>
      </c>
    </row>
    <row r="315" spans="1:14" ht="33" customHeight="1" thickBot="1" x14ac:dyDescent="0.25">
      <c r="A315" s="199" t="s">
        <v>234</v>
      </c>
      <c r="B315" s="174">
        <v>0</v>
      </c>
      <c r="C315" s="174">
        <v>0</v>
      </c>
      <c r="D315" s="174">
        <v>0</v>
      </c>
      <c r="E315" s="174">
        <v>0</v>
      </c>
      <c r="F315" s="174">
        <v>0</v>
      </c>
      <c r="G315" s="174">
        <v>0</v>
      </c>
      <c r="H315" s="174">
        <v>0</v>
      </c>
      <c r="I315" s="174">
        <v>0</v>
      </c>
      <c r="J315" s="174">
        <v>0</v>
      </c>
      <c r="K315" s="174">
        <v>0</v>
      </c>
      <c r="L315" s="174">
        <v>0</v>
      </c>
      <c r="M315" s="174">
        <v>0</v>
      </c>
      <c r="N315" s="179">
        <v>0</v>
      </c>
    </row>
    <row r="316" spans="1:14" ht="33" customHeight="1" thickBot="1" x14ac:dyDescent="0.25">
      <c r="A316" s="198" t="s">
        <v>318</v>
      </c>
      <c r="B316" s="177">
        <v>4231500</v>
      </c>
      <c r="C316" s="177">
        <v>3455352.8</v>
      </c>
      <c r="D316" s="177">
        <v>4625025</v>
      </c>
      <c r="E316" s="177">
        <v>4149078.568</v>
      </c>
      <c r="F316" s="177">
        <v>4400330.5999999996</v>
      </c>
      <c r="G316" s="177">
        <v>4222875</v>
      </c>
      <c r="H316" s="177">
        <v>3791000</v>
      </c>
      <c r="I316" s="177">
        <v>4067350</v>
      </c>
      <c r="J316" s="177">
        <v>4471225</v>
      </c>
      <c r="K316" s="177">
        <v>4864750</v>
      </c>
      <c r="L316" s="177">
        <v>3754175</v>
      </c>
      <c r="M316" s="177">
        <v>4189900</v>
      </c>
      <c r="N316" s="177">
        <v>50222561.968000002</v>
      </c>
    </row>
    <row r="317" spans="1:14" ht="33" customHeight="1" thickBot="1" x14ac:dyDescent="0.25">
      <c r="A317" s="201" t="s">
        <v>318</v>
      </c>
      <c r="B317" s="181">
        <v>4231500</v>
      </c>
      <c r="C317" s="181">
        <v>3455352.8</v>
      </c>
      <c r="D317" s="181">
        <v>4625025</v>
      </c>
      <c r="E317" s="181">
        <v>4149078.568</v>
      </c>
      <c r="F317" s="181">
        <v>4400330.5999999996</v>
      </c>
      <c r="G317" s="181">
        <v>4222875</v>
      </c>
      <c r="H317" s="181">
        <v>3791000</v>
      </c>
      <c r="I317" s="181">
        <v>4067350</v>
      </c>
      <c r="J317" s="181">
        <v>4471225</v>
      </c>
      <c r="K317" s="181">
        <v>4864750</v>
      </c>
      <c r="L317" s="181">
        <v>3754175</v>
      </c>
      <c r="M317" s="181">
        <v>4189900</v>
      </c>
      <c r="N317" s="182">
        <v>50222561.968000002</v>
      </c>
    </row>
    <row r="318" spans="1:14" ht="33" customHeight="1" thickBot="1" x14ac:dyDescent="0.25">
      <c r="A318" s="202" t="s">
        <v>229</v>
      </c>
      <c r="B318" s="183">
        <v>177678508.111</v>
      </c>
      <c r="C318" s="183">
        <v>149800495.57100001</v>
      </c>
      <c r="D318" s="183">
        <v>171587279.59200001</v>
      </c>
      <c r="E318" s="183">
        <v>170594826.20699999</v>
      </c>
      <c r="F318" s="183">
        <v>181066880.25500003</v>
      </c>
      <c r="G318" s="183">
        <v>160976576.87200004</v>
      </c>
      <c r="H318" s="183">
        <v>168782647.04100001</v>
      </c>
      <c r="I318" s="183">
        <v>180584268.83499998</v>
      </c>
      <c r="J318" s="183">
        <v>183664076.31399998</v>
      </c>
      <c r="K318" s="183">
        <v>189736515.61600003</v>
      </c>
      <c r="L318" s="183">
        <v>177587151.72799999</v>
      </c>
      <c r="M318" s="183">
        <v>166749225.40500003</v>
      </c>
      <c r="N318" s="183">
        <v>2078808451.5469999</v>
      </c>
    </row>
    <row r="319" spans="1:14" ht="33" customHeight="1" x14ac:dyDescent="0.2"/>
    <row r="320" spans="1:14" ht="33" customHeight="1" x14ac:dyDescent="0.2"/>
    <row r="321" spans="1:14" ht="33" customHeight="1" x14ac:dyDescent="0.2">
      <c r="A321" s="339" t="s">
        <v>354</v>
      </c>
      <c r="B321" s="339"/>
      <c r="C321" s="339"/>
      <c r="D321" s="339"/>
      <c r="E321" s="339"/>
      <c r="F321" s="339"/>
      <c r="G321" s="339"/>
      <c r="H321" s="339"/>
      <c r="I321" s="339"/>
      <c r="J321" s="339"/>
      <c r="K321" s="339"/>
      <c r="L321" s="339"/>
      <c r="M321" s="339"/>
      <c r="N321" s="339"/>
    </row>
    <row r="322" spans="1:14" ht="33" customHeight="1" thickBot="1" x14ac:dyDescent="0.25">
      <c r="A322" s="340"/>
      <c r="B322" s="340"/>
      <c r="C322" s="340"/>
      <c r="D322" s="340"/>
      <c r="E322" s="340"/>
      <c r="F322" s="340"/>
      <c r="G322" s="340"/>
      <c r="H322" s="340"/>
      <c r="I322" s="340"/>
      <c r="J322" s="340"/>
      <c r="K322" s="340"/>
      <c r="L322" s="340"/>
      <c r="M322" s="340"/>
      <c r="N322" s="340"/>
    </row>
    <row r="323" spans="1:14" ht="33" customHeight="1" thickBot="1" x14ac:dyDescent="0.25">
      <c r="A323" s="191" t="s">
        <v>216</v>
      </c>
      <c r="B323" s="192" t="s">
        <v>217</v>
      </c>
      <c r="C323" s="192" t="s">
        <v>218</v>
      </c>
      <c r="D323" s="192" t="s">
        <v>219</v>
      </c>
      <c r="E323" s="192" t="s">
        <v>220</v>
      </c>
      <c r="F323" s="192" t="s">
        <v>221</v>
      </c>
      <c r="G323" s="192" t="s">
        <v>222</v>
      </c>
      <c r="H323" s="192" t="s">
        <v>223</v>
      </c>
      <c r="I323" s="192" t="s">
        <v>224</v>
      </c>
      <c r="J323" s="192" t="s">
        <v>225</v>
      </c>
      <c r="K323" s="192" t="s">
        <v>226</v>
      </c>
      <c r="L323" s="192" t="s">
        <v>227</v>
      </c>
      <c r="M323" s="192" t="s">
        <v>228</v>
      </c>
      <c r="N323" s="193" t="s">
        <v>229</v>
      </c>
    </row>
    <row r="324" spans="1:14" ht="33" customHeight="1" thickBot="1" x14ac:dyDescent="0.25">
      <c r="A324" s="194" t="s">
        <v>230</v>
      </c>
      <c r="B324" s="173">
        <v>0</v>
      </c>
      <c r="C324" s="173">
        <v>0</v>
      </c>
      <c r="D324" s="173">
        <v>0</v>
      </c>
      <c r="E324" s="173">
        <v>0</v>
      </c>
      <c r="F324" s="173">
        <v>0</v>
      </c>
      <c r="G324" s="173">
        <v>0</v>
      </c>
      <c r="H324" s="173">
        <v>0</v>
      </c>
      <c r="I324" s="173">
        <v>0</v>
      </c>
      <c r="J324" s="173">
        <v>0</v>
      </c>
      <c r="K324" s="173">
        <v>0</v>
      </c>
      <c r="L324" s="173">
        <v>0</v>
      </c>
      <c r="M324" s="173">
        <v>0</v>
      </c>
      <c r="N324" s="173">
        <v>0</v>
      </c>
    </row>
    <row r="325" spans="1:14" ht="33" customHeight="1" x14ac:dyDescent="0.2">
      <c r="A325" s="195" t="s">
        <v>231</v>
      </c>
      <c r="B325" s="174">
        <v>0</v>
      </c>
      <c r="C325" s="174">
        <v>0</v>
      </c>
      <c r="D325" s="174">
        <v>0</v>
      </c>
      <c r="E325" s="174">
        <v>0</v>
      </c>
      <c r="F325" s="174">
        <v>0</v>
      </c>
      <c r="G325" s="174">
        <v>0</v>
      </c>
      <c r="H325" s="174">
        <v>0</v>
      </c>
      <c r="I325" s="174">
        <v>0</v>
      </c>
      <c r="J325" s="174">
        <v>0</v>
      </c>
      <c r="K325" s="174">
        <v>0</v>
      </c>
      <c r="L325" s="174">
        <v>0</v>
      </c>
      <c r="M325" s="174">
        <v>0</v>
      </c>
      <c r="N325" s="175">
        <v>0</v>
      </c>
    </row>
    <row r="326" spans="1:14" ht="33" customHeight="1" x14ac:dyDescent="0.2">
      <c r="A326" s="195" t="s">
        <v>213</v>
      </c>
      <c r="B326" s="174">
        <v>0</v>
      </c>
      <c r="C326" s="174">
        <v>0</v>
      </c>
      <c r="D326" s="174">
        <v>0</v>
      </c>
      <c r="E326" s="174">
        <v>0</v>
      </c>
      <c r="F326" s="174">
        <v>0</v>
      </c>
      <c r="G326" s="174">
        <v>0</v>
      </c>
      <c r="H326" s="174">
        <v>0</v>
      </c>
      <c r="I326" s="174">
        <v>0</v>
      </c>
      <c r="J326" s="174">
        <v>0</v>
      </c>
      <c r="K326" s="174">
        <v>0</v>
      </c>
      <c r="L326" s="174">
        <v>0</v>
      </c>
      <c r="M326" s="174">
        <v>0</v>
      </c>
      <c r="N326" s="175">
        <v>0</v>
      </c>
    </row>
    <row r="327" spans="1:14" ht="33" customHeight="1" x14ac:dyDescent="0.2">
      <c r="A327" s="195" t="s">
        <v>232</v>
      </c>
      <c r="B327" s="174">
        <v>0</v>
      </c>
      <c r="C327" s="174">
        <v>0</v>
      </c>
      <c r="D327" s="174">
        <v>0</v>
      </c>
      <c r="E327" s="174">
        <v>0</v>
      </c>
      <c r="F327" s="174">
        <v>0</v>
      </c>
      <c r="G327" s="174">
        <v>0</v>
      </c>
      <c r="H327" s="174">
        <v>0</v>
      </c>
      <c r="I327" s="174">
        <v>0</v>
      </c>
      <c r="J327" s="174">
        <v>0</v>
      </c>
      <c r="K327" s="174">
        <v>0</v>
      </c>
      <c r="L327" s="174">
        <v>0</v>
      </c>
      <c r="M327" s="174">
        <v>0</v>
      </c>
      <c r="N327" s="175">
        <v>0</v>
      </c>
    </row>
    <row r="328" spans="1:14" ht="33" customHeight="1" x14ac:dyDescent="0.2">
      <c r="A328" s="196" t="s">
        <v>233</v>
      </c>
      <c r="B328" s="174">
        <v>0</v>
      </c>
      <c r="C328" s="174">
        <v>0</v>
      </c>
      <c r="D328" s="174">
        <v>0</v>
      </c>
      <c r="E328" s="174">
        <v>0</v>
      </c>
      <c r="F328" s="174">
        <v>0</v>
      </c>
      <c r="G328" s="174">
        <v>0</v>
      </c>
      <c r="H328" s="174">
        <v>0</v>
      </c>
      <c r="I328" s="174">
        <v>0</v>
      </c>
      <c r="J328" s="174">
        <v>0</v>
      </c>
      <c r="K328" s="174">
        <v>0</v>
      </c>
      <c r="L328" s="174">
        <v>0</v>
      </c>
      <c r="M328" s="174">
        <v>0</v>
      </c>
      <c r="N328" s="175">
        <v>0</v>
      </c>
    </row>
    <row r="329" spans="1:14" ht="33" customHeight="1" thickBot="1" x14ac:dyDescent="0.25">
      <c r="A329" s="197" t="s">
        <v>234</v>
      </c>
      <c r="B329" s="176">
        <v>0</v>
      </c>
      <c r="C329" s="174">
        <v>0</v>
      </c>
      <c r="D329" s="174">
        <v>0</v>
      </c>
      <c r="E329" s="174">
        <v>0</v>
      </c>
      <c r="F329" s="176">
        <v>0</v>
      </c>
      <c r="G329" s="174">
        <v>0</v>
      </c>
      <c r="H329" s="174">
        <v>0</v>
      </c>
      <c r="I329" s="174">
        <v>0</v>
      </c>
      <c r="J329" s="176">
        <v>0</v>
      </c>
      <c r="K329" s="174">
        <v>0</v>
      </c>
      <c r="L329" s="174">
        <v>0</v>
      </c>
      <c r="M329" s="174">
        <v>0</v>
      </c>
      <c r="N329" s="175">
        <v>0</v>
      </c>
    </row>
    <row r="330" spans="1:14" ht="33" customHeight="1" thickBot="1" x14ac:dyDescent="0.25">
      <c r="A330" s="198" t="s">
        <v>235</v>
      </c>
      <c r="B330" s="177">
        <v>4864016.6100000003</v>
      </c>
      <c r="C330" s="177">
        <v>4249539.26</v>
      </c>
      <c r="D330" s="177">
        <v>4648216.29</v>
      </c>
      <c r="E330" s="177">
        <v>4228152.1900000004</v>
      </c>
      <c r="F330" s="177">
        <v>2011732.27</v>
      </c>
      <c r="G330" s="177">
        <v>2964909.24</v>
      </c>
      <c r="H330" s="177">
        <v>3343050.63</v>
      </c>
      <c r="I330" s="177">
        <v>2016012.15</v>
      </c>
      <c r="J330" s="177">
        <v>1103270.47</v>
      </c>
      <c r="K330" s="177">
        <v>0</v>
      </c>
      <c r="L330" s="177">
        <v>0</v>
      </c>
      <c r="M330" s="177">
        <v>0</v>
      </c>
      <c r="N330" s="177">
        <v>29428899.109999996</v>
      </c>
    </row>
    <row r="331" spans="1:14" ht="33" customHeight="1" x14ac:dyDescent="0.2">
      <c r="A331" s="199" t="s">
        <v>236</v>
      </c>
      <c r="B331" s="174">
        <v>0</v>
      </c>
      <c r="C331" s="174">
        <v>0</v>
      </c>
      <c r="D331" s="174">
        <v>0</v>
      </c>
      <c r="E331" s="174">
        <v>0</v>
      </c>
      <c r="F331" s="174">
        <v>0</v>
      </c>
      <c r="G331" s="174">
        <v>0</v>
      </c>
      <c r="H331" s="174">
        <v>0</v>
      </c>
      <c r="I331" s="174">
        <v>0</v>
      </c>
      <c r="J331" s="174">
        <v>0</v>
      </c>
      <c r="K331" s="174">
        <v>0</v>
      </c>
      <c r="L331" s="174">
        <v>0</v>
      </c>
      <c r="M331" s="174">
        <v>0</v>
      </c>
      <c r="N331" s="175">
        <v>0</v>
      </c>
    </row>
    <row r="332" spans="1:14" ht="33" customHeight="1" x14ac:dyDescent="0.2">
      <c r="A332" s="199" t="s">
        <v>237</v>
      </c>
      <c r="B332" s="174">
        <v>0</v>
      </c>
      <c r="C332" s="174">
        <v>0</v>
      </c>
      <c r="D332" s="174">
        <v>0</v>
      </c>
      <c r="E332" s="174">
        <v>0</v>
      </c>
      <c r="F332" s="174">
        <v>0</v>
      </c>
      <c r="G332" s="174">
        <v>0</v>
      </c>
      <c r="H332" s="174">
        <v>0</v>
      </c>
      <c r="I332" s="174">
        <v>0</v>
      </c>
      <c r="J332" s="174">
        <v>0</v>
      </c>
      <c r="K332" s="174">
        <v>0</v>
      </c>
      <c r="L332" s="174">
        <v>0</v>
      </c>
      <c r="M332" s="174">
        <v>0</v>
      </c>
      <c r="N332" s="175">
        <v>0</v>
      </c>
    </row>
    <row r="333" spans="1:14" ht="33" customHeight="1" x14ac:dyDescent="0.2">
      <c r="A333" s="199" t="s">
        <v>238</v>
      </c>
      <c r="B333" s="174">
        <v>0</v>
      </c>
      <c r="C333" s="174">
        <v>0</v>
      </c>
      <c r="D333" s="174">
        <v>0</v>
      </c>
      <c r="E333" s="174">
        <v>0</v>
      </c>
      <c r="F333" s="174">
        <v>0</v>
      </c>
      <c r="G333" s="174">
        <v>0</v>
      </c>
      <c r="H333" s="174">
        <v>0</v>
      </c>
      <c r="I333" s="174">
        <v>0</v>
      </c>
      <c r="J333" s="174">
        <v>0</v>
      </c>
      <c r="K333" s="174">
        <v>0</v>
      </c>
      <c r="L333" s="174">
        <v>0</v>
      </c>
      <c r="M333" s="174">
        <v>0</v>
      </c>
      <c r="N333" s="175">
        <v>0</v>
      </c>
    </row>
    <row r="334" spans="1:14" ht="33" customHeight="1" x14ac:dyDescent="0.2">
      <c r="A334" s="199" t="s">
        <v>239</v>
      </c>
      <c r="B334" s="174">
        <v>0</v>
      </c>
      <c r="C334" s="174">
        <v>0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4">
        <v>0</v>
      </c>
      <c r="N334" s="175">
        <v>0</v>
      </c>
    </row>
    <row r="335" spans="1:14" ht="33" customHeight="1" x14ac:dyDescent="0.2">
      <c r="A335" s="199" t="s">
        <v>240</v>
      </c>
      <c r="B335" s="174">
        <v>0</v>
      </c>
      <c r="C335" s="174">
        <v>0</v>
      </c>
      <c r="D335" s="174">
        <v>0</v>
      </c>
      <c r="E335" s="174">
        <v>0</v>
      </c>
      <c r="F335" s="174">
        <v>0</v>
      </c>
      <c r="G335" s="174">
        <v>0</v>
      </c>
      <c r="H335" s="174">
        <v>0</v>
      </c>
      <c r="I335" s="174">
        <v>0</v>
      </c>
      <c r="J335" s="174">
        <v>0</v>
      </c>
      <c r="K335" s="174">
        <v>0</v>
      </c>
      <c r="L335" s="174">
        <v>0</v>
      </c>
      <c r="M335" s="174">
        <v>0</v>
      </c>
      <c r="N335" s="175">
        <v>0</v>
      </c>
    </row>
    <row r="336" spans="1:14" ht="33" customHeight="1" thickBot="1" x14ac:dyDescent="0.25">
      <c r="A336" s="199" t="s">
        <v>241</v>
      </c>
      <c r="B336" s="174">
        <v>4864016.6100000003</v>
      </c>
      <c r="C336" s="174">
        <v>4249539.26</v>
      </c>
      <c r="D336" s="174">
        <v>4648216.29</v>
      </c>
      <c r="E336" s="174">
        <v>4228152.1900000004</v>
      </c>
      <c r="F336" s="174">
        <v>2011732.27</v>
      </c>
      <c r="G336" s="174">
        <v>2964909.24</v>
      </c>
      <c r="H336" s="174">
        <v>3343050.63</v>
      </c>
      <c r="I336" s="174">
        <v>2016012.15</v>
      </c>
      <c r="J336" s="174">
        <v>1103270.47</v>
      </c>
      <c r="K336" s="174">
        <v>0</v>
      </c>
      <c r="L336" s="174">
        <v>0</v>
      </c>
      <c r="M336" s="174">
        <v>0</v>
      </c>
      <c r="N336" s="175">
        <v>29428899.109999996</v>
      </c>
    </row>
    <row r="337" spans="1:14" ht="33" customHeight="1" thickBot="1" x14ac:dyDescent="0.25">
      <c r="A337" s="198" t="s">
        <v>242</v>
      </c>
      <c r="B337" s="177">
        <v>21583229.68</v>
      </c>
      <c r="C337" s="177">
        <v>20466040.609999999</v>
      </c>
      <c r="D337" s="177">
        <v>20669174.41</v>
      </c>
      <c r="E337" s="177">
        <v>17020423.039999999</v>
      </c>
      <c r="F337" s="177">
        <v>18239659.039999999</v>
      </c>
      <c r="G337" s="177">
        <v>15231569.43</v>
      </c>
      <c r="H337" s="177">
        <v>20831974.149999999</v>
      </c>
      <c r="I337" s="177">
        <v>19054442.18</v>
      </c>
      <c r="J337" s="177">
        <v>15513568.32</v>
      </c>
      <c r="K337" s="177">
        <v>17112342.550000001</v>
      </c>
      <c r="L337" s="177">
        <v>18732460.469999999</v>
      </c>
      <c r="M337" s="177">
        <v>13523278.57</v>
      </c>
      <c r="N337" s="177">
        <v>217978162.45000002</v>
      </c>
    </row>
    <row r="338" spans="1:14" ht="33" customHeight="1" x14ac:dyDescent="0.2">
      <c r="A338" s="199" t="s">
        <v>243</v>
      </c>
      <c r="B338" s="174">
        <v>21583229.68</v>
      </c>
      <c r="C338" s="174">
        <v>20466040.609999999</v>
      </c>
      <c r="D338" s="174">
        <v>20669174.41</v>
      </c>
      <c r="E338" s="174">
        <v>17020423.039999999</v>
      </c>
      <c r="F338" s="174">
        <v>18239659.039999999</v>
      </c>
      <c r="G338" s="174">
        <v>15231569.43</v>
      </c>
      <c r="H338" s="174">
        <v>20831974.149999999</v>
      </c>
      <c r="I338" s="174">
        <v>19054442.18</v>
      </c>
      <c r="J338" s="174">
        <v>15513568.32</v>
      </c>
      <c r="K338" s="174">
        <v>17112342.550000001</v>
      </c>
      <c r="L338" s="174">
        <v>18732460.469999999</v>
      </c>
      <c r="M338" s="174">
        <v>13523278.57</v>
      </c>
      <c r="N338" s="175">
        <v>217978162.45000002</v>
      </c>
    </row>
    <row r="339" spans="1:14" ht="33" customHeight="1" x14ac:dyDescent="0.2">
      <c r="A339" s="199" t="s">
        <v>244</v>
      </c>
      <c r="B339" s="174">
        <v>0</v>
      </c>
      <c r="C339" s="174">
        <v>0</v>
      </c>
      <c r="D339" s="174">
        <v>0</v>
      </c>
      <c r="E339" s="174">
        <v>0</v>
      </c>
      <c r="F339" s="174">
        <v>0</v>
      </c>
      <c r="G339" s="174">
        <v>0</v>
      </c>
      <c r="H339" s="174">
        <v>0</v>
      </c>
      <c r="I339" s="174">
        <v>0</v>
      </c>
      <c r="J339" s="174">
        <v>0</v>
      </c>
      <c r="K339" s="174">
        <v>0</v>
      </c>
      <c r="L339" s="174">
        <v>0</v>
      </c>
      <c r="M339" s="174">
        <v>0</v>
      </c>
      <c r="N339" s="175">
        <v>0</v>
      </c>
    </row>
    <row r="340" spans="1:14" ht="33" customHeight="1" x14ac:dyDescent="0.2">
      <c r="A340" s="199" t="s">
        <v>245</v>
      </c>
      <c r="B340" s="174">
        <v>0</v>
      </c>
      <c r="C340" s="174">
        <v>0</v>
      </c>
      <c r="D340" s="174">
        <v>0</v>
      </c>
      <c r="E340" s="174">
        <v>0</v>
      </c>
      <c r="F340" s="174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  <c r="M340" s="174">
        <v>0</v>
      </c>
      <c r="N340" s="175">
        <v>0</v>
      </c>
    </row>
    <row r="341" spans="1:14" ht="33" customHeight="1" thickBot="1" x14ac:dyDescent="0.25">
      <c r="A341" s="199" t="s">
        <v>246</v>
      </c>
      <c r="B341" s="174">
        <v>0</v>
      </c>
      <c r="C341" s="174">
        <v>0</v>
      </c>
      <c r="D341" s="174">
        <v>0</v>
      </c>
      <c r="E341" s="174">
        <v>0</v>
      </c>
      <c r="F341" s="174">
        <v>0</v>
      </c>
      <c r="G341" s="174">
        <v>0</v>
      </c>
      <c r="H341" s="174">
        <v>0</v>
      </c>
      <c r="I341" s="174">
        <v>0</v>
      </c>
      <c r="J341" s="174">
        <v>0</v>
      </c>
      <c r="K341" s="174">
        <v>0</v>
      </c>
      <c r="L341" s="174">
        <v>0</v>
      </c>
      <c r="M341" s="174">
        <v>0</v>
      </c>
      <c r="N341" s="175">
        <v>0</v>
      </c>
    </row>
    <row r="342" spans="1:14" ht="33" customHeight="1" thickBot="1" x14ac:dyDescent="0.25">
      <c r="A342" s="198" t="s">
        <v>247</v>
      </c>
      <c r="B342" s="178">
        <v>0</v>
      </c>
      <c r="C342" s="178">
        <v>0</v>
      </c>
      <c r="D342" s="178">
        <v>0</v>
      </c>
      <c r="E342" s="178">
        <v>0</v>
      </c>
      <c r="F342" s="178">
        <v>0</v>
      </c>
      <c r="G342" s="178">
        <v>0</v>
      </c>
      <c r="H342" s="178">
        <v>0</v>
      </c>
      <c r="I342" s="178">
        <v>0</v>
      </c>
      <c r="J342" s="178">
        <v>0</v>
      </c>
      <c r="K342" s="178">
        <v>0</v>
      </c>
      <c r="L342" s="178">
        <v>0</v>
      </c>
      <c r="M342" s="178">
        <v>0</v>
      </c>
      <c r="N342" s="178">
        <v>0</v>
      </c>
    </row>
    <row r="343" spans="1:14" ht="33" customHeight="1" x14ac:dyDescent="0.2">
      <c r="A343" s="199" t="s">
        <v>248</v>
      </c>
      <c r="B343" s="174">
        <v>0</v>
      </c>
      <c r="C343" s="174">
        <v>0</v>
      </c>
      <c r="D343" s="174">
        <v>0</v>
      </c>
      <c r="E343" s="174">
        <v>0</v>
      </c>
      <c r="F343" s="174">
        <v>0</v>
      </c>
      <c r="G343" s="174">
        <v>0</v>
      </c>
      <c r="H343" s="174">
        <v>0</v>
      </c>
      <c r="I343" s="174">
        <v>0</v>
      </c>
      <c r="J343" s="174">
        <v>0</v>
      </c>
      <c r="K343" s="174">
        <v>0</v>
      </c>
      <c r="L343" s="174">
        <v>0</v>
      </c>
      <c r="M343" s="174">
        <v>0</v>
      </c>
      <c r="N343" s="179">
        <v>0</v>
      </c>
    </row>
    <row r="344" spans="1:14" ht="33" customHeight="1" thickBot="1" x14ac:dyDescent="0.25">
      <c r="A344" s="199" t="s">
        <v>249</v>
      </c>
      <c r="B344" s="174">
        <v>0</v>
      </c>
      <c r="C344" s="174">
        <v>0</v>
      </c>
      <c r="D344" s="174">
        <v>0</v>
      </c>
      <c r="E344" s="174">
        <v>0</v>
      </c>
      <c r="F344" s="174">
        <v>0</v>
      </c>
      <c r="G344" s="174">
        <v>0</v>
      </c>
      <c r="H344" s="174">
        <v>0</v>
      </c>
      <c r="I344" s="174">
        <v>0</v>
      </c>
      <c r="J344" s="174">
        <v>0</v>
      </c>
      <c r="K344" s="174">
        <v>0</v>
      </c>
      <c r="L344" s="174">
        <v>0</v>
      </c>
      <c r="M344" s="174">
        <v>0</v>
      </c>
      <c r="N344" s="179">
        <v>0</v>
      </c>
    </row>
    <row r="345" spans="1:14" ht="33" customHeight="1" thickBot="1" x14ac:dyDescent="0.25">
      <c r="A345" s="198" t="s">
        <v>250</v>
      </c>
      <c r="B345" s="177">
        <v>43159820.180000007</v>
      </c>
      <c r="C345" s="177">
        <v>31809877.740000002</v>
      </c>
      <c r="D345" s="177">
        <v>40564512.330000006</v>
      </c>
      <c r="E345" s="177">
        <v>49287081.539999999</v>
      </c>
      <c r="F345" s="177">
        <v>41270631.149999999</v>
      </c>
      <c r="G345" s="177">
        <v>45646944.089999996</v>
      </c>
      <c r="H345" s="177">
        <v>42782239.262000002</v>
      </c>
      <c r="I345" s="177">
        <v>43556598.630000003</v>
      </c>
      <c r="J345" s="177">
        <v>37390169.989999995</v>
      </c>
      <c r="K345" s="177">
        <v>28608402.109999999</v>
      </c>
      <c r="L345" s="177">
        <v>15420394.850000001</v>
      </c>
      <c r="M345" s="177">
        <v>15641499.73</v>
      </c>
      <c r="N345" s="177">
        <v>435138171.602</v>
      </c>
    </row>
    <row r="346" spans="1:14" ht="33" customHeight="1" x14ac:dyDescent="0.2">
      <c r="A346" s="199" t="s">
        <v>251</v>
      </c>
      <c r="B346" s="174">
        <v>0</v>
      </c>
      <c r="C346" s="174">
        <v>0</v>
      </c>
      <c r="D346" s="174">
        <v>0</v>
      </c>
      <c r="E346" s="174">
        <v>0</v>
      </c>
      <c r="F346" s="174">
        <v>0</v>
      </c>
      <c r="G346" s="174">
        <v>0</v>
      </c>
      <c r="H346" s="174">
        <v>0</v>
      </c>
      <c r="I346" s="174">
        <v>0</v>
      </c>
      <c r="J346" s="174">
        <v>0</v>
      </c>
      <c r="K346" s="174">
        <v>0</v>
      </c>
      <c r="L346" s="174">
        <v>0</v>
      </c>
      <c r="M346" s="174">
        <v>0</v>
      </c>
      <c r="N346" s="179">
        <v>0</v>
      </c>
    </row>
    <row r="347" spans="1:14" ht="33" customHeight="1" x14ac:dyDescent="0.2">
      <c r="A347" s="199" t="s">
        <v>252</v>
      </c>
      <c r="B347" s="174">
        <v>0</v>
      </c>
      <c r="C347" s="174">
        <v>0</v>
      </c>
      <c r="D347" s="174">
        <v>0</v>
      </c>
      <c r="E347" s="174">
        <v>0</v>
      </c>
      <c r="F347" s="174">
        <v>0</v>
      </c>
      <c r="G347" s="174">
        <v>0</v>
      </c>
      <c r="H347" s="174">
        <v>0</v>
      </c>
      <c r="I347" s="174">
        <v>0</v>
      </c>
      <c r="J347" s="174">
        <v>0</v>
      </c>
      <c r="K347" s="174">
        <v>0</v>
      </c>
      <c r="L347" s="174">
        <v>0</v>
      </c>
      <c r="M347" s="174">
        <v>0</v>
      </c>
      <c r="N347" s="179">
        <v>0</v>
      </c>
    </row>
    <row r="348" spans="1:14" ht="33" customHeight="1" x14ac:dyDescent="0.2">
      <c r="A348" s="199" t="s">
        <v>253</v>
      </c>
      <c r="B348" s="174">
        <v>103627.1</v>
      </c>
      <c r="C348" s="174">
        <v>0</v>
      </c>
      <c r="D348" s="174">
        <v>0</v>
      </c>
      <c r="E348" s="174">
        <v>0</v>
      </c>
      <c r="F348" s="174">
        <v>0</v>
      </c>
      <c r="G348" s="174">
        <v>0</v>
      </c>
      <c r="H348" s="174">
        <v>0</v>
      </c>
      <c r="I348" s="174">
        <v>0</v>
      </c>
      <c r="J348" s="174">
        <v>533495.01</v>
      </c>
      <c r="K348" s="174">
        <v>613659.52</v>
      </c>
      <c r="L348" s="174">
        <v>319343.03999999998</v>
      </c>
      <c r="M348" s="174">
        <v>0</v>
      </c>
      <c r="N348" s="179">
        <v>1570124.67</v>
      </c>
    </row>
    <row r="349" spans="1:14" ht="33" customHeight="1" x14ac:dyDescent="0.2">
      <c r="A349" s="199" t="s">
        <v>254</v>
      </c>
      <c r="B349" s="174">
        <v>17836396.670000002</v>
      </c>
      <c r="C349" s="174">
        <v>26334136.960000001</v>
      </c>
      <c r="D349" s="174">
        <v>35845670.340000004</v>
      </c>
      <c r="E349" s="174">
        <v>35085408.689999998</v>
      </c>
      <c r="F349" s="174">
        <v>30027476.870000001</v>
      </c>
      <c r="G349" s="174">
        <v>29698941.579999998</v>
      </c>
      <c r="H349" s="174">
        <v>27681695.600000001</v>
      </c>
      <c r="I349" s="174">
        <v>13318101.24</v>
      </c>
      <c r="J349" s="174">
        <v>8457393.3499999996</v>
      </c>
      <c r="K349" s="174">
        <v>0</v>
      </c>
      <c r="L349" s="174">
        <v>572401.51</v>
      </c>
      <c r="M349" s="174">
        <v>237082.56</v>
      </c>
      <c r="N349" s="179">
        <v>225094705.37</v>
      </c>
    </row>
    <row r="350" spans="1:14" ht="33" customHeight="1" x14ac:dyDescent="0.2">
      <c r="A350" s="199" t="s">
        <v>255</v>
      </c>
      <c r="B350" s="174">
        <v>0</v>
      </c>
      <c r="C350" s="174">
        <v>0</v>
      </c>
      <c r="D350" s="174">
        <v>0</v>
      </c>
      <c r="E350" s="174">
        <v>0</v>
      </c>
      <c r="F350" s="174">
        <v>0</v>
      </c>
      <c r="G350" s="174">
        <v>0</v>
      </c>
      <c r="H350" s="174">
        <v>0</v>
      </c>
      <c r="I350" s="174">
        <v>0</v>
      </c>
      <c r="J350" s="174">
        <v>0</v>
      </c>
      <c r="K350" s="174">
        <v>0</v>
      </c>
      <c r="L350" s="174">
        <v>0</v>
      </c>
      <c r="M350" s="174">
        <v>0</v>
      </c>
      <c r="N350" s="179">
        <v>0</v>
      </c>
    </row>
    <row r="351" spans="1:14" ht="33" customHeight="1" x14ac:dyDescent="0.2">
      <c r="A351" s="199" t="s">
        <v>256</v>
      </c>
      <c r="B351" s="174">
        <v>0</v>
      </c>
      <c r="C351" s="174">
        <v>0</v>
      </c>
      <c r="D351" s="174">
        <v>0</v>
      </c>
      <c r="E351" s="174">
        <v>0</v>
      </c>
      <c r="F351" s="174">
        <v>0</v>
      </c>
      <c r="G351" s="174">
        <v>0</v>
      </c>
      <c r="H351" s="174">
        <v>0</v>
      </c>
      <c r="I351" s="174">
        <v>0</v>
      </c>
      <c r="J351" s="174">
        <v>0</v>
      </c>
      <c r="K351" s="174">
        <v>0</v>
      </c>
      <c r="L351" s="174">
        <v>0</v>
      </c>
      <c r="M351" s="174">
        <v>0</v>
      </c>
      <c r="N351" s="179">
        <v>0</v>
      </c>
    </row>
    <row r="352" spans="1:14" ht="33" customHeight="1" x14ac:dyDescent="0.2">
      <c r="A352" s="199" t="s">
        <v>257</v>
      </c>
      <c r="B352" s="174">
        <v>0</v>
      </c>
      <c r="C352" s="174">
        <v>0</v>
      </c>
      <c r="D352" s="174">
        <v>0</v>
      </c>
      <c r="E352" s="174">
        <v>0</v>
      </c>
      <c r="F352" s="174">
        <v>0</v>
      </c>
      <c r="G352" s="174">
        <v>0</v>
      </c>
      <c r="H352" s="174">
        <v>0</v>
      </c>
      <c r="I352" s="174">
        <v>0</v>
      </c>
      <c r="J352" s="174">
        <v>0</v>
      </c>
      <c r="K352" s="174">
        <v>0</v>
      </c>
      <c r="L352" s="174">
        <v>0</v>
      </c>
      <c r="M352" s="174">
        <v>0</v>
      </c>
      <c r="N352" s="179">
        <v>0</v>
      </c>
    </row>
    <row r="353" spans="1:14" ht="33" customHeight="1" x14ac:dyDescent="0.2">
      <c r="A353" s="199" t="s">
        <v>258</v>
      </c>
      <c r="B353" s="174">
        <v>3111669.18</v>
      </c>
      <c r="C353" s="174">
        <v>0</v>
      </c>
      <c r="D353" s="174">
        <v>0</v>
      </c>
      <c r="E353" s="174">
        <v>0</v>
      </c>
      <c r="F353" s="174">
        <v>0</v>
      </c>
      <c r="G353" s="174">
        <v>0</v>
      </c>
      <c r="H353" s="174">
        <v>0</v>
      </c>
      <c r="I353" s="174">
        <v>0</v>
      </c>
      <c r="J353" s="174">
        <v>0</v>
      </c>
      <c r="K353" s="174">
        <v>0</v>
      </c>
      <c r="L353" s="174">
        <v>0</v>
      </c>
      <c r="M353" s="174">
        <v>0</v>
      </c>
      <c r="N353" s="179">
        <v>3111669.18</v>
      </c>
    </row>
    <row r="354" spans="1:14" ht="33" customHeight="1" x14ac:dyDescent="0.2">
      <c r="A354" s="199" t="s">
        <v>259</v>
      </c>
      <c r="B354" s="174">
        <v>22108127.23</v>
      </c>
      <c r="C354" s="174">
        <v>5475740.7800000003</v>
      </c>
      <c r="D354" s="174">
        <v>4718841.99</v>
      </c>
      <c r="E354" s="174">
        <v>14201672.85</v>
      </c>
      <c r="F354" s="174">
        <v>11243154.279999999</v>
      </c>
      <c r="G354" s="174">
        <v>15948002.51</v>
      </c>
      <c r="H354" s="174">
        <v>15100543.662</v>
      </c>
      <c r="I354" s="174">
        <v>30238497.390000001</v>
      </c>
      <c r="J354" s="174">
        <v>28399281.629999999</v>
      </c>
      <c r="K354" s="174">
        <v>27994742.59</v>
      </c>
      <c r="L354" s="174">
        <v>14528650.300000001</v>
      </c>
      <c r="M354" s="174">
        <v>15404417.17</v>
      </c>
      <c r="N354" s="179">
        <v>205361672.382</v>
      </c>
    </row>
    <row r="355" spans="1:14" ht="33" customHeight="1" x14ac:dyDescent="0.2">
      <c r="A355" s="199" t="s">
        <v>260</v>
      </c>
      <c r="B355" s="174">
        <v>0</v>
      </c>
      <c r="C355" s="174">
        <v>0</v>
      </c>
      <c r="D355" s="174">
        <v>0</v>
      </c>
      <c r="E355" s="174">
        <v>0</v>
      </c>
      <c r="F355" s="174">
        <v>0</v>
      </c>
      <c r="G355" s="174">
        <v>0</v>
      </c>
      <c r="H355" s="174">
        <v>0</v>
      </c>
      <c r="I355" s="174">
        <v>0</v>
      </c>
      <c r="J355" s="174">
        <v>0</v>
      </c>
      <c r="K355" s="174">
        <v>0</v>
      </c>
      <c r="L355" s="174">
        <v>0</v>
      </c>
      <c r="M355" s="174">
        <v>0</v>
      </c>
      <c r="N355" s="179">
        <v>0</v>
      </c>
    </row>
    <row r="356" spans="1:14" ht="33" customHeight="1" thickBot="1" x14ac:dyDescent="0.25">
      <c r="A356" s="199" t="s">
        <v>261</v>
      </c>
      <c r="B356" s="174">
        <v>0</v>
      </c>
      <c r="C356" s="174">
        <v>0</v>
      </c>
      <c r="D356" s="174">
        <v>0</v>
      </c>
      <c r="E356" s="174">
        <v>0</v>
      </c>
      <c r="F356" s="174">
        <v>0</v>
      </c>
      <c r="G356" s="174">
        <v>0</v>
      </c>
      <c r="H356" s="174">
        <v>0</v>
      </c>
      <c r="I356" s="174">
        <v>0</v>
      </c>
      <c r="J356" s="174">
        <v>0</v>
      </c>
      <c r="K356" s="174">
        <v>0</v>
      </c>
      <c r="L356" s="174">
        <v>0</v>
      </c>
      <c r="M356" s="174">
        <v>0</v>
      </c>
      <c r="N356" s="179">
        <v>0</v>
      </c>
    </row>
    <row r="357" spans="1:14" ht="33" customHeight="1" thickBot="1" x14ac:dyDescent="0.25">
      <c r="A357" s="198" t="s">
        <v>262</v>
      </c>
      <c r="B357" s="177">
        <v>0</v>
      </c>
      <c r="C357" s="177">
        <v>0</v>
      </c>
      <c r="D357" s="177">
        <v>0</v>
      </c>
      <c r="E357" s="177">
        <v>0</v>
      </c>
      <c r="F357" s="177">
        <v>0</v>
      </c>
      <c r="G357" s="177">
        <v>0</v>
      </c>
      <c r="H357" s="177">
        <v>0</v>
      </c>
      <c r="I357" s="177">
        <v>0</v>
      </c>
      <c r="J357" s="177">
        <v>0</v>
      </c>
      <c r="K357" s="177">
        <v>0</v>
      </c>
      <c r="L357" s="177">
        <v>0</v>
      </c>
      <c r="M357" s="177">
        <v>0</v>
      </c>
      <c r="N357" s="177">
        <v>0</v>
      </c>
    </row>
    <row r="358" spans="1:14" ht="33" customHeight="1" thickBot="1" x14ac:dyDescent="0.25">
      <c r="A358" s="200" t="s">
        <v>262</v>
      </c>
      <c r="B358" s="180">
        <v>0</v>
      </c>
      <c r="C358" s="180">
        <v>0</v>
      </c>
      <c r="D358" s="180">
        <v>0</v>
      </c>
      <c r="E358" s="180">
        <v>0</v>
      </c>
      <c r="F358" s="180">
        <v>0</v>
      </c>
      <c r="G358" s="180">
        <v>0</v>
      </c>
      <c r="H358" s="180">
        <v>0</v>
      </c>
      <c r="I358" s="180">
        <v>0</v>
      </c>
      <c r="J358" s="180">
        <v>0</v>
      </c>
      <c r="K358" s="180">
        <v>0</v>
      </c>
      <c r="L358" s="180">
        <v>0</v>
      </c>
      <c r="M358" s="180">
        <v>0</v>
      </c>
      <c r="N358" s="179">
        <v>0</v>
      </c>
    </row>
    <row r="359" spans="1:14" ht="33" customHeight="1" thickBot="1" x14ac:dyDescent="0.25">
      <c r="A359" s="198" t="s">
        <v>263</v>
      </c>
      <c r="B359" s="177">
        <v>50143665.609999999</v>
      </c>
      <c r="C359" s="177">
        <v>43723512.759999998</v>
      </c>
      <c r="D359" s="177">
        <v>69919903.75999999</v>
      </c>
      <c r="E359" s="177">
        <v>56108410.230000004</v>
      </c>
      <c r="F359" s="177">
        <v>57665420.239999995</v>
      </c>
      <c r="G359" s="177">
        <v>53186840.940000005</v>
      </c>
      <c r="H359" s="177">
        <v>53751092.589999996</v>
      </c>
      <c r="I359" s="177">
        <v>65229985.600000001</v>
      </c>
      <c r="J359" s="177">
        <v>55584500.549999997</v>
      </c>
      <c r="K359" s="177">
        <v>59452271.640000001</v>
      </c>
      <c r="L359" s="177">
        <v>60696049.199999996</v>
      </c>
      <c r="M359" s="177">
        <v>50863334.320000008</v>
      </c>
      <c r="N359" s="177">
        <v>676324987.44000006</v>
      </c>
    </row>
    <row r="360" spans="1:14" ht="33" customHeight="1" x14ac:dyDescent="0.2">
      <c r="A360" s="199" t="s">
        <v>264</v>
      </c>
      <c r="B360" s="174">
        <v>0</v>
      </c>
      <c r="C360" s="174">
        <v>0</v>
      </c>
      <c r="D360" s="174">
        <v>0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9">
        <v>0</v>
      </c>
    </row>
    <row r="361" spans="1:14" ht="33" customHeight="1" x14ac:dyDescent="0.2">
      <c r="A361" s="199" t="s">
        <v>265</v>
      </c>
      <c r="B361" s="174">
        <v>0</v>
      </c>
      <c r="C361" s="174">
        <v>0</v>
      </c>
      <c r="D361" s="174">
        <v>0</v>
      </c>
      <c r="E361" s="174">
        <v>0</v>
      </c>
      <c r="F361" s="174">
        <v>0</v>
      </c>
      <c r="G361" s="174">
        <v>0</v>
      </c>
      <c r="H361" s="174">
        <v>0</v>
      </c>
      <c r="I361" s="174">
        <v>0</v>
      </c>
      <c r="J361" s="174">
        <v>0</v>
      </c>
      <c r="K361" s="174">
        <v>0</v>
      </c>
      <c r="L361" s="174">
        <v>0</v>
      </c>
      <c r="M361" s="174">
        <v>0</v>
      </c>
      <c r="N361" s="179">
        <v>0</v>
      </c>
    </row>
    <row r="362" spans="1:14" ht="33" customHeight="1" x14ac:dyDescent="0.2">
      <c r="A362" s="199" t="s">
        <v>266</v>
      </c>
      <c r="B362" s="174">
        <v>0</v>
      </c>
      <c r="C362" s="174">
        <v>0</v>
      </c>
      <c r="D362" s="174">
        <v>0</v>
      </c>
      <c r="E362" s="174">
        <v>0</v>
      </c>
      <c r="F362" s="174">
        <v>0</v>
      </c>
      <c r="G362" s="174">
        <v>0</v>
      </c>
      <c r="H362" s="174">
        <v>0</v>
      </c>
      <c r="I362" s="174">
        <v>0</v>
      </c>
      <c r="J362" s="174">
        <v>0</v>
      </c>
      <c r="K362" s="174">
        <v>0</v>
      </c>
      <c r="L362" s="174">
        <v>0</v>
      </c>
      <c r="M362" s="174">
        <v>0</v>
      </c>
      <c r="N362" s="179">
        <v>0</v>
      </c>
    </row>
    <row r="363" spans="1:14" ht="33" customHeight="1" x14ac:dyDescent="0.2">
      <c r="A363" s="199" t="s">
        <v>267</v>
      </c>
      <c r="B363" s="174">
        <v>0</v>
      </c>
      <c r="C363" s="174">
        <v>0</v>
      </c>
      <c r="D363" s="174">
        <v>0</v>
      </c>
      <c r="E363" s="174">
        <v>0</v>
      </c>
      <c r="F363" s="174">
        <v>0</v>
      </c>
      <c r="G363" s="174">
        <v>0</v>
      </c>
      <c r="H363" s="174">
        <v>0</v>
      </c>
      <c r="I363" s="174">
        <v>0</v>
      </c>
      <c r="J363" s="174">
        <v>0</v>
      </c>
      <c r="K363" s="174">
        <v>0</v>
      </c>
      <c r="L363" s="174">
        <v>0</v>
      </c>
      <c r="M363" s="174">
        <v>0</v>
      </c>
      <c r="N363" s="179">
        <v>0</v>
      </c>
    </row>
    <row r="364" spans="1:14" ht="33" customHeight="1" x14ac:dyDescent="0.2">
      <c r="A364" s="199" t="s">
        <v>268</v>
      </c>
      <c r="B364" s="174">
        <v>3975573.99</v>
      </c>
      <c r="C364" s="174">
        <v>3727514.51</v>
      </c>
      <c r="D364" s="174">
        <v>4915979.5</v>
      </c>
      <c r="E364" s="174">
        <v>4052703.23</v>
      </c>
      <c r="F364" s="174">
        <v>4688271.83</v>
      </c>
      <c r="G364" s="174">
        <v>4210234.38</v>
      </c>
      <c r="H364" s="174">
        <v>4291614.79</v>
      </c>
      <c r="I364" s="174">
        <v>5467765.5199999996</v>
      </c>
      <c r="J364" s="174">
        <v>3912226.19</v>
      </c>
      <c r="K364" s="174">
        <v>2212780</v>
      </c>
      <c r="L364" s="174">
        <v>4707009.8</v>
      </c>
      <c r="M364" s="174">
        <v>4741411.07</v>
      </c>
      <c r="N364" s="179">
        <v>50903084.809999995</v>
      </c>
    </row>
    <row r="365" spans="1:14" ht="33" customHeight="1" x14ac:dyDescent="0.2">
      <c r="A365" s="199" t="s">
        <v>269</v>
      </c>
      <c r="B365" s="174">
        <v>39957502.479999997</v>
      </c>
      <c r="C365" s="174">
        <v>34567335.93</v>
      </c>
      <c r="D365" s="174">
        <v>60185927.359999999</v>
      </c>
      <c r="E365" s="174">
        <v>47957233.240000002</v>
      </c>
      <c r="F365" s="174">
        <v>48428689.689999998</v>
      </c>
      <c r="G365" s="174">
        <v>46199627</v>
      </c>
      <c r="H365" s="174">
        <v>47188518.359999999</v>
      </c>
      <c r="I365" s="174">
        <v>56523364.32</v>
      </c>
      <c r="J365" s="174">
        <v>50083910.719999999</v>
      </c>
      <c r="K365" s="174">
        <v>53999341.039999999</v>
      </c>
      <c r="L365" s="174">
        <v>53257763.159999996</v>
      </c>
      <c r="M365" s="174">
        <v>43744881.310000002</v>
      </c>
      <c r="N365" s="179">
        <v>582094094.61000013</v>
      </c>
    </row>
    <row r="366" spans="1:14" ht="33" customHeight="1" x14ac:dyDescent="0.2">
      <c r="A366" s="199" t="s">
        <v>270</v>
      </c>
      <c r="B366" s="174">
        <v>3841532.1</v>
      </c>
      <c r="C366" s="174">
        <v>2425240.7999999998</v>
      </c>
      <c r="D366" s="174">
        <v>1184298.3</v>
      </c>
      <c r="E366" s="174">
        <v>667510.19999999995</v>
      </c>
      <c r="F366" s="174">
        <v>0</v>
      </c>
      <c r="G366" s="174">
        <v>0</v>
      </c>
      <c r="H366" s="174">
        <v>0</v>
      </c>
      <c r="I366" s="174">
        <v>0</v>
      </c>
      <c r="J366" s="174">
        <v>0</v>
      </c>
      <c r="K366" s="174">
        <v>1376296.2</v>
      </c>
      <c r="L366" s="174">
        <v>1335020.3999999999</v>
      </c>
      <c r="M366" s="174">
        <v>1287341.1000000001</v>
      </c>
      <c r="N366" s="179">
        <v>12117239.1</v>
      </c>
    </row>
    <row r="367" spans="1:14" ht="33" customHeight="1" x14ac:dyDescent="0.2">
      <c r="A367" s="199" t="s">
        <v>271</v>
      </c>
      <c r="B367" s="174">
        <v>2369057.04</v>
      </c>
      <c r="C367" s="174">
        <v>3003421.52</v>
      </c>
      <c r="D367" s="174">
        <v>3633698.6</v>
      </c>
      <c r="E367" s="174">
        <v>3430963.56</v>
      </c>
      <c r="F367" s="174">
        <v>4548458.72</v>
      </c>
      <c r="G367" s="174">
        <v>2776979.56</v>
      </c>
      <c r="H367" s="174">
        <v>2270959.44</v>
      </c>
      <c r="I367" s="174">
        <v>3238855.76</v>
      </c>
      <c r="J367" s="174">
        <v>1588363.64</v>
      </c>
      <c r="K367" s="174">
        <v>1863854.4</v>
      </c>
      <c r="L367" s="174">
        <v>1396255.84</v>
      </c>
      <c r="M367" s="174">
        <v>1089700.8400000001</v>
      </c>
      <c r="N367" s="179">
        <v>31210568.920000002</v>
      </c>
    </row>
    <row r="368" spans="1:14" ht="33" customHeight="1" x14ac:dyDescent="0.2">
      <c r="A368" s="199" t="s">
        <v>272</v>
      </c>
      <c r="B368" s="174">
        <v>0</v>
      </c>
      <c r="C368" s="174">
        <v>0</v>
      </c>
      <c r="D368" s="174">
        <v>0</v>
      </c>
      <c r="E368" s="174">
        <v>0</v>
      </c>
      <c r="F368" s="174">
        <v>0</v>
      </c>
      <c r="G368" s="174">
        <v>0</v>
      </c>
      <c r="H368" s="174">
        <v>0</v>
      </c>
      <c r="I368" s="174">
        <v>0</v>
      </c>
      <c r="J368" s="174">
        <v>0</v>
      </c>
      <c r="K368" s="174">
        <v>0</v>
      </c>
      <c r="L368" s="174">
        <v>0</v>
      </c>
      <c r="M368" s="174">
        <v>0</v>
      </c>
      <c r="N368" s="179">
        <v>0</v>
      </c>
    </row>
    <row r="369" spans="1:14" ht="33" customHeight="1" thickBot="1" x14ac:dyDescent="0.25">
      <c r="A369" s="199" t="s">
        <v>273</v>
      </c>
      <c r="B369" s="174">
        <v>0</v>
      </c>
      <c r="C369" s="174">
        <v>0</v>
      </c>
      <c r="D369" s="174">
        <v>0</v>
      </c>
      <c r="E369" s="174">
        <v>0</v>
      </c>
      <c r="F369" s="174">
        <v>0</v>
      </c>
      <c r="G369" s="174">
        <v>0</v>
      </c>
      <c r="H369" s="174">
        <v>0</v>
      </c>
      <c r="I369" s="174">
        <v>0</v>
      </c>
      <c r="J369" s="174">
        <v>0</v>
      </c>
      <c r="K369" s="174">
        <v>0</v>
      </c>
      <c r="L369" s="174">
        <v>0</v>
      </c>
      <c r="M369" s="174">
        <v>0</v>
      </c>
      <c r="N369" s="179">
        <v>0</v>
      </c>
    </row>
    <row r="370" spans="1:14" ht="33" customHeight="1" thickBot="1" x14ac:dyDescent="0.25">
      <c r="A370" s="198" t="s">
        <v>274</v>
      </c>
      <c r="B370" s="177">
        <v>0</v>
      </c>
      <c r="C370" s="177">
        <v>0</v>
      </c>
      <c r="D370" s="177">
        <v>0</v>
      </c>
      <c r="E370" s="177">
        <v>0</v>
      </c>
      <c r="F370" s="177">
        <v>0</v>
      </c>
      <c r="G370" s="177">
        <v>0</v>
      </c>
      <c r="H370" s="177">
        <v>0</v>
      </c>
      <c r="I370" s="177">
        <v>0</v>
      </c>
      <c r="J370" s="177">
        <v>0</v>
      </c>
      <c r="K370" s="177">
        <v>0</v>
      </c>
      <c r="L370" s="177">
        <v>0</v>
      </c>
      <c r="M370" s="177">
        <v>0</v>
      </c>
      <c r="N370" s="177">
        <v>0</v>
      </c>
    </row>
    <row r="371" spans="1:14" ht="33" customHeight="1" x14ac:dyDescent="0.2">
      <c r="A371" s="199" t="s">
        <v>275</v>
      </c>
      <c r="B371" s="174">
        <v>0</v>
      </c>
      <c r="C371" s="174">
        <v>0</v>
      </c>
      <c r="D371" s="174">
        <v>0</v>
      </c>
      <c r="E371" s="174">
        <v>0</v>
      </c>
      <c r="F371" s="174">
        <v>0</v>
      </c>
      <c r="G371" s="174">
        <v>0</v>
      </c>
      <c r="H371" s="174">
        <v>0</v>
      </c>
      <c r="I371" s="174">
        <v>0</v>
      </c>
      <c r="J371" s="174">
        <v>0</v>
      </c>
      <c r="K371" s="174">
        <v>0</v>
      </c>
      <c r="L371" s="174">
        <v>0</v>
      </c>
      <c r="M371" s="174">
        <v>0</v>
      </c>
      <c r="N371" s="179">
        <v>0</v>
      </c>
    </row>
    <row r="372" spans="1:14" ht="33" customHeight="1" x14ac:dyDescent="0.2">
      <c r="A372" s="199" t="s">
        <v>276</v>
      </c>
      <c r="B372" s="174">
        <v>0</v>
      </c>
      <c r="C372" s="174">
        <v>0</v>
      </c>
      <c r="D372" s="174">
        <v>0</v>
      </c>
      <c r="E372" s="174">
        <v>0</v>
      </c>
      <c r="F372" s="174">
        <v>0</v>
      </c>
      <c r="G372" s="174">
        <v>0</v>
      </c>
      <c r="H372" s="174">
        <v>0</v>
      </c>
      <c r="I372" s="174">
        <v>0</v>
      </c>
      <c r="J372" s="174">
        <v>0</v>
      </c>
      <c r="K372" s="174">
        <v>0</v>
      </c>
      <c r="L372" s="174">
        <v>0</v>
      </c>
      <c r="M372" s="174">
        <v>0</v>
      </c>
      <c r="N372" s="179">
        <v>0</v>
      </c>
    </row>
    <row r="373" spans="1:14" ht="33" customHeight="1" x14ac:dyDescent="0.2">
      <c r="A373" s="199" t="s">
        <v>277</v>
      </c>
      <c r="B373" s="174">
        <v>0</v>
      </c>
      <c r="C373" s="174">
        <v>0</v>
      </c>
      <c r="D373" s="174">
        <v>0</v>
      </c>
      <c r="E373" s="174">
        <v>0</v>
      </c>
      <c r="F373" s="174">
        <v>0</v>
      </c>
      <c r="G373" s="174">
        <v>0</v>
      </c>
      <c r="H373" s="174">
        <v>0</v>
      </c>
      <c r="I373" s="174">
        <v>0</v>
      </c>
      <c r="J373" s="174">
        <v>0</v>
      </c>
      <c r="K373" s="174">
        <v>0</v>
      </c>
      <c r="L373" s="174">
        <v>0</v>
      </c>
      <c r="M373" s="174">
        <v>0</v>
      </c>
      <c r="N373" s="179">
        <v>0</v>
      </c>
    </row>
    <row r="374" spans="1:14" ht="33" customHeight="1" x14ac:dyDescent="0.2">
      <c r="A374" s="199" t="s">
        <v>278</v>
      </c>
      <c r="B374" s="174">
        <v>0</v>
      </c>
      <c r="C374" s="174">
        <v>0</v>
      </c>
      <c r="D374" s="174">
        <v>0</v>
      </c>
      <c r="E374" s="174">
        <v>0</v>
      </c>
      <c r="F374" s="174">
        <v>0</v>
      </c>
      <c r="G374" s="174">
        <v>0</v>
      </c>
      <c r="H374" s="174">
        <v>0</v>
      </c>
      <c r="I374" s="174">
        <v>0</v>
      </c>
      <c r="J374" s="174">
        <v>0</v>
      </c>
      <c r="K374" s="174">
        <v>0</v>
      </c>
      <c r="L374" s="174">
        <v>0</v>
      </c>
      <c r="M374" s="174">
        <v>0</v>
      </c>
      <c r="N374" s="179">
        <v>0</v>
      </c>
    </row>
    <row r="375" spans="1:14" ht="33" customHeight="1" x14ac:dyDescent="0.2">
      <c r="A375" s="199" t="s">
        <v>279</v>
      </c>
      <c r="B375" s="174">
        <v>0</v>
      </c>
      <c r="C375" s="174">
        <v>0</v>
      </c>
      <c r="D375" s="174">
        <v>0</v>
      </c>
      <c r="E375" s="174">
        <v>0</v>
      </c>
      <c r="F375" s="174">
        <v>0</v>
      </c>
      <c r="G375" s="174">
        <v>0</v>
      </c>
      <c r="H375" s="174">
        <v>0</v>
      </c>
      <c r="I375" s="174">
        <v>0</v>
      </c>
      <c r="J375" s="174">
        <v>0</v>
      </c>
      <c r="K375" s="174">
        <v>0</v>
      </c>
      <c r="L375" s="174">
        <v>0</v>
      </c>
      <c r="M375" s="174">
        <v>0</v>
      </c>
      <c r="N375" s="179">
        <v>0</v>
      </c>
    </row>
    <row r="376" spans="1:14" ht="33" customHeight="1" x14ac:dyDescent="0.2">
      <c r="A376" s="199" t="s">
        <v>280</v>
      </c>
      <c r="B376" s="174">
        <v>0</v>
      </c>
      <c r="C376" s="174">
        <v>0</v>
      </c>
      <c r="D376" s="174">
        <v>0</v>
      </c>
      <c r="E376" s="174">
        <v>0</v>
      </c>
      <c r="F376" s="174">
        <v>0</v>
      </c>
      <c r="G376" s="174">
        <v>0</v>
      </c>
      <c r="H376" s="174">
        <v>0</v>
      </c>
      <c r="I376" s="174">
        <v>0</v>
      </c>
      <c r="J376" s="174">
        <v>0</v>
      </c>
      <c r="K376" s="174">
        <v>0</v>
      </c>
      <c r="L376" s="174">
        <v>0</v>
      </c>
      <c r="M376" s="174">
        <v>0</v>
      </c>
      <c r="N376" s="179">
        <v>0</v>
      </c>
    </row>
    <row r="377" spans="1:14" ht="33" customHeight="1" thickBot="1" x14ac:dyDescent="0.25">
      <c r="A377" s="199" t="s">
        <v>281</v>
      </c>
      <c r="B377" s="174">
        <v>0</v>
      </c>
      <c r="C377" s="174">
        <v>0</v>
      </c>
      <c r="D377" s="174">
        <v>0</v>
      </c>
      <c r="E377" s="174">
        <v>0</v>
      </c>
      <c r="F377" s="174">
        <v>0</v>
      </c>
      <c r="G377" s="174">
        <v>0</v>
      </c>
      <c r="H377" s="174">
        <v>0</v>
      </c>
      <c r="I377" s="174">
        <v>0</v>
      </c>
      <c r="J377" s="174">
        <v>0</v>
      </c>
      <c r="K377" s="174">
        <v>0</v>
      </c>
      <c r="L377" s="174">
        <v>0</v>
      </c>
      <c r="M377" s="174">
        <v>0</v>
      </c>
      <c r="N377" s="179">
        <v>0</v>
      </c>
    </row>
    <row r="378" spans="1:14" ht="33" customHeight="1" thickBot="1" x14ac:dyDescent="0.25">
      <c r="A378" s="198" t="s">
        <v>282</v>
      </c>
      <c r="B378" s="177">
        <v>43139994.390000001</v>
      </c>
      <c r="C378" s="177">
        <v>38803552.679999992</v>
      </c>
      <c r="D378" s="177">
        <v>33495095.369999997</v>
      </c>
      <c r="E378" s="177">
        <v>36666181.950000003</v>
      </c>
      <c r="F378" s="177">
        <v>37503159.739999995</v>
      </c>
      <c r="G378" s="177">
        <v>41957189.159999996</v>
      </c>
      <c r="H378" s="177">
        <v>39059150.150000006</v>
      </c>
      <c r="I378" s="177">
        <v>38193824.880000003</v>
      </c>
      <c r="J378" s="177">
        <v>36159662.040000007</v>
      </c>
      <c r="K378" s="177">
        <v>46787611.129999995</v>
      </c>
      <c r="L378" s="177">
        <v>39853180.560000002</v>
      </c>
      <c r="M378" s="177">
        <v>32035711.019999996</v>
      </c>
      <c r="N378" s="177">
        <v>463654313.06999993</v>
      </c>
    </row>
    <row r="379" spans="1:14" ht="33" customHeight="1" x14ac:dyDescent="0.2">
      <c r="A379" s="199" t="s">
        <v>283</v>
      </c>
      <c r="B379" s="174">
        <v>5655388.0099999998</v>
      </c>
      <c r="C379" s="174">
        <v>4599310.21</v>
      </c>
      <c r="D379" s="174">
        <v>5690941.6900000004</v>
      </c>
      <c r="E379" s="174">
        <v>5517574.0499999998</v>
      </c>
      <c r="F379" s="174">
        <v>2615145.3199999998</v>
      </c>
      <c r="G379" s="174">
        <v>5015717.4000000004</v>
      </c>
      <c r="H379" s="174">
        <v>4192789.97</v>
      </c>
      <c r="I379" s="174">
        <v>3916625.76</v>
      </c>
      <c r="J379" s="174">
        <v>5357550.49</v>
      </c>
      <c r="K379" s="174">
        <v>7976802.1900000004</v>
      </c>
      <c r="L379" s="174">
        <v>3474315.04</v>
      </c>
      <c r="M379" s="174">
        <v>5931917.6500000004</v>
      </c>
      <c r="N379" s="179">
        <v>59944077.779999994</v>
      </c>
    </row>
    <row r="380" spans="1:14" ht="33" customHeight="1" x14ac:dyDescent="0.2">
      <c r="A380" s="199" t="s">
        <v>284</v>
      </c>
      <c r="B380" s="174">
        <v>0</v>
      </c>
      <c r="C380" s="174">
        <v>2068658.12</v>
      </c>
      <c r="D380" s="174">
        <v>2460025.88</v>
      </c>
      <c r="E380" s="174">
        <v>2012748.44</v>
      </c>
      <c r="F380" s="174">
        <v>1677290.37</v>
      </c>
      <c r="G380" s="174">
        <v>1677290.37</v>
      </c>
      <c r="H380" s="174">
        <v>1956838.77</v>
      </c>
      <c r="I380" s="174">
        <v>1956838.77</v>
      </c>
      <c r="J380" s="174">
        <v>2124567.7999999998</v>
      </c>
      <c r="K380" s="174">
        <v>2851393.63</v>
      </c>
      <c r="L380" s="174">
        <v>2795483.95</v>
      </c>
      <c r="M380" s="174">
        <v>1621380.69</v>
      </c>
      <c r="N380" s="179">
        <v>23202516.789999999</v>
      </c>
    </row>
    <row r="381" spans="1:14" ht="33" customHeight="1" x14ac:dyDescent="0.2">
      <c r="A381" s="199" t="s">
        <v>285</v>
      </c>
      <c r="B381" s="174">
        <v>23574639.52</v>
      </c>
      <c r="C381" s="174">
        <v>22174223.649999999</v>
      </c>
      <c r="D381" s="174">
        <v>19470124.449999999</v>
      </c>
      <c r="E381" s="174">
        <v>15347107.1</v>
      </c>
      <c r="F381" s="174">
        <v>18938495.149999999</v>
      </c>
      <c r="G381" s="174">
        <v>17537396.75</v>
      </c>
      <c r="H381" s="174">
        <v>18298054.100000001</v>
      </c>
      <c r="I381" s="174">
        <v>10482455</v>
      </c>
      <c r="J381" s="174">
        <v>9006687.1500000004</v>
      </c>
      <c r="K381" s="174">
        <v>12725957.449999999</v>
      </c>
      <c r="L381" s="174">
        <v>9366009.1300000008</v>
      </c>
      <c r="M381" s="174">
        <v>3759946.1</v>
      </c>
      <c r="N381" s="179">
        <v>180681095.54999998</v>
      </c>
    </row>
    <row r="382" spans="1:14" ht="33" customHeight="1" x14ac:dyDescent="0.2">
      <c r="A382" s="199" t="s">
        <v>286</v>
      </c>
      <c r="B382" s="174">
        <v>0</v>
      </c>
      <c r="C382" s="174">
        <v>0</v>
      </c>
      <c r="D382" s="174">
        <v>0</v>
      </c>
      <c r="E382" s="174">
        <v>0</v>
      </c>
      <c r="F382" s="174">
        <v>0</v>
      </c>
      <c r="G382" s="174">
        <v>0</v>
      </c>
      <c r="H382" s="174">
        <v>0</v>
      </c>
      <c r="I382" s="174">
        <v>0</v>
      </c>
      <c r="J382" s="174">
        <v>0</v>
      </c>
      <c r="K382" s="174">
        <v>0</v>
      </c>
      <c r="L382" s="174">
        <v>0</v>
      </c>
      <c r="M382" s="174">
        <v>0</v>
      </c>
      <c r="N382" s="179">
        <v>0</v>
      </c>
    </row>
    <row r="383" spans="1:14" ht="33" customHeight="1" x14ac:dyDescent="0.2">
      <c r="A383" s="199" t="s">
        <v>287</v>
      </c>
      <c r="B383" s="174">
        <v>0</v>
      </c>
      <c r="C383" s="174">
        <v>0</v>
      </c>
      <c r="D383" s="174">
        <v>0</v>
      </c>
      <c r="E383" s="174">
        <v>0</v>
      </c>
      <c r="F383" s="174">
        <v>0</v>
      </c>
      <c r="G383" s="174">
        <v>0</v>
      </c>
      <c r="H383" s="174">
        <v>0</v>
      </c>
      <c r="I383" s="174">
        <v>0</v>
      </c>
      <c r="J383" s="174">
        <v>0</v>
      </c>
      <c r="K383" s="174">
        <v>0</v>
      </c>
      <c r="L383" s="174">
        <v>0</v>
      </c>
      <c r="M383" s="174">
        <v>0</v>
      </c>
      <c r="N383" s="179">
        <v>0</v>
      </c>
    </row>
    <row r="384" spans="1:14" ht="33" customHeight="1" x14ac:dyDescent="0.2">
      <c r="A384" s="199" t="s">
        <v>288</v>
      </c>
      <c r="B384" s="174">
        <v>0</v>
      </c>
      <c r="C384" s="174">
        <v>0</v>
      </c>
      <c r="D384" s="174">
        <v>0</v>
      </c>
      <c r="E384" s="174">
        <v>0</v>
      </c>
      <c r="F384" s="174">
        <v>0</v>
      </c>
      <c r="G384" s="174">
        <v>0</v>
      </c>
      <c r="H384" s="174">
        <v>0</v>
      </c>
      <c r="I384" s="174">
        <v>0</v>
      </c>
      <c r="J384" s="174">
        <v>0</v>
      </c>
      <c r="K384" s="174">
        <v>0</v>
      </c>
      <c r="L384" s="174">
        <v>0</v>
      </c>
      <c r="M384" s="174">
        <v>0</v>
      </c>
      <c r="N384" s="179">
        <v>0</v>
      </c>
    </row>
    <row r="385" spans="1:14" ht="33" customHeight="1" x14ac:dyDescent="0.2">
      <c r="A385" s="199" t="s">
        <v>289</v>
      </c>
      <c r="B385" s="174">
        <v>0</v>
      </c>
      <c r="C385" s="174">
        <v>0</v>
      </c>
      <c r="D385" s="174">
        <v>0</v>
      </c>
      <c r="E385" s="174">
        <v>0</v>
      </c>
      <c r="F385" s="174">
        <v>0</v>
      </c>
      <c r="G385" s="174">
        <v>0</v>
      </c>
      <c r="H385" s="174">
        <v>0</v>
      </c>
      <c r="I385" s="174">
        <v>0</v>
      </c>
      <c r="J385" s="174">
        <v>0</v>
      </c>
      <c r="K385" s="174">
        <v>0</v>
      </c>
      <c r="L385" s="174">
        <v>0</v>
      </c>
      <c r="M385" s="174">
        <v>0</v>
      </c>
      <c r="N385" s="179">
        <v>0</v>
      </c>
    </row>
    <row r="386" spans="1:14" ht="33" customHeight="1" x14ac:dyDescent="0.2">
      <c r="A386" s="199" t="s">
        <v>290</v>
      </c>
      <c r="B386" s="174">
        <v>0</v>
      </c>
      <c r="C386" s="174">
        <v>0</v>
      </c>
      <c r="D386" s="174">
        <v>0</v>
      </c>
      <c r="E386" s="174">
        <v>0</v>
      </c>
      <c r="F386" s="174">
        <v>0</v>
      </c>
      <c r="G386" s="174">
        <v>0</v>
      </c>
      <c r="H386" s="174">
        <v>0</v>
      </c>
      <c r="I386" s="174">
        <v>0</v>
      </c>
      <c r="J386" s="174">
        <v>0</v>
      </c>
      <c r="K386" s="174">
        <v>0</v>
      </c>
      <c r="L386" s="174">
        <v>0</v>
      </c>
      <c r="M386" s="174">
        <v>0</v>
      </c>
      <c r="N386" s="179">
        <v>0</v>
      </c>
    </row>
    <row r="387" spans="1:14" ht="33" customHeight="1" x14ac:dyDescent="0.2">
      <c r="A387" s="199" t="s">
        <v>291</v>
      </c>
      <c r="B387" s="174">
        <v>13909966.859999999</v>
      </c>
      <c r="C387" s="174">
        <v>9961360.6999999993</v>
      </c>
      <c r="D387" s="174">
        <v>5874003.3499999996</v>
      </c>
      <c r="E387" s="174">
        <v>13788752.359999999</v>
      </c>
      <c r="F387" s="174">
        <v>14272228.9</v>
      </c>
      <c r="G387" s="174">
        <v>17726784.640000001</v>
      </c>
      <c r="H387" s="174">
        <v>14611467.310000001</v>
      </c>
      <c r="I387" s="174">
        <v>21837905.350000001</v>
      </c>
      <c r="J387" s="174">
        <v>19670856.600000001</v>
      </c>
      <c r="K387" s="174">
        <v>23233457.859999999</v>
      </c>
      <c r="L387" s="174">
        <v>24217372.440000001</v>
      </c>
      <c r="M387" s="174">
        <v>20722466.579999998</v>
      </c>
      <c r="N387" s="179">
        <v>199826622.94999999</v>
      </c>
    </row>
    <row r="388" spans="1:14" ht="33" customHeight="1" x14ac:dyDescent="0.2">
      <c r="A388" s="199" t="s">
        <v>292</v>
      </c>
      <c r="B388" s="174">
        <v>0</v>
      </c>
      <c r="C388" s="174">
        <v>0</v>
      </c>
      <c r="D388" s="174">
        <v>0</v>
      </c>
      <c r="E388" s="174">
        <v>0</v>
      </c>
      <c r="F388" s="174">
        <v>0</v>
      </c>
      <c r="G388" s="174">
        <v>0</v>
      </c>
      <c r="H388" s="174">
        <v>0</v>
      </c>
      <c r="I388" s="174">
        <v>0</v>
      </c>
      <c r="J388" s="174">
        <v>0</v>
      </c>
      <c r="K388" s="174">
        <v>0</v>
      </c>
      <c r="L388" s="174">
        <v>0</v>
      </c>
      <c r="M388" s="174">
        <v>0</v>
      </c>
      <c r="N388" s="179">
        <v>0</v>
      </c>
    </row>
    <row r="389" spans="1:14" ht="33" customHeight="1" x14ac:dyDescent="0.2">
      <c r="A389" s="199" t="s">
        <v>293</v>
      </c>
      <c r="B389" s="174">
        <v>0</v>
      </c>
      <c r="C389" s="174">
        <v>0</v>
      </c>
      <c r="D389" s="174">
        <v>0</v>
      </c>
      <c r="E389" s="174">
        <v>0</v>
      </c>
      <c r="F389" s="174">
        <v>0</v>
      </c>
      <c r="G389" s="174">
        <v>0</v>
      </c>
      <c r="H389" s="174">
        <v>0</v>
      </c>
      <c r="I389" s="174">
        <v>0</v>
      </c>
      <c r="J389" s="174">
        <v>0</v>
      </c>
      <c r="K389" s="174">
        <v>0</v>
      </c>
      <c r="L389" s="174">
        <v>0</v>
      </c>
      <c r="M389" s="174">
        <v>0</v>
      </c>
      <c r="N389" s="179">
        <v>0</v>
      </c>
    </row>
    <row r="390" spans="1:14" ht="33" customHeight="1" x14ac:dyDescent="0.2">
      <c r="A390" s="199" t="s">
        <v>294</v>
      </c>
      <c r="B390" s="174">
        <v>0</v>
      </c>
      <c r="C390" s="174">
        <v>0</v>
      </c>
      <c r="D390" s="174">
        <v>0</v>
      </c>
      <c r="E390" s="174">
        <v>0</v>
      </c>
      <c r="F390" s="174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  <c r="M390" s="174">
        <v>0</v>
      </c>
      <c r="N390" s="179">
        <v>0</v>
      </c>
    </row>
    <row r="391" spans="1:14" ht="33" customHeight="1" x14ac:dyDescent="0.2">
      <c r="A391" s="199" t="s">
        <v>295</v>
      </c>
      <c r="B391" s="174">
        <v>0</v>
      </c>
      <c r="C391" s="174">
        <v>0</v>
      </c>
      <c r="D391" s="174">
        <v>0</v>
      </c>
      <c r="E391" s="174">
        <v>0</v>
      </c>
      <c r="F391" s="174">
        <v>0</v>
      </c>
      <c r="G391" s="174">
        <v>0</v>
      </c>
      <c r="H391" s="174">
        <v>0</v>
      </c>
      <c r="I391" s="174">
        <v>0</v>
      </c>
      <c r="J391" s="174">
        <v>0</v>
      </c>
      <c r="K391" s="174">
        <v>0</v>
      </c>
      <c r="L391" s="174">
        <v>0</v>
      </c>
      <c r="M391" s="174">
        <v>0</v>
      </c>
      <c r="N391" s="179">
        <v>0</v>
      </c>
    </row>
    <row r="392" spans="1:14" ht="33" customHeight="1" x14ac:dyDescent="0.2">
      <c r="A392" s="199" t="s">
        <v>296</v>
      </c>
      <c r="B392" s="174">
        <v>0</v>
      </c>
      <c r="C392" s="174">
        <v>0</v>
      </c>
      <c r="D392" s="174">
        <v>0</v>
      </c>
      <c r="E392" s="174">
        <v>0</v>
      </c>
      <c r="F392" s="174">
        <v>0</v>
      </c>
      <c r="G392" s="174">
        <v>0</v>
      </c>
      <c r="H392" s="174">
        <v>0</v>
      </c>
      <c r="I392" s="174">
        <v>0</v>
      </c>
      <c r="J392" s="174">
        <v>0</v>
      </c>
      <c r="K392" s="174">
        <v>0</v>
      </c>
      <c r="L392" s="174">
        <v>0</v>
      </c>
      <c r="M392" s="174">
        <v>0</v>
      </c>
      <c r="N392" s="179">
        <v>0</v>
      </c>
    </row>
    <row r="393" spans="1:14" ht="33" customHeight="1" thickBot="1" x14ac:dyDescent="0.25">
      <c r="A393" s="199" t="s">
        <v>297</v>
      </c>
      <c r="B393" s="174">
        <v>0</v>
      </c>
      <c r="C393" s="174">
        <v>0</v>
      </c>
      <c r="D393" s="174">
        <v>0</v>
      </c>
      <c r="E393" s="174">
        <v>0</v>
      </c>
      <c r="F393" s="174">
        <v>0</v>
      </c>
      <c r="G393" s="174">
        <v>0</v>
      </c>
      <c r="H393" s="174">
        <v>0</v>
      </c>
      <c r="I393" s="174">
        <v>0</v>
      </c>
      <c r="J393" s="174">
        <v>0</v>
      </c>
      <c r="K393" s="174">
        <v>0</v>
      </c>
      <c r="L393" s="174">
        <v>0</v>
      </c>
      <c r="M393" s="174">
        <v>0</v>
      </c>
      <c r="N393" s="179">
        <v>0</v>
      </c>
    </row>
    <row r="394" spans="1:14" ht="33" customHeight="1" thickBot="1" x14ac:dyDescent="0.25">
      <c r="A394" s="198" t="s">
        <v>298</v>
      </c>
      <c r="B394" s="177">
        <v>13965777.550000001</v>
      </c>
      <c r="C394" s="177">
        <v>11319317.85</v>
      </c>
      <c r="D394" s="177">
        <v>11854092.440000001</v>
      </c>
      <c r="E394" s="177">
        <v>8877198.8499999996</v>
      </c>
      <c r="F394" s="177">
        <v>13222833.890000001</v>
      </c>
      <c r="G394" s="177">
        <v>13470562.869999999</v>
      </c>
      <c r="H394" s="177">
        <v>15329707.059999999</v>
      </c>
      <c r="I394" s="177">
        <v>12523808.109999999</v>
      </c>
      <c r="J394" s="177">
        <v>14792614.57</v>
      </c>
      <c r="K394" s="177">
        <v>13888273.989999998</v>
      </c>
      <c r="L394" s="177">
        <v>11032499.780000001</v>
      </c>
      <c r="M394" s="177">
        <v>9239596.0700000003</v>
      </c>
      <c r="N394" s="177">
        <v>149516283.02999997</v>
      </c>
    </row>
    <row r="395" spans="1:14" ht="33" customHeight="1" x14ac:dyDescent="0.2">
      <c r="A395" s="199" t="s">
        <v>299</v>
      </c>
      <c r="B395" s="174">
        <v>0</v>
      </c>
      <c r="C395" s="174">
        <v>0</v>
      </c>
      <c r="D395" s="174">
        <v>0</v>
      </c>
      <c r="E395" s="174">
        <v>0</v>
      </c>
      <c r="F395" s="174">
        <v>0</v>
      </c>
      <c r="G395" s="174">
        <v>0</v>
      </c>
      <c r="H395" s="174">
        <v>0</v>
      </c>
      <c r="I395" s="174">
        <v>0</v>
      </c>
      <c r="J395" s="174">
        <v>0</v>
      </c>
      <c r="K395" s="174">
        <v>0</v>
      </c>
      <c r="L395" s="174">
        <v>0</v>
      </c>
      <c r="M395" s="174">
        <v>0</v>
      </c>
      <c r="N395" s="179">
        <v>0</v>
      </c>
    </row>
    <row r="396" spans="1:14" ht="33" customHeight="1" x14ac:dyDescent="0.2">
      <c r="A396" s="199" t="s">
        <v>300</v>
      </c>
      <c r="B396" s="174">
        <v>8515219.1099999994</v>
      </c>
      <c r="C396" s="174">
        <v>8414280.7699999996</v>
      </c>
      <c r="D396" s="174">
        <v>6891489.2400000002</v>
      </c>
      <c r="E396" s="174">
        <v>5074874.97</v>
      </c>
      <c r="F396" s="174">
        <v>8218821.2999999998</v>
      </c>
      <c r="G396" s="174">
        <v>7562548.3499999996</v>
      </c>
      <c r="H396" s="174">
        <v>7558440.5199999996</v>
      </c>
      <c r="I396" s="174">
        <v>7117348.75</v>
      </c>
      <c r="J396" s="174">
        <v>7696472.0199999996</v>
      </c>
      <c r="K396" s="174">
        <v>8572504.0199999996</v>
      </c>
      <c r="L396" s="174">
        <v>7530901.6600000001</v>
      </c>
      <c r="M396" s="174">
        <v>6176531.4500000002</v>
      </c>
      <c r="N396" s="179">
        <v>89329432.159999982</v>
      </c>
    </row>
    <row r="397" spans="1:14" ht="33" customHeight="1" x14ac:dyDescent="0.2">
      <c r="A397" s="199" t="s">
        <v>301</v>
      </c>
      <c r="B397" s="174">
        <v>0</v>
      </c>
      <c r="C397" s="174">
        <v>0</v>
      </c>
      <c r="D397" s="174">
        <v>0</v>
      </c>
      <c r="E397" s="174">
        <v>0</v>
      </c>
      <c r="F397" s="174">
        <v>0</v>
      </c>
      <c r="G397" s="174">
        <v>0</v>
      </c>
      <c r="H397" s="174">
        <v>0</v>
      </c>
      <c r="I397" s="174">
        <v>0</v>
      </c>
      <c r="J397" s="174">
        <v>0</v>
      </c>
      <c r="K397" s="174">
        <v>0</v>
      </c>
      <c r="L397" s="174">
        <v>0</v>
      </c>
      <c r="M397" s="174">
        <v>0</v>
      </c>
      <c r="N397" s="179">
        <v>0</v>
      </c>
    </row>
    <row r="398" spans="1:14" ht="33" customHeight="1" x14ac:dyDescent="0.2">
      <c r="A398" s="199" t="s">
        <v>302</v>
      </c>
      <c r="B398" s="174">
        <v>0</v>
      </c>
      <c r="C398" s="174">
        <v>0</v>
      </c>
      <c r="D398" s="174">
        <v>0</v>
      </c>
      <c r="E398" s="174">
        <v>0</v>
      </c>
      <c r="F398" s="174">
        <v>0</v>
      </c>
      <c r="G398" s="174">
        <v>0</v>
      </c>
      <c r="H398" s="174">
        <v>0</v>
      </c>
      <c r="I398" s="174">
        <v>0</v>
      </c>
      <c r="J398" s="174">
        <v>0</v>
      </c>
      <c r="K398" s="174">
        <v>0</v>
      </c>
      <c r="L398" s="174">
        <v>0</v>
      </c>
      <c r="M398" s="174">
        <v>0</v>
      </c>
      <c r="N398" s="179">
        <v>0</v>
      </c>
    </row>
    <row r="399" spans="1:14" ht="33" customHeight="1" x14ac:dyDescent="0.2">
      <c r="A399" s="199" t="s">
        <v>303</v>
      </c>
      <c r="B399" s="174">
        <v>5450558.4400000004</v>
      </c>
      <c r="C399" s="174">
        <v>2905037.08</v>
      </c>
      <c r="D399" s="174">
        <v>4962603.2</v>
      </c>
      <c r="E399" s="174">
        <v>3802323.88</v>
      </c>
      <c r="F399" s="174">
        <v>5004012.59</v>
      </c>
      <c r="G399" s="174">
        <v>5908014.5199999996</v>
      </c>
      <c r="H399" s="174">
        <v>7771266.54</v>
      </c>
      <c r="I399" s="174">
        <v>5406459.3600000003</v>
      </c>
      <c r="J399" s="174">
        <v>7096142.5499999998</v>
      </c>
      <c r="K399" s="174">
        <v>5315769.97</v>
      </c>
      <c r="L399" s="174">
        <v>3501598.12</v>
      </c>
      <c r="M399" s="174">
        <v>3063064.62</v>
      </c>
      <c r="N399" s="179">
        <v>60186850.86999999</v>
      </c>
    </row>
    <row r="400" spans="1:14" ht="33" customHeight="1" thickBot="1" x14ac:dyDescent="0.25">
      <c r="A400" s="199" t="s">
        <v>234</v>
      </c>
      <c r="B400" s="174">
        <v>0</v>
      </c>
      <c r="C400" s="174">
        <v>0</v>
      </c>
      <c r="D400" s="174">
        <v>0</v>
      </c>
      <c r="E400" s="174">
        <v>0</v>
      </c>
      <c r="F400" s="174">
        <v>0</v>
      </c>
      <c r="G400" s="174">
        <v>0</v>
      </c>
      <c r="H400" s="174">
        <v>0</v>
      </c>
      <c r="I400" s="174">
        <v>0</v>
      </c>
      <c r="J400" s="174">
        <v>0</v>
      </c>
      <c r="K400" s="174">
        <v>0</v>
      </c>
      <c r="L400" s="174">
        <v>0</v>
      </c>
      <c r="M400" s="174">
        <v>0</v>
      </c>
      <c r="N400" s="179">
        <v>0</v>
      </c>
    </row>
    <row r="401" spans="1:14" ht="33" customHeight="1" thickBot="1" x14ac:dyDescent="0.25">
      <c r="A401" s="198" t="s">
        <v>304</v>
      </c>
      <c r="B401" s="177">
        <v>0</v>
      </c>
      <c r="C401" s="177">
        <v>0</v>
      </c>
      <c r="D401" s="177">
        <v>0</v>
      </c>
      <c r="E401" s="177">
        <v>0</v>
      </c>
      <c r="F401" s="177">
        <v>0</v>
      </c>
      <c r="G401" s="177">
        <v>0</v>
      </c>
      <c r="H401" s="177">
        <v>0</v>
      </c>
      <c r="I401" s="177">
        <v>0</v>
      </c>
      <c r="J401" s="177">
        <v>0</v>
      </c>
      <c r="K401" s="177">
        <v>0</v>
      </c>
      <c r="L401" s="177">
        <v>0</v>
      </c>
      <c r="M401" s="177">
        <v>0</v>
      </c>
      <c r="N401" s="177">
        <v>0</v>
      </c>
    </row>
    <row r="402" spans="1:14" ht="33" customHeight="1" x14ac:dyDescent="0.2">
      <c r="A402" s="199" t="s">
        <v>305</v>
      </c>
      <c r="B402" s="174">
        <v>0</v>
      </c>
      <c r="C402" s="174">
        <v>0</v>
      </c>
      <c r="D402" s="174">
        <v>0</v>
      </c>
      <c r="E402" s="174">
        <v>0</v>
      </c>
      <c r="F402" s="174">
        <v>0</v>
      </c>
      <c r="G402" s="174">
        <v>0</v>
      </c>
      <c r="H402" s="174">
        <v>0</v>
      </c>
      <c r="I402" s="174">
        <v>0</v>
      </c>
      <c r="J402" s="174">
        <v>0</v>
      </c>
      <c r="K402" s="174">
        <v>0</v>
      </c>
      <c r="L402" s="174">
        <v>0</v>
      </c>
      <c r="M402" s="174">
        <v>0</v>
      </c>
      <c r="N402" s="174">
        <v>0</v>
      </c>
    </row>
    <row r="403" spans="1:14" ht="33" customHeight="1" x14ac:dyDescent="0.2">
      <c r="A403" s="199" t="s">
        <v>306</v>
      </c>
      <c r="B403" s="174">
        <v>0</v>
      </c>
      <c r="C403" s="174">
        <v>0</v>
      </c>
      <c r="D403" s="174">
        <v>0</v>
      </c>
      <c r="E403" s="174">
        <v>0</v>
      </c>
      <c r="F403" s="174">
        <v>0</v>
      </c>
      <c r="G403" s="174">
        <v>0</v>
      </c>
      <c r="H403" s="174">
        <v>0</v>
      </c>
      <c r="I403" s="174">
        <v>0</v>
      </c>
      <c r="J403" s="174">
        <v>0</v>
      </c>
      <c r="K403" s="174">
        <v>0</v>
      </c>
      <c r="L403" s="174">
        <v>0</v>
      </c>
      <c r="M403" s="174">
        <v>0</v>
      </c>
      <c r="N403" s="174">
        <v>0</v>
      </c>
    </row>
    <row r="404" spans="1:14" ht="33" customHeight="1" x14ac:dyDescent="0.2">
      <c r="A404" s="199" t="s">
        <v>307</v>
      </c>
      <c r="B404" s="174">
        <v>0</v>
      </c>
      <c r="C404" s="174">
        <v>0</v>
      </c>
      <c r="D404" s="174">
        <v>0</v>
      </c>
      <c r="E404" s="174">
        <v>0</v>
      </c>
      <c r="F404" s="174">
        <v>0</v>
      </c>
      <c r="G404" s="174">
        <v>0</v>
      </c>
      <c r="H404" s="174">
        <v>0</v>
      </c>
      <c r="I404" s="174">
        <v>0</v>
      </c>
      <c r="J404" s="174">
        <v>0</v>
      </c>
      <c r="K404" s="174">
        <v>0</v>
      </c>
      <c r="L404" s="174">
        <v>0</v>
      </c>
      <c r="M404" s="174">
        <v>0</v>
      </c>
      <c r="N404" s="174">
        <v>0</v>
      </c>
    </row>
    <row r="405" spans="1:14" ht="33" customHeight="1" thickBot="1" x14ac:dyDescent="0.25">
      <c r="A405" s="199" t="s">
        <v>234</v>
      </c>
      <c r="B405" s="174">
        <v>0</v>
      </c>
      <c r="C405" s="174">
        <v>0</v>
      </c>
      <c r="D405" s="174">
        <v>0</v>
      </c>
      <c r="E405" s="174">
        <v>0</v>
      </c>
      <c r="F405" s="174">
        <v>0</v>
      </c>
      <c r="G405" s="174">
        <v>0</v>
      </c>
      <c r="H405" s="174">
        <v>0</v>
      </c>
      <c r="I405" s="174">
        <v>0</v>
      </c>
      <c r="J405" s="174">
        <v>0</v>
      </c>
      <c r="K405" s="174">
        <v>0</v>
      </c>
      <c r="L405" s="174">
        <v>0</v>
      </c>
      <c r="M405" s="174">
        <v>0</v>
      </c>
      <c r="N405" s="174">
        <v>0</v>
      </c>
    </row>
    <row r="406" spans="1:14" ht="33" customHeight="1" thickBot="1" x14ac:dyDescent="0.25">
      <c r="A406" s="198" t="s">
        <v>308</v>
      </c>
      <c r="B406" s="177">
        <v>12262998.84</v>
      </c>
      <c r="C406" s="177">
        <v>15356424.57</v>
      </c>
      <c r="D406" s="177">
        <v>16283334.42</v>
      </c>
      <c r="E406" s="177">
        <v>14106609.399999999</v>
      </c>
      <c r="F406" s="177">
        <v>14748532.909999998</v>
      </c>
      <c r="G406" s="177">
        <v>14121833.369999999</v>
      </c>
      <c r="H406" s="177">
        <v>14276921.779999999</v>
      </c>
      <c r="I406" s="177">
        <v>14805169.93</v>
      </c>
      <c r="J406" s="177">
        <v>8893260.9399999995</v>
      </c>
      <c r="K406" s="177">
        <v>398685.6</v>
      </c>
      <c r="L406" s="177">
        <v>265790.40000000002</v>
      </c>
      <c r="M406" s="177">
        <v>318948.47999999998</v>
      </c>
      <c r="N406" s="177">
        <v>125838510.64</v>
      </c>
    </row>
    <row r="407" spans="1:14" ht="33" customHeight="1" x14ac:dyDescent="0.2">
      <c r="A407" s="199" t="s">
        <v>309</v>
      </c>
      <c r="B407" s="174">
        <v>0</v>
      </c>
      <c r="C407" s="174">
        <v>0</v>
      </c>
      <c r="D407" s="174">
        <v>0</v>
      </c>
      <c r="E407" s="174">
        <v>0</v>
      </c>
      <c r="F407" s="174">
        <v>0</v>
      </c>
      <c r="G407" s="174">
        <v>0</v>
      </c>
      <c r="H407" s="174">
        <v>0</v>
      </c>
      <c r="I407" s="174">
        <v>0</v>
      </c>
      <c r="J407" s="174">
        <v>0</v>
      </c>
      <c r="K407" s="174">
        <v>0</v>
      </c>
      <c r="L407" s="174">
        <v>0</v>
      </c>
      <c r="M407" s="174">
        <v>0</v>
      </c>
      <c r="N407" s="179">
        <v>0</v>
      </c>
    </row>
    <row r="408" spans="1:14" ht="33" customHeight="1" x14ac:dyDescent="0.2">
      <c r="A408" s="199" t="s">
        <v>310</v>
      </c>
      <c r="B408" s="174">
        <v>4034865.07</v>
      </c>
      <c r="C408" s="174">
        <v>6217687.5800000001</v>
      </c>
      <c r="D408" s="174">
        <v>6769955.4699999997</v>
      </c>
      <c r="E408" s="174">
        <v>2449741.77</v>
      </c>
      <c r="F408" s="174">
        <v>2821486.46</v>
      </c>
      <c r="G408" s="174">
        <v>0</v>
      </c>
      <c r="H408" s="174">
        <v>0</v>
      </c>
      <c r="I408" s="174">
        <v>3208718.66</v>
      </c>
      <c r="J408" s="174">
        <v>0</v>
      </c>
      <c r="K408" s="174">
        <v>0</v>
      </c>
      <c r="L408" s="174">
        <v>0</v>
      </c>
      <c r="M408" s="174">
        <v>0</v>
      </c>
      <c r="N408" s="179">
        <v>25502455.010000002</v>
      </c>
    </row>
    <row r="409" spans="1:14" ht="33" customHeight="1" x14ac:dyDescent="0.2">
      <c r="A409" s="199" t="s">
        <v>311</v>
      </c>
      <c r="B409" s="174">
        <v>0</v>
      </c>
      <c r="C409" s="174">
        <v>0</v>
      </c>
      <c r="D409" s="174">
        <v>0</v>
      </c>
      <c r="E409" s="174">
        <v>0</v>
      </c>
      <c r="F409" s="174">
        <v>0</v>
      </c>
      <c r="G409" s="174">
        <v>0</v>
      </c>
      <c r="H409" s="174">
        <v>0</v>
      </c>
      <c r="I409" s="174">
        <v>0</v>
      </c>
      <c r="J409" s="174">
        <v>0</v>
      </c>
      <c r="K409" s="174">
        <v>0</v>
      </c>
      <c r="L409" s="174">
        <v>0</v>
      </c>
      <c r="M409" s="174">
        <v>0</v>
      </c>
      <c r="N409" s="179">
        <v>0</v>
      </c>
    </row>
    <row r="410" spans="1:14" ht="33" customHeight="1" x14ac:dyDescent="0.2">
      <c r="A410" s="199" t="s">
        <v>312</v>
      </c>
      <c r="B410" s="174">
        <v>0</v>
      </c>
      <c r="C410" s="174">
        <v>0</v>
      </c>
      <c r="D410" s="174">
        <v>0</v>
      </c>
      <c r="E410" s="174">
        <v>0</v>
      </c>
      <c r="F410" s="174">
        <v>0</v>
      </c>
      <c r="G410" s="174">
        <v>0</v>
      </c>
      <c r="H410" s="174">
        <v>0</v>
      </c>
      <c r="I410" s="174">
        <v>0</v>
      </c>
      <c r="J410" s="174">
        <v>0</v>
      </c>
      <c r="K410" s="174">
        <v>0</v>
      </c>
      <c r="L410" s="174">
        <v>0</v>
      </c>
      <c r="M410" s="174">
        <v>0</v>
      </c>
      <c r="N410" s="179">
        <v>0</v>
      </c>
    </row>
    <row r="411" spans="1:14" ht="33" customHeight="1" x14ac:dyDescent="0.2">
      <c r="A411" s="199" t="s">
        <v>313</v>
      </c>
      <c r="B411" s="174">
        <v>0</v>
      </c>
      <c r="C411" s="174">
        <v>0</v>
      </c>
      <c r="D411" s="174">
        <v>0</v>
      </c>
      <c r="E411" s="174">
        <v>0</v>
      </c>
      <c r="F411" s="174">
        <v>0</v>
      </c>
      <c r="G411" s="174">
        <v>0</v>
      </c>
      <c r="H411" s="174">
        <v>0</v>
      </c>
      <c r="I411" s="174">
        <v>0</v>
      </c>
      <c r="J411" s="174">
        <v>0</v>
      </c>
      <c r="K411" s="174">
        <v>0</v>
      </c>
      <c r="L411" s="174">
        <v>0</v>
      </c>
      <c r="M411" s="174">
        <v>0</v>
      </c>
      <c r="N411" s="179">
        <v>0</v>
      </c>
    </row>
    <row r="412" spans="1:14" ht="33" customHeight="1" x14ac:dyDescent="0.2">
      <c r="A412" s="199" t="s">
        <v>314</v>
      </c>
      <c r="B412" s="174">
        <v>7683263.4500000002</v>
      </c>
      <c r="C412" s="174">
        <v>8766630.4299999997</v>
      </c>
      <c r="D412" s="174">
        <v>9234299.0299999993</v>
      </c>
      <c r="E412" s="174">
        <v>11244892.51</v>
      </c>
      <c r="F412" s="174">
        <v>11647966.529999999</v>
      </c>
      <c r="G412" s="174">
        <v>13736437.289999999</v>
      </c>
      <c r="H412" s="174">
        <v>13771920.02</v>
      </c>
      <c r="I412" s="174">
        <v>11197765.67</v>
      </c>
      <c r="J412" s="174">
        <v>8627470.5399999991</v>
      </c>
      <c r="K412" s="174">
        <v>0</v>
      </c>
      <c r="L412" s="174">
        <v>0</v>
      </c>
      <c r="M412" s="174">
        <v>0</v>
      </c>
      <c r="N412" s="179">
        <v>95910645.469999999</v>
      </c>
    </row>
    <row r="413" spans="1:14" ht="33" customHeight="1" x14ac:dyDescent="0.2">
      <c r="A413" s="199" t="s">
        <v>313</v>
      </c>
      <c r="B413" s="174">
        <v>544870.31999999995</v>
      </c>
      <c r="C413" s="174">
        <v>372106.56</v>
      </c>
      <c r="D413" s="174">
        <v>279079.92</v>
      </c>
      <c r="E413" s="174">
        <v>411975.12</v>
      </c>
      <c r="F413" s="174">
        <v>279079.92</v>
      </c>
      <c r="G413" s="174">
        <v>385396.08</v>
      </c>
      <c r="H413" s="174">
        <v>505001.76</v>
      </c>
      <c r="I413" s="174">
        <v>398685.6</v>
      </c>
      <c r="J413" s="174">
        <v>265790.40000000002</v>
      </c>
      <c r="K413" s="174">
        <v>398685.6</v>
      </c>
      <c r="L413" s="174">
        <v>265790.40000000002</v>
      </c>
      <c r="M413" s="174">
        <v>318948.47999999998</v>
      </c>
      <c r="N413" s="179">
        <v>4425410.16</v>
      </c>
    </row>
    <row r="414" spans="1:14" ht="33" customHeight="1" thickBot="1" x14ac:dyDescent="0.25">
      <c r="A414" s="199" t="s">
        <v>234</v>
      </c>
      <c r="B414" s="174">
        <v>0</v>
      </c>
      <c r="C414" s="174">
        <v>0</v>
      </c>
      <c r="D414" s="174">
        <v>0</v>
      </c>
      <c r="E414" s="174">
        <v>0</v>
      </c>
      <c r="F414" s="174">
        <v>0</v>
      </c>
      <c r="G414" s="174">
        <v>0</v>
      </c>
      <c r="H414" s="174">
        <v>0</v>
      </c>
      <c r="I414" s="174">
        <v>0</v>
      </c>
      <c r="J414" s="174">
        <v>0</v>
      </c>
      <c r="K414" s="174">
        <v>0</v>
      </c>
      <c r="L414" s="174">
        <v>0</v>
      </c>
      <c r="M414" s="174">
        <v>0</v>
      </c>
      <c r="N414" s="179">
        <v>0</v>
      </c>
    </row>
    <row r="415" spans="1:14" ht="33" customHeight="1" thickBot="1" x14ac:dyDescent="0.25">
      <c r="A415" s="198" t="s">
        <v>315</v>
      </c>
      <c r="B415" s="177">
        <v>0</v>
      </c>
      <c r="C415" s="177">
        <v>0</v>
      </c>
      <c r="D415" s="177">
        <v>0</v>
      </c>
      <c r="E415" s="177">
        <v>0</v>
      </c>
      <c r="F415" s="177">
        <v>0</v>
      </c>
      <c r="G415" s="177">
        <v>0</v>
      </c>
      <c r="H415" s="177">
        <v>0</v>
      </c>
      <c r="I415" s="177">
        <v>0</v>
      </c>
      <c r="J415" s="177">
        <v>0</v>
      </c>
      <c r="K415" s="177">
        <v>0</v>
      </c>
      <c r="L415" s="177">
        <v>0</v>
      </c>
      <c r="M415" s="177">
        <v>0</v>
      </c>
      <c r="N415" s="177">
        <v>0</v>
      </c>
    </row>
    <row r="416" spans="1:14" ht="33" customHeight="1" x14ac:dyDescent="0.2">
      <c r="A416" s="199" t="s">
        <v>316</v>
      </c>
      <c r="B416" s="174">
        <v>0</v>
      </c>
      <c r="C416" s="174">
        <v>0</v>
      </c>
      <c r="D416" s="174">
        <v>0</v>
      </c>
      <c r="E416" s="174">
        <v>0</v>
      </c>
      <c r="F416" s="174">
        <v>0</v>
      </c>
      <c r="G416" s="174">
        <v>0</v>
      </c>
      <c r="H416" s="174">
        <v>0</v>
      </c>
      <c r="I416" s="174">
        <v>0</v>
      </c>
      <c r="J416" s="174">
        <v>0</v>
      </c>
      <c r="K416" s="174">
        <v>0</v>
      </c>
      <c r="L416" s="174">
        <v>0</v>
      </c>
      <c r="M416" s="174">
        <v>0</v>
      </c>
      <c r="N416" s="179">
        <v>0</v>
      </c>
    </row>
    <row r="417" spans="1:14" ht="33" customHeight="1" x14ac:dyDescent="0.2">
      <c r="A417" s="199" t="s">
        <v>317</v>
      </c>
      <c r="B417" s="174">
        <v>0</v>
      </c>
      <c r="C417" s="174">
        <v>0</v>
      </c>
      <c r="D417" s="174">
        <v>0</v>
      </c>
      <c r="E417" s="174">
        <v>0</v>
      </c>
      <c r="F417" s="174">
        <v>0</v>
      </c>
      <c r="G417" s="174">
        <v>0</v>
      </c>
      <c r="H417" s="174">
        <v>0</v>
      </c>
      <c r="I417" s="174">
        <v>0</v>
      </c>
      <c r="J417" s="174">
        <v>0</v>
      </c>
      <c r="K417" s="174">
        <v>0</v>
      </c>
      <c r="L417" s="174">
        <v>0</v>
      </c>
      <c r="M417" s="174">
        <v>0</v>
      </c>
      <c r="N417" s="179">
        <v>0</v>
      </c>
    </row>
    <row r="418" spans="1:14" ht="33" customHeight="1" thickBot="1" x14ac:dyDescent="0.25">
      <c r="A418" s="199" t="s">
        <v>234</v>
      </c>
      <c r="B418" s="174">
        <v>0</v>
      </c>
      <c r="C418" s="174">
        <v>0</v>
      </c>
      <c r="D418" s="174">
        <v>0</v>
      </c>
      <c r="E418" s="174">
        <v>0</v>
      </c>
      <c r="F418" s="174">
        <v>0</v>
      </c>
      <c r="G418" s="174">
        <v>0</v>
      </c>
      <c r="H418" s="174">
        <v>0</v>
      </c>
      <c r="I418" s="174">
        <v>0</v>
      </c>
      <c r="J418" s="174">
        <v>0</v>
      </c>
      <c r="K418" s="174">
        <v>0</v>
      </c>
      <c r="L418" s="174">
        <v>0</v>
      </c>
      <c r="M418" s="174">
        <v>0</v>
      </c>
      <c r="N418" s="179">
        <v>0</v>
      </c>
    </row>
    <row r="419" spans="1:14" ht="33" customHeight="1" thickBot="1" x14ac:dyDescent="0.25">
      <c r="A419" s="198" t="s">
        <v>318</v>
      </c>
      <c r="B419" s="177">
        <v>924638.85</v>
      </c>
      <c r="C419" s="177">
        <v>449342.87</v>
      </c>
      <c r="D419" s="177">
        <v>62537.22</v>
      </c>
      <c r="E419" s="177">
        <v>58858.559999999998</v>
      </c>
      <c r="F419" s="177">
        <v>77251.86</v>
      </c>
      <c r="G419" s="177">
        <v>77251.86</v>
      </c>
      <c r="H419" s="177">
        <v>91966.5</v>
      </c>
      <c r="I419" s="177">
        <v>91966.5</v>
      </c>
      <c r="J419" s="177">
        <v>80930.52</v>
      </c>
      <c r="K419" s="177">
        <v>84609.18</v>
      </c>
      <c r="L419" s="177">
        <v>103002.48</v>
      </c>
      <c r="M419" s="177">
        <v>73573.2</v>
      </c>
      <c r="N419" s="177">
        <v>2175929.6000000006</v>
      </c>
    </row>
    <row r="420" spans="1:14" ht="33" customHeight="1" thickBot="1" x14ac:dyDescent="0.25">
      <c r="A420" s="201" t="s">
        <v>318</v>
      </c>
      <c r="B420" s="181">
        <v>924638.85</v>
      </c>
      <c r="C420" s="181">
        <v>449342.87</v>
      </c>
      <c r="D420" s="181">
        <v>62537.22</v>
      </c>
      <c r="E420" s="181">
        <v>58858.559999999998</v>
      </c>
      <c r="F420" s="181">
        <v>77251.86</v>
      </c>
      <c r="G420" s="181">
        <v>77251.86</v>
      </c>
      <c r="H420" s="181">
        <v>91966.5</v>
      </c>
      <c r="I420" s="181">
        <v>91966.5</v>
      </c>
      <c r="J420" s="181">
        <v>80930.52</v>
      </c>
      <c r="K420" s="181">
        <v>84609.18</v>
      </c>
      <c r="L420" s="181">
        <v>103002.48</v>
      </c>
      <c r="M420" s="181">
        <v>73573.2</v>
      </c>
      <c r="N420" s="182">
        <v>2175929.6000000006</v>
      </c>
    </row>
    <row r="421" spans="1:14" ht="33" customHeight="1" thickBot="1" x14ac:dyDescent="0.25">
      <c r="A421" s="202" t="s">
        <v>229</v>
      </c>
      <c r="B421" s="183">
        <v>190044141.71000001</v>
      </c>
      <c r="C421" s="183">
        <v>166177608.34</v>
      </c>
      <c r="D421" s="183">
        <v>197496866.23999998</v>
      </c>
      <c r="E421" s="183">
        <v>186352915.75999999</v>
      </c>
      <c r="F421" s="183">
        <v>184739221.09999999</v>
      </c>
      <c r="G421" s="183">
        <v>186657100.96000004</v>
      </c>
      <c r="H421" s="183">
        <v>189466102.12200001</v>
      </c>
      <c r="I421" s="183">
        <v>195471807.98000002</v>
      </c>
      <c r="J421" s="183">
        <v>169517977.40000001</v>
      </c>
      <c r="K421" s="183">
        <v>166332196.20000002</v>
      </c>
      <c r="L421" s="183">
        <v>146103377.73999998</v>
      </c>
      <c r="M421" s="183">
        <v>121695941.39000002</v>
      </c>
      <c r="N421" s="183">
        <v>2100055256.9419999</v>
      </c>
    </row>
    <row r="422" spans="1:14" ht="33" customHeight="1" x14ac:dyDescent="0.2"/>
    <row r="423" spans="1:14" ht="33" customHeight="1" x14ac:dyDescent="0.2"/>
    <row r="424" spans="1:14" ht="33" customHeight="1" x14ac:dyDescent="0.2">
      <c r="A424" s="339" t="s">
        <v>355</v>
      </c>
      <c r="B424" s="339"/>
      <c r="C424" s="339"/>
      <c r="D424" s="339"/>
      <c r="E424" s="339"/>
      <c r="F424" s="339"/>
      <c r="G424" s="339"/>
      <c r="H424" s="339"/>
      <c r="I424" s="339"/>
      <c r="J424" s="339"/>
      <c r="K424" s="339"/>
      <c r="L424" s="339"/>
      <c r="M424" s="339"/>
      <c r="N424" s="339"/>
    </row>
    <row r="425" spans="1:14" ht="33" customHeight="1" thickBot="1" x14ac:dyDescent="0.25">
      <c r="A425" s="340"/>
      <c r="B425" s="340"/>
      <c r="C425" s="340"/>
      <c r="D425" s="340"/>
      <c r="E425" s="340"/>
      <c r="F425" s="340"/>
      <c r="G425" s="340"/>
      <c r="H425" s="340"/>
      <c r="I425" s="340"/>
      <c r="J425" s="340"/>
      <c r="K425" s="340"/>
      <c r="L425" s="340"/>
      <c r="M425" s="340"/>
      <c r="N425" s="340"/>
    </row>
    <row r="426" spans="1:14" ht="33" customHeight="1" thickBot="1" x14ac:dyDescent="0.25">
      <c r="A426" s="191" t="s">
        <v>216</v>
      </c>
      <c r="B426" s="192" t="s">
        <v>217</v>
      </c>
      <c r="C426" s="192" t="s">
        <v>218</v>
      </c>
      <c r="D426" s="192" t="s">
        <v>219</v>
      </c>
      <c r="E426" s="192" t="s">
        <v>220</v>
      </c>
      <c r="F426" s="192" t="s">
        <v>221</v>
      </c>
      <c r="G426" s="192" t="s">
        <v>222</v>
      </c>
      <c r="H426" s="192" t="s">
        <v>223</v>
      </c>
      <c r="I426" s="192" t="s">
        <v>224</v>
      </c>
      <c r="J426" s="192" t="s">
        <v>225</v>
      </c>
      <c r="K426" s="192" t="s">
        <v>226</v>
      </c>
      <c r="L426" s="192" t="s">
        <v>227</v>
      </c>
      <c r="M426" s="192" t="s">
        <v>228</v>
      </c>
      <c r="N426" s="193" t="s">
        <v>229</v>
      </c>
    </row>
    <row r="427" spans="1:14" ht="33" customHeight="1" thickBot="1" x14ac:dyDescent="0.25">
      <c r="A427" s="194" t="s">
        <v>230</v>
      </c>
      <c r="B427" s="173">
        <v>1342854.74</v>
      </c>
      <c r="C427" s="173">
        <v>384407.1</v>
      </c>
      <c r="D427" s="173">
        <v>192296</v>
      </c>
      <c r="E427" s="173">
        <v>769184</v>
      </c>
      <c r="F427" s="173">
        <v>0</v>
      </c>
      <c r="G427" s="173">
        <v>192296</v>
      </c>
      <c r="H427" s="173">
        <v>0</v>
      </c>
      <c r="I427" s="173">
        <v>0</v>
      </c>
      <c r="J427" s="173">
        <v>0</v>
      </c>
      <c r="K427" s="173">
        <v>0</v>
      </c>
      <c r="L427" s="173">
        <v>0</v>
      </c>
      <c r="M427" s="173">
        <v>0</v>
      </c>
      <c r="N427" s="173">
        <v>2881037.84</v>
      </c>
    </row>
    <row r="428" spans="1:14" ht="33" customHeight="1" x14ac:dyDescent="0.2">
      <c r="A428" s="195" t="s">
        <v>231</v>
      </c>
      <c r="B428" s="174">
        <v>0</v>
      </c>
      <c r="C428" s="174">
        <v>0</v>
      </c>
      <c r="D428" s="174">
        <v>0</v>
      </c>
      <c r="E428" s="174">
        <v>0</v>
      </c>
      <c r="F428" s="174">
        <v>0</v>
      </c>
      <c r="G428" s="174">
        <v>0</v>
      </c>
      <c r="H428" s="174">
        <v>0</v>
      </c>
      <c r="I428" s="174">
        <v>0</v>
      </c>
      <c r="J428" s="174">
        <v>0</v>
      </c>
      <c r="K428" s="174">
        <v>0</v>
      </c>
      <c r="L428" s="174">
        <v>0</v>
      </c>
      <c r="M428" s="174">
        <v>0</v>
      </c>
      <c r="N428" s="175">
        <v>0</v>
      </c>
    </row>
    <row r="429" spans="1:14" ht="33" customHeight="1" x14ac:dyDescent="0.2">
      <c r="A429" s="195" t="s">
        <v>213</v>
      </c>
      <c r="B429" s="174">
        <v>0</v>
      </c>
      <c r="C429" s="174">
        <v>0</v>
      </c>
      <c r="D429" s="174">
        <v>0</v>
      </c>
      <c r="E429" s="174">
        <v>0</v>
      </c>
      <c r="F429" s="174">
        <v>0</v>
      </c>
      <c r="G429" s="174">
        <v>0</v>
      </c>
      <c r="H429" s="174">
        <v>0</v>
      </c>
      <c r="I429" s="174">
        <v>0</v>
      </c>
      <c r="J429" s="174">
        <v>0</v>
      </c>
      <c r="K429" s="174">
        <v>0</v>
      </c>
      <c r="L429" s="174">
        <v>0</v>
      </c>
      <c r="M429" s="174">
        <v>0</v>
      </c>
      <c r="N429" s="175">
        <v>0</v>
      </c>
    </row>
    <row r="430" spans="1:14" ht="33" customHeight="1" x14ac:dyDescent="0.2">
      <c r="A430" s="195" t="s">
        <v>232</v>
      </c>
      <c r="B430" s="174">
        <v>0</v>
      </c>
      <c r="C430" s="174">
        <v>0</v>
      </c>
      <c r="D430" s="174">
        <v>0</v>
      </c>
      <c r="E430" s="174">
        <v>0</v>
      </c>
      <c r="F430" s="174">
        <v>0</v>
      </c>
      <c r="G430" s="174">
        <v>0</v>
      </c>
      <c r="H430" s="174">
        <v>0</v>
      </c>
      <c r="I430" s="174">
        <v>0</v>
      </c>
      <c r="J430" s="174">
        <v>0</v>
      </c>
      <c r="K430" s="174">
        <v>0</v>
      </c>
      <c r="L430" s="174">
        <v>0</v>
      </c>
      <c r="M430" s="174">
        <v>0</v>
      </c>
      <c r="N430" s="175">
        <v>0</v>
      </c>
    </row>
    <row r="431" spans="1:14" ht="33" customHeight="1" x14ac:dyDescent="0.2">
      <c r="A431" s="196" t="s">
        <v>233</v>
      </c>
      <c r="B431" s="174">
        <v>0</v>
      </c>
      <c r="C431" s="174">
        <v>0</v>
      </c>
      <c r="D431" s="174">
        <v>0</v>
      </c>
      <c r="E431" s="174">
        <v>0</v>
      </c>
      <c r="F431" s="174">
        <v>0</v>
      </c>
      <c r="G431" s="174">
        <v>0</v>
      </c>
      <c r="H431" s="174">
        <v>0</v>
      </c>
      <c r="I431" s="174">
        <v>0</v>
      </c>
      <c r="J431" s="174">
        <v>0</v>
      </c>
      <c r="K431" s="174">
        <v>0</v>
      </c>
      <c r="L431" s="174">
        <v>0</v>
      </c>
      <c r="M431" s="174">
        <v>0</v>
      </c>
      <c r="N431" s="175">
        <v>0</v>
      </c>
    </row>
    <row r="432" spans="1:14" ht="33" customHeight="1" thickBot="1" x14ac:dyDescent="0.25">
      <c r="A432" s="197" t="s">
        <v>234</v>
      </c>
      <c r="B432" s="176">
        <v>1342854.74</v>
      </c>
      <c r="C432" s="174">
        <v>384407.1</v>
      </c>
      <c r="D432" s="174">
        <v>192296</v>
      </c>
      <c r="E432" s="174">
        <v>769184</v>
      </c>
      <c r="F432" s="176">
        <v>0</v>
      </c>
      <c r="G432" s="174">
        <v>192296</v>
      </c>
      <c r="H432" s="174">
        <v>0</v>
      </c>
      <c r="I432" s="174">
        <v>0</v>
      </c>
      <c r="J432" s="176">
        <v>0</v>
      </c>
      <c r="K432" s="174">
        <v>0</v>
      </c>
      <c r="L432" s="174">
        <v>0</v>
      </c>
      <c r="M432" s="174">
        <v>0</v>
      </c>
      <c r="N432" s="175">
        <v>2881037.84</v>
      </c>
    </row>
    <row r="433" spans="1:14" ht="33" customHeight="1" thickBot="1" x14ac:dyDescent="0.25">
      <c r="A433" s="198" t="s">
        <v>235</v>
      </c>
      <c r="B433" s="177">
        <v>0</v>
      </c>
      <c r="C433" s="177">
        <v>0</v>
      </c>
      <c r="D433" s="177">
        <v>0</v>
      </c>
      <c r="E433" s="177">
        <v>0</v>
      </c>
      <c r="F433" s="177">
        <v>0</v>
      </c>
      <c r="G433" s="177">
        <v>0</v>
      </c>
      <c r="H433" s="177">
        <v>0</v>
      </c>
      <c r="I433" s="177">
        <v>0</v>
      </c>
      <c r="J433" s="177">
        <v>0</v>
      </c>
      <c r="K433" s="177">
        <v>0</v>
      </c>
      <c r="L433" s="177">
        <v>0</v>
      </c>
      <c r="M433" s="177">
        <v>0</v>
      </c>
      <c r="N433" s="177">
        <v>0</v>
      </c>
    </row>
    <row r="434" spans="1:14" ht="33" customHeight="1" x14ac:dyDescent="0.2">
      <c r="A434" s="199" t="s">
        <v>236</v>
      </c>
      <c r="B434" s="174">
        <v>0</v>
      </c>
      <c r="C434" s="174">
        <v>0</v>
      </c>
      <c r="D434" s="174">
        <v>0</v>
      </c>
      <c r="E434" s="174">
        <v>0</v>
      </c>
      <c r="F434" s="174">
        <v>0</v>
      </c>
      <c r="G434" s="174">
        <v>0</v>
      </c>
      <c r="H434" s="174">
        <v>0</v>
      </c>
      <c r="I434" s="174">
        <v>0</v>
      </c>
      <c r="J434" s="174">
        <v>0</v>
      </c>
      <c r="K434" s="174">
        <v>0</v>
      </c>
      <c r="L434" s="174">
        <v>0</v>
      </c>
      <c r="M434" s="174">
        <v>0</v>
      </c>
      <c r="N434" s="175">
        <v>0</v>
      </c>
    </row>
    <row r="435" spans="1:14" ht="33" customHeight="1" x14ac:dyDescent="0.2">
      <c r="A435" s="199" t="s">
        <v>237</v>
      </c>
      <c r="B435" s="174">
        <v>0</v>
      </c>
      <c r="C435" s="174">
        <v>0</v>
      </c>
      <c r="D435" s="174">
        <v>0</v>
      </c>
      <c r="E435" s="174">
        <v>0</v>
      </c>
      <c r="F435" s="174">
        <v>0</v>
      </c>
      <c r="G435" s="174">
        <v>0</v>
      </c>
      <c r="H435" s="174">
        <v>0</v>
      </c>
      <c r="I435" s="174">
        <v>0</v>
      </c>
      <c r="J435" s="174">
        <v>0</v>
      </c>
      <c r="K435" s="174">
        <v>0</v>
      </c>
      <c r="L435" s="174">
        <v>0</v>
      </c>
      <c r="M435" s="174">
        <v>0</v>
      </c>
      <c r="N435" s="175">
        <v>0</v>
      </c>
    </row>
    <row r="436" spans="1:14" ht="33" customHeight="1" x14ac:dyDescent="0.2">
      <c r="A436" s="199" t="s">
        <v>238</v>
      </c>
      <c r="B436" s="174">
        <v>0</v>
      </c>
      <c r="C436" s="174">
        <v>0</v>
      </c>
      <c r="D436" s="174">
        <v>0</v>
      </c>
      <c r="E436" s="174">
        <v>0</v>
      </c>
      <c r="F436" s="174">
        <v>0</v>
      </c>
      <c r="G436" s="174">
        <v>0</v>
      </c>
      <c r="H436" s="174">
        <v>0</v>
      </c>
      <c r="I436" s="174">
        <v>0</v>
      </c>
      <c r="J436" s="174">
        <v>0</v>
      </c>
      <c r="K436" s="174">
        <v>0</v>
      </c>
      <c r="L436" s="174">
        <v>0</v>
      </c>
      <c r="M436" s="174">
        <v>0</v>
      </c>
      <c r="N436" s="175">
        <v>0</v>
      </c>
    </row>
    <row r="437" spans="1:14" ht="33" customHeight="1" x14ac:dyDescent="0.2">
      <c r="A437" s="199" t="s">
        <v>239</v>
      </c>
      <c r="B437" s="174">
        <v>0</v>
      </c>
      <c r="C437" s="174">
        <v>0</v>
      </c>
      <c r="D437" s="174">
        <v>0</v>
      </c>
      <c r="E437" s="174">
        <v>0</v>
      </c>
      <c r="F437" s="174">
        <v>0</v>
      </c>
      <c r="G437" s="174">
        <v>0</v>
      </c>
      <c r="H437" s="174">
        <v>0</v>
      </c>
      <c r="I437" s="174">
        <v>0</v>
      </c>
      <c r="J437" s="174">
        <v>0</v>
      </c>
      <c r="K437" s="174">
        <v>0</v>
      </c>
      <c r="L437" s="174">
        <v>0</v>
      </c>
      <c r="M437" s="174">
        <v>0</v>
      </c>
      <c r="N437" s="175">
        <v>0</v>
      </c>
    </row>
    <row r="438" spans="1:14" ht="33" customHeight="1" x14ac:dyDescent="0.2">
      <c r="A438" s="199" t="s">
        <v>240</v>
      </c>
      <c r="B438" s="174">
        <v>0</v>
      </c>
      <c r="C438" s="174">
        <v>0</v>
      </c>
      <c r="D438" s="174">
        <v>0</v>
      </c>
      <c r="E438" s="174">
        <v>0</v>
      </c>
      <c r="F438" s="174">
        <v>0</v>
      </c>
      <c r="G438" s="174">
        <v>0</v>
      </c>
      <c r="H438" s="174">
        <v>0</v>
      </c>
      <c r="I438" s="174">
        <v>0</v>
      </c>
      <c r="J438" s="174">
        <v>0</v>
      </c>
      <c r="K438" s="174">
        <v>0</v>
      </c>
      <c r="L438" s="174">
        <v>0</v>
      </c>
      <c r="M438" s="174">
        <v>0</v>
      </c>
      <c r="N438" s="175">
        <v>0</v>
      </c>
    </row>
    <row r="439" spans="1:14" ht="33" customHeight="1" thickBot="1" x14ac:dyDescent="0.25">
      <c r="A439" s="199" t="s">
        <v>241</v>
      </c>
      <c r="B439" s="174">
        <v>0</v>
      </c>
      <c r="C439" s="174">
        <v>0</v>
      </c>
      <c r="D439" s="174">
        <v>0</v>
      </c>
      <c r="E439" s="174">
        <v>0</v>
      </c>
      <c r="F439" s="174">
        <v>0</v>
      </c>
      <c r="G439" s="174">
        <v>0</v>
      </c>
      <c r="H439" s="174">
        <v>0</v>
      </c>
      <c r="I439" s="174">
        <v>0</v>
      </c>
      <c r="J439" s="174">
        <v>0</v>
      </c>
      <c r="K439" s="174">
        <v>0</v>
      </c>
      <c r="L439" s="174">
        <v>0</v>
      </c>
      <c r="M439" s="174">
        <v>0</v>
      </c>
      <c r="N439" s="175">
        <v>0</v>
      </c>
    </row>
    <row r="440" spans="1:14" ht="33" customHeight="1" thickBot="1" x14ac:dyDescent="0.25">
      <c r="A440" s="198" t="s">
        <v>242</v>
      </c>
      <c r="B440" s="177">
        <v>0</v>
      </c>
      <c r="C440" s="177">
        <v>0</v>
      </c>
      <c r="D440" s="177">
        <v>0</v>
      </c>
      <c r="E440" s="177">
        <v>0</v>
      </c>
      <c r="F440" s="177">
        <v>0</v>
      </c>
      <c r="G440" s="177">
        <v>0</v>
      </c>
      <c r="H440" s="177">
        <v>0</v>
      </c>
      <c r="I440" s="177">
        <v>0</v>
      </c>
      <c r="J440" s="177">
        <v>0</v>
      </c>
      <c r="K440" s="177">
        <v>0</v>
      </c>
      <c r="L440" s="177">
        <v>0</v>
      </c>
      <c r="M440" s="177">
        <v>0</v>
      </c>
      <c r="N440" s="177">
        <v>0</v>
      </c>
    </row>
    <row r="441" spans="1:14" ht="33" customHeight="1" x14ac:dyDescent="0.2">
      <c r="A441" s="199" t="s">
        <v>243</v>
      </c>
      <c r="B441" s="174">
        <v>0</v>
      </c>
      <c r="C441" s="174">
        <v>0</v>
      </c>
      <c r="D441" s="174">
        <v>0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5">
        <v>0</v>
      </c>
    </row>
    <row r="442" spans="1:14" ht="33" customHeight="1" x14ac:dyDescent="0.2">
      <c r="A442" s="199" t="s">
        <v>244</v>
      </c>
      <c r="B442" s="174">
        <v>0</v>
      </c>
      <c r="C442" s="174">
        <v>0</v>
      </c>
      <c r="D442" s="174">
        <v>0</v>
      </c>
      <c r="E442" s="174">
        <v>0</v>
      </c>
      <c r="F442" s="174">
        <v>0</v>
      </c>
      <c r="G442" s="174">
        <v>0</v>
      </c>
      <c r="H442" s="174">
        <v>0</v>
      </c>
      <c r="I442" s="174">
        <v>0</v>
      </c>
      <c r="J442" s="174">
        <v>0</v>
      </c>
      <c r="K442" s="174">
        <v>0</v>
      </c>
      <c r="L442" s="174">
        <v>0</v>
      </c>
      <c r="M442" s="174">
        <v>0</v>
      </c>
      <c r="N442" s="175">
        <v>0</v>
      </c>
    </row>
    <row r="443" spans="1:14" ht="33" customHeight="1" x14ac:dyDescent="0.2">
      <c r="A443" s="199" t="s">
        <v>245</v>
      </c>
      <c r="B443" s="174">
        <v>0</v>
      </c>
      <c r="C443" s="174">
        <v>0</v>
      </c>
      <c r="D443" s="174">
        <v>0</v>
      </c>
      <c r="E443" s="174">
        <v>0</v>
      </c>
      <c r="F443" s="174">
        <v>0</v>
      </c>
      <c r="G443" s="174">
        <v>0</v>
      </c>
      <c r="H443" s="174">
        <v>0</v>
      </c>
      <c r="I443" s="174">
        <v>0</v>
      </c>
      <c r="J443" s="174">
        <v>0</v>
      </c>
      <c r="K443" s="174">
        <v>0</v>
      </c>
      <c r="L443" s="174">
        <v>0</v>
      </c>
      <c r="M443" s="174">
        <v>0</v>
      </c>
      <c r="N443" s="175">
        <v>0</v>
      </c>
    </row>
    <row r="444" spans="1:14" ht="33" customHeight="1" thickBot="1" x14ac:dyDescent="0.25">
      <c r="A444" s="199" t="s">
        <v>246</v>
      </c>
      <c r="B444" s="174">
        <v>0</v>
      </c>
      <c r="C444" s="174">
        <v>0</v>
      </c>
      <c r="D444" s="174">
        <v>0</v>
      </c>
      <c r="E444" s="174">
        <v>0</v>
      </c>
      <c r="F444" s="174">
        <v>0</v>
      </c>
      <c r="G444" s="174">
        <v>0</v>
      </c>
      <c r="H444" s="174">
        <v>0</v>
      </c>
      <c r="I444" s="174">
        <v>0</v>
      </c>
      <c r="J444" s="174">
        <v>0</v>
      </c>
      <c r="K444" s="174">
        <v>0</v>
      </c>
      <c r="L444" s="174">
        <v>0</v>
      </c>
      <c r="M444" s="174">
        <v>0</v>
      </c>
      <c r="N444" s="175">
        <v>0</v>
      </c>
    </row>
    <row r="445" spans="1:14" ht="33" customHeight="1" thickBot="1" x14ac:dyDescent="0.25">
      <c r="A445" s="198" t="s">
        <v>247</v>
      </c>
      <c r="B445" s="178">
        <v>1293448.96</v>
      </c>
      <c r="C445" s="178">
        <v>803190.08</v>
      </c>
      <c r="D445" s="178">
        <v>584790.18000000005</v>
      </c>
      <c r="E445" s="178">
        <v>1572479.28</v>
      </c>
      <c r="F445" s="178">
        <v>583486.30000000005</v>
      </c>
      <c r="G445" s="178">
        <v>203405.28</v>
      </c>
      <c r="H445" s="178">
        <v>288537.94</v>
      </c>
      <c r="I445" s="178">
        <v>107537.60000000001</v>
      </c>
      <c r="J445" s="178">
        <v>228114</v>
      </c>
      <c r="K445" s="178">
        <v>415905.22</v>
      </c>
      <c r="L445" s="178">
        <v>399331.42</v>
      </c>
      <c r="M445" s="178">
        <v>289532.09999999998</v>
      </c>
      <c r="N445" s="178">
        <v>6769758.3599999994</v>
      </c>
    </row>
    <row r="446" spans="1:14" ht="33" customHeight="1" x14ac:dyDescent="0.2">
      <c r="A446" s="199" t="s">
        <v>248</v>
      </c>
      <c r="B446" s="174">
        <v>1293448.96</v>
      </c>
      <c r="C446" s="174">
        <v>803190.08</v>
      </c>
      <c r="D446" s="174">
        <v>584790.18000000005</v>
      </c>
      <c r="E446" s="174">
        <v>1572479.28</v>
      </c>
      <c r="F446" s="174">
        <v>583486.30000000005</v>
      </c>
      <c r="G446" s="174">
        <v>203405.28</v>
      </c>
      <c r="H446" s="174">
        <v>288537.94</v>
      </c>
      <c r="I446" s="174">
        <v>107537.60000000001</v>
      </c>
      <c r="J446" s="174">
        <v>228114</v>
      </c>
      <c r="K446" s="174">
        <v>415905.22</v>
      </c>
      <c r="L446" s="174">
        <v>399331.42</v>
      </c>
      <c r="M446" s="174">
        <v>289532.09999999998</v>
      </c>
      <c r="N446" s="179">
        <v>6769758.3599999994</v>
      </c>
    </row>
    <row r="447" spans="1:14" ht="33" customHeight="1" thickBot="1" x14ac:dyDescent="0.25">
      <c r="A447" s="199" t="s">
        <v>249</v>
      </c>
      <c r="B447" s="174">
        <v>0</v>
      </c>
      <c r="C447" s="174">
        <v>0</v>
      </c>
      <c r="D447" s="174">
        <v>0</v>
      </c>
      <c r="E447" s="174">
        <v>0</v>
      </c>
      <c r="F447" s="174">
        <v>0</v>
      </c>
      <c r="G447" s="174">
        <v>0</v>
      </c>
      <c r="H447" s="174">
        <v>0</v>
      </c>
      <c r="I447" s="174">
        <v>0</v>
      </c>
      <c r="J447" s="174">
        <v>0</v>
      </c>
      <c r="K447" s="174">
        <v>0</v>
      </c>
      <c r="L447" s="174">
        <v>0</v>
      </c>
      <c r="M447" s="174">
        <v>0</v>
      </c>
      <c r="N447" s="179">
        <v>0</v>
      </c>
    </row>
    <row r="448" spans="1:14" ht="33" customHeight="1" thickBot="1" x14ac:dyDescent="0.25">
      <c r="A448" s="198" t="s">
        <v>250</v>
      </c>
      <c r="B448" s="177">
        <v>554993</v>
      </c>
      <c r="C448" s="177">
        <v>150933.4</v>
      </c>
      <c r="D448" s="177">
        <v>216182.39999999999</v>
      </c>
      <c r="E448" s="177">
        <v>651016.71</v>
      </c>
      <c r="F448" s="177">
        <v>1950754.42</v>
      </c>
      <c r="G448" s="177">
        <v>677252.38</v>
      </c>
      <c r="H448" s="177">
        <v>144039</v>
      </c>
      <c r="I448" s="177">
        <v>459463.37</v>
      </c>
      <c r="J448" s="177">
        <v>123462</v>
      </c>
      <c r="K448" s="177">
        <v>82308</v>
      </c>
      <c r="L448" s="177">
        <v>0</v>
      </c>
      <c r="M448" s="177">
        <v>108091.2</v>
      </c>
      <c r="N448" s="177">
        <v>5118495.88</v>
      </c>
    </row>
    <row r="449" spans="1:14" ht="33" customHeight="1" x14ac:dyDescent="0.2">
      <c r="A449" s="199" t="s">
        <v>251</v>
      </c>
      <c r="B449" s="174">
        <v>554993</v>
      </c>
      <c r="C449" s="174">
        <v>150933.4</v>
      </c>
      <c r="D449" s="174">
        <v>216182.39999999999</v>
      </c>
      <c r="E449" s="174">
        <v>162136.79999999999</v>
      </c>
      <c r="F449" s="174">
        <v>308761.2</v>
      </c>
      <c r="G449" s="174">
        <v>0</v>
      </c>
      <c r="H449" s="174">
        <v>144039</v>
      </c>
      <c r="I449" s="174">
        <v>109744</v>
      </c>
      <c r="J449" s="174">
        <v>123462</v>
      </c>
      <c r="K449" s="174">
        <v>82308</v>
      </c>
      <c r="L449" s="174">
        <v>0</v>
      </c>
      <c r="M449" s="174">
        <v>108091.2</v>
      </c>
      <c r="N449" s="179">
        <v>1960651</v>
      </c>
    </row>
    <row r="450" spans="1:14" ht="33" customHeight="1" x14ac:dyDescent="0.2">
      <c r="A450" s="199" t="s">
        <v>252</v>
      </c>
      <c r="B450" s="174">
        <v>0</v>
      </c>
      <c r="C450" s="174">
        <v>0</v>
      </c>
      <c r="D450" s="174">
        <v>0</v>
      </c>
      <c r="E450" s="174">
        <v>0</v>
      </c>
      <c r="F450" s="174">
        <v>0</v>
      </c>
      <c r="G450" s="174">
        <v>0</v>
      </c>
      <c r="H450" s="174">
        <v>0</v>
      </c>
      <c r="I450" s="174">
        <v>0</v>
      </c>
      <c r="J450" s="174">
        <v>0</v>
      </c>
      <c r="K450" s="174">
        <v>0</v>
      </c>
      <c r="L450" s="174">
        <v>0</v>
      </c>
      <c r="M450" s="174">
        <v>0</v>
      </c>
      <c r="N450" s="179">
        <v>0</v>
      </c>
    </row>
    <row r="451" spans="1:14" ht="33" customHeight="1" x14ac:dyDescent="0.2">
      <c r="A451" s="199" t="s">
        <v>253</v>
      </c>
      <c r="B451" s="174">
        <v>0</v>
      </c>
      <c r="C451" s="174">
        <v>0</v>
      </c>
      <c r="D451" s="174">
        <v>0</v>
      </c>
      <c r="E451" s="174">
        <v>0</v>
      </c>
      <c r="F451" s="174">
        <v>0</v>
      </c>
      <c r="G451" s="174">
        <v>0</v>
      </c>
      <c r="H451" s="174">
        <v>0</v>
      </c>
      <c r="I451" s="174">
        <v>0</v>
      </c>
      <c r="J451" s="174">
        <v>0</v>
      </c>
      <c r="K451" s="174">
        <v>0</v>
      </c>
      <c r="L451" s="174">
        <v>0</v>
      </c>
      <c r="M451" s="174">
        <v>0</v>
      </c>
      <c r="N451" s="179">
        <v>0</v>
      </c>
    </row>
    <row r="452" spans="1:14" ht="33" customHeight="1" x14ac:dyDescent="0.2">
      <c r="A452" s="199" t="s">
        <v>254</v>
      </c>
      <c r="B452" s="174">
        <v>0</v>
      </c>
      <c r="C452" s="174">
        <v>0</v>
      </c>
      <c r="D452" s="174">
        <v>0</v>
      </c>
      <c r="E452" s="174">
        <v>0</v>
      </c>
      <c r="F452" s="174">
        <v>0</v>
      </c>
      <c r="G452" s="174">
        <v>0</v>
      </c>
      <c r="H452" s="174">
        <v>0</v>
      </c>
      <c r="I452" s="174">
        <v>0</v>
      </c>
      <c r="J452" s="174">
        <v>0</v>
      </c>
      <c r="K452" s="174">
        <v>0</v>
      </c>
      <c r="L452" s="174">
        <v>0</v>
      </c>
      <c r="M452" s="174">
        <v>0</v>
      </c>
      <c r="N452" s="179">
        <v>0</v>
      </c>
    </row>
    <row r="453" spans="1:14" ht="33" customHeight="1" x14ac:dyDescent="0.2">
      <c r="A453" s="199" t="s">
        <v>255</v>
      </c>
      <c r="B453" s="174">
        <v>0</v>
      </c>
      <c r="C453" s="174">
        <v>0</v>
      </c>
      <c r="D453" s="174">
        <v>0</v>
      </c>
      <c r="E453" s="174">
        <v>0</v>
      </c>
      <c r="F453" s="174">
        <v>0</v>
      </c>
      <c r="G453" s="174">
        <v>0</v>
      </c>
      <c r="H453" s="174">
        <v>0</v>
      </c>
      <c r="I453" s="174">
        <v>0</v>
      </c>
      <c r="J453" s="174">
        <v>0</v>
      </c>
      <c r="K453" s="174">
        <v>0</v>
      </c>
      <c r="L453" s="174">
        <v>0</v>
      </c>
      <c r="M453" s="174">
        <v>0</v>
      </c>
      <c r="N453" s="179">
        <v>0</v>
      </c>
    </row>
    <row r="454" spans="1:14" ht="33" customHeight="1" x14ac:dyDescent="0.2">
      <c r="A454" s="199" t="s">
        <v>256</v>
      </c>
      <c r="B454" s="174">
        <v>0</v>
      </c>
      <c r="C454" s="174">
        <v>0</v>
      </c>
      <c r="D454" s="174">
        <v>0</v>
      </c>
      <c r="E454" s="174">
        <v>0</v>
      </c>
      <c r="F454" s="174">
        <v>0</v>
      </c>
      <c r="G454" s="174">
        <v>0</v>
      </c>
      <c r="H454" s="174">
        <v>0</v>
      </c>
      <c r="I454" s="174">
        <v>0</v>
      </c>
      <c r="J454" s="174">
        <v>0</v>
      </c>
      <c r="K454" s="174">
        <v>0</v>
      </c>
      <c r="L454" s="174">
        <v>0</v>
      </c>
      <c r="M454" s="174">
        <v>0</v>
      </c>
      <c r="N454" s="179">
        <v>0</v>
      </c>
    </row>
    <row r="455" spans="1:14" ht="33" customHeight="1" x14ac:dyDescent="0.2">
      <c r="A455" s="199" t="s">
        <v>257</v>
      </c>
      <c r="B455" s="174">
        <v>0</v>
      </c>
      <c r="C455" s="174">
        <v>0</v>
      </c>
      <c r="D455" s="174">
        <v>0</v>
      </c>
      <c r="E455" s="174">
        <v>0</v>
      </c>
      <c r="F455" s="174">
        <v>0</v>
      </c>
      <c r="G455" s="174">
        <v>0</v>
      </c>
      <c r="H455" s="174">
        <v>0</v>
      </c>
      <c r="I455" s="174">
        <v>0</v>
      </c>
      <c r="J455" s="174">
        <v>0</v>
      </c>
      <c r="K455" s="174">
        <v>0</v>
      </c>
      <c r="L455" s="174">
        <v>0</v>
      </c>
      <c r="M455" s="174">
        <v>0</v>
      </c>
      <c r="N455" s="179">
        <v>0</v>
      </c>
    </row>
    <row r="456" spans="1:14" ht="33" customHeight="1" x14ac:dyDescent="0.2">
      <c r="A456" s="199" t="s">
        <v>258</v>
      </c>
      <c r="B456" s="174">
        <v>0</v>
      </c>
      <c r="C456" s="174">
        <v>0</v>
      </c>
      <c r="D456" s="174">
        <v>0</v>
      </c>
      <c r="E456" s="174">
        <v>0</v>
      </c>
      <c r="F456" s="174">
        <v>0</v>
      </c>
      <c r="G456" s="174">
        <v>0</v>
      </c>
      <c r="H456" s="174">
        <v>0</v>
      </c>
      <c r="I456" s="174">
        <v>0</v>
      </c>
      <c r="J456" s="174">
        <v>0</v>
      </c>
      <c r="K456" s="174">
        <v>0</v>
      </c>
      <c r="L456" s="174">
        <v>0</v>
      </c>
      <c r="M456" s="174">
        <v>0</v>
      </c>
      <c r="N456" s="179">
        <v>0</v>
      </c>
    </row>
    <row r="457" spans="1:14" ht="33" customHeight="1" x14ac:dyDescent="0.2">
      <c r="A457" s="199" t="s">
        <v>259</v>
      </c>
      <c r="B457" s="174">
        <v>0</v>
      </c>
      <c r="C457" s="174">
        <v>0</v>
      </c>
      <c r="D457" s="174">
        <v>0</v>
      </c>
      <c r="E457" s="174">
        <v>488879.91</v>
      </c>
      <c r="F457" s="174">
        <v>1641993.22</v>
      </c>
      <c r="G457" s="174">
        <v>677252.38</v>
      </c>
      <c r="H457" s="174">
        <v>0</v>
      </c>
      <c r="I457" s="174">
        <v>349719.37</v>
      </c>
      <c r="J457" s="174">
        <v>0</v>
      </c>
      <c r="K457" s="174">
        <v>0</v>
      </c>
      <c r="L457" s="174">
        <v>0</v>
      </c>
      <c r="M457" s="174">
        <v>0</v>
      </c>
      <c r="N457" s="179">
        <v>3157844.88</v>
      </c>
    </row>
    <row r="458" spans="1:14" ht="33" customHeight="1" x14ac:dyDescent="0.2">
      <c r="A458" s="199" t="s">
        <v>260</v>
      </c>
      <c r="B458" s="174">
        <v>0</v>
      </c>
      <c r="C458" s="174">
        <v>0</v>
      </c>
      <c r="D458" s="174">
        <v>0</v>
      </c>
      <c r="E458" s="174">
        <v>0</v>
      </c>
      <c r="F458" s="174">
        <v>0</v>
      </c>
      <c r="G458" s="174">
        <v>0</v>
      </c>
      <c r="H458" s="174">
        <v>0</v>
      </c>
      <c r="I458" s="174">
        <v>0</v>
      </c>
      <c r="J458" s="174">
        <v>0</v>
      </c>
      <c r="K458" s="174">
        <v>0</v>
      </c>
      <c r="L458" s="174">
        <v>0</v>
      </c>
      <c r="M458" s="174">
        <v>0</v>
      </c>
      <c r="N458" s="179">
        <v>0</v>
      </c>
    </row>
    <row r="459" spans="1:14" ht="33" customHeight="1" thickBot="1" x14ac:dyDescent="0.25">
      <c r="A459" s="199" t="s">
        <v>261</v>
      </c>
      <c r="B459" s="174">
        <v>0</v>
      </c>
      <c r="C459" s="174">
        <v>0</v>
      </c>
      <c r="D459" s="174">
        <v>0</v>
      </c>
      <c r="E459" s="174">
        <v>0</v>
      </c>
      <c r="F459" s="174">
        <v>0</v>
      </c>
      <c r="G459" s="174">
        <v>0</v>
      </c>
      <c r="H459" s="174">
        <v>0</v>
      </c>
      <c r="I459" s="174">
        <v>0</v>
      </c>
      <c r="J459" s="174">
        <v>0</v>
      </c>
      <c r="K459" s="174">
        <v>0</v>
      </c>
      <c r="L459" s="174">
        <v>0</v>
      </c>
      <c r="M459" s="174">
        <v>0</v>
      </c>
      <c r="N459" s="179">
        <v>0</v>
      </c>
    </row>
    <row r="460" spans="1:14" ht="33" customHeight="1" thickBot="1" x14ac:dyDescent="0.25">
      <c r="A460" s="198" t="s">
        <v>262</v>
      </c>
      <c r="B460" s="177">
        <v>7158784.7400000002</v>
      </c>
      <c r="C460" s="177">
        <v>5254208.5999999996</v>
      </c>
      <c r="D460" s="177">
        <v>4680003.66</v>
      </c>
      <c r="E460" s="177">
        <v>5098215.3600000003</v>
      </c>
      <c r="F460" s="177">
        <v>4686305.34</v>
      </c>
      <c r="G460" s="177">
        <v>4701955.38</v>
      </c>
      <c r="H460" s="177">
        <v>5241005.7</v>
      </c>
      <c r="I460" s="177">
        <v>5491932.7199999997</v>
      </c>
      <c r="J460" s="177">
        <v>5368146</v>
      </c>
      <c r="K460" s="177">
        <v>6074481</v>
      </c>
      <c r="L460" s="177">
        <v>3959009.1</v>
      </c>
      <c r="M460" s="177">
        <v>3249141</v>
      </c>
      <c r="N460" s="177">
        <v>60963188.600000001</v>
      </c>
    </row>
    <row r="461" spans="1:14" ht="33" customHeight="1" thickBot="1" x14ac:dyDescent="0.25">
      <c r="A461" s="200" t="s">
        <v>262</v>
      </c>
      <c r="B461" s="180">
        <v>7158784.7400000002</v>
      </c>
      <c r="C461" s="180">
        <v>5254208.5999999996</v>
      </c>
      <c r="D461" s="180">
        <v>4680003.66</v>
      </c>
      <c r="E461" s="180">
        <v>5098215.3600000003</v>
      </c>
      <c r="F461" s="180">
        <v>4686305.34</v>
      </c>
      <c r="G461" s="180">
        <v>4701955.38</v>
      </c>
      <c r="H461" s="180">
        <v>5241005.7</v>
      </c>
      <c r="I461" s="180">
        <v>5491932.7199999997</v>
      </c>
      <c r="J461" s="180">
        <v>5368146</v>
      </c>
      <c r="K461" s="180">
        <v>6074481</v>
      </c>
      <c r="L461" s="180">
        <v>3959009.1</v>
      </c>
      <c r="M461" s="180">
        <v>3249141</v>
      </c>
      <c r="N461" s="179">
        <v>60963188.600000001</v>
      </c>
    </row>
    <row r="462" spans="1:14" ht="33" customHeight="1" thickBot="1" x14ac:dyDescent="0.25">
      <c r="A462" s="198" t="s">
        <v>263</v>
      </c>
      <c r="B462" s="177">
        <v>0</v>
      </c>
      <c r="C462" s="177">
        <v>0</v>
      </c>
      <c r="D462" s="177">
        <v>0</v>
      </c>
      <c r="E462" s="177">
        <v>1779046.2</v>
      </c>
      <c r="F462" s="177">
        <v>290340.23</v>
      </c>
      <c r="G462" s="177">
        <v>0</v>
      </c>
      <c r="H462" s="177">
        <v>0</v>
      </c>
      <c r="I462" s="177">
        <v>1642041.88</v>
      </c>
      <c r="J462" s="177">
        <v>1791488.35</v>
      </c>
      <c r="K462" s="177">
        <v>3208074.09</v>
      </c>
      <c r="L462" s="177">
        <v>2459474.89</v>
      </c>
      <c r="M462" s="177">
        <v>768428.24</v>
      </c>
      <c r="N462" s="177">
        <v>11938893.880000001</v>
      </c>
    </row>
    <row r="463" spans="1:14" ht="33" customHeight="1" x14ac:dyDescent="0.2">
      <c r="A463" s="199" t="s">
        <v>264</v>
      </c>
      <c r="B463" s="174">
        <v>0</v>
      </c>
      <c r="C463" s="174">
        <v>0</v>
      </c>
      <c r="D463" s="174">
        <v>0</v>
      </c>
      <c r="E463" s="174">
        <v>0</v>
      </c>
      <c r="F463" s="174">
        <v>0</v>
      </c>
      <c r="G463" s="174">
        <v>0</v>
      </c>
      <c r="H463" s="174">
        <v>0</v>
      </c>
      <c r="I463" s="174">
        <v>0</v>
      </c>
      <c r="J463" s="174">
        <v>0</v>
      </c>
      <c r="K463" s="174">
        <v>0</v>
      </c>
      <c r="L463" s="174">
        <v>0</v>
      </c>
      <c r="M463" s="174">
        <v>0</v>
      </c>
      <c r="N463" s="179">
        <v>0</v>
      </c>
    </row>
    <row r="464" spans="1:14" ht="33" customHeight="1" x14ac:dyDescent="0.2">
      <c r="A464" s="199" t="s">
        <v>265</v>
      </c>
      <c r="B464" s="174">
        <v>0</v>
      </c>
      <c r="C464" s="174">
        <v>0</v>
      </c>
      <c r="D464" s="174">
        <v>0</v>
      </c>
      <c r="E464" s="174">
        <v>0</v>
      </c>
      <c r="F464" s="174">
        <v>0</v>
      </c>
      <c r="G464" s="174">
        <v>0</v>
      </c>
      <c r="H464" s="174">
        <v>0</v>
      </c>
      <c r="I464" s="174">
        <v>0</v>
      </c>
      <c r="J464" s="174">
        <v>0</v>
      </c>
      <c r="K464" s="174">
        <v>0</v>
      </c>
      <c r="L464" s="174">
        <v>0</v>
      </c>
      <c r="M464" s="174">
        <v>0</v>
      </c>
      <c r="N464" s="179">
        <v>0</v>
      </c>
    </row>
    <row r="465" spans="1:14" ht="33" customHeight="1" x14ac:dyDescent="0.2">
      <c r="A465" s="199" t="s">
        <v>266</v>
      </c>
      <c r="B465" s="174">
        <v>0</v>
      </c>
      <c r="C465" s="174">
        <v>0</v>
      </c>
      <c r="D465" s="174">
        <v>0</v>
      </c>
      <c r="E465" s="174">
        <v>0</v>
      </c>
      <c r="F465" s="174">
        <v>0</v>
      </c>
      <c r="G465" s="174">
        <v>0</v>
      </c>
      <c r="H465" s="174">
        <v>0</v>
      </c>
      <c r="I465" s="174">
        <v>0</v>
      </c>
      <c r="J465" s="174">
        <v>0</v>
      </c>
      <c r="K465" s="174">
        <v>0</v>
      </c>
      <c r="L465" s="174">
        <v>0</v>
      </c>
      <c r="M465" s="174">
        <v>0</v>
      </c>
      <c r="N465" s="179">
        <v>0</v>
      </c>
    </row>
    <row r="466" spans="1:14" ht="33" customHeight="1" x14ac:dyDescent="0.2">
      <c r="A466" s="199" t="s">
        <v>267</v>
      </c>
      <c r="B466" s="174">
        <v>0</v>
      </c>
      <c r="C466" s="174">
        <v>0</v>
      </c>
      <c r="D466" s="174">
        <v>0</v>
      </c>
      <c r="E466" s="174">
        <v>0</v>
      </c>
      <c r="F466" s="174">
        <v>0</v>
      </c>
      <c r="G466" s="174">
        <v>0</v>
      </c>
      <c r="H466" s="174">
        <v>0</v>
      </c>
      <c r="I466" s="174">
        <v>0</v>
      </c>
      <c r="J466" s="174">
        <v>0</v>
      </c>
      <c r="K466" s="174">
        <v>0</v>
      </c>
      <c r="L466" s="174">
        <v>0</v>
      </c>
      <c r="M466" s="174">
        <v>0</v>
      </c>
      <c r="N466" s="179">
        <v>0</v>
      </c>
    </row>
    <row r="467" spans="1:14" ht="33" customHeight="1" x14ac:dyDescent="0.2">
      <c r="A467" s="199" t="s">
        <v>268</v>
      </c>
      <c r="B467" s="174">
        <v>0</v>
      </c>
      <c r="C467" s="174">
        <v>0</v>
      </c>
      <c r="D467" s="174">
        <v>0</v>
      </c>
      <c r="E467" s="174">
        <v>0</v>
      </c>
      <c r="F467" s="174">
        <v>0</v>
      </c>
      <c r="G467" s="174">
        <v>0</v>
      </c>
      <c r="H467" s="174">
        <v>0</v>
      </c>
      <c r="I467" s="174">
        <v>0</v>
      </c>
      <c r="J467" s="174">
        <v>0</v>
      </c>
      <c r="K467" s="174">
        <v>0</v>
      </c>
      <c r="L467" s="174">
        <v>0</v>
      </c>
      <c r="M467" s="174">
        <v>0</v>
      </c>
      <c r="N467" s="179">
        <v>0</v>
      </c>
    </row>
    <row r="468" spans="1:14" ht="33" customHeight="1" x14ac:dyDescent="0.2">
      <c r="A468" s="199" t="s">
        <v>269</v>
      </c>
      <c r="B468" s="174">
        <v>0</v>
      </c>
      <c r="C468" s="174">
        <v>0</v>
      </c>
      <c r="D468" s="174">
        <v>0</v>
      </c>
      <c r="E468" s="174">
        <v>0</v>
      </c>
      <c r="F468" s="174">
        <v>0</v>
      </c>
      <c r="G468" s="174">
        <v>0</v>
      </c>
      <c r="H468" s="174">
        <v>0</v>
      </c>
      <c r="I468" s="174">
        <v>0</v>
      </c>
      <c r="J468" s="174">
        <v>0</v>
      </c>
      <c r="K468" s="174">
        <v>0</v>
      </c>
      <c r="L468" s="174">
        <v>0</v>
      </c>
      <c r="M468" s="174">
        <v>0</v>
      </c>
      <c r="N468" s="179">
        <v>0</v>
      </c>
    </row>
    <row r="469" spans="1:14" ht="33" customHeight="1" x14ac:dyDescent="0.2">
      <c r="A469" s="199" t="s">
        <v>270</v>
      </c>
      <c r="B469" s="174">
        <v>0</v>
      </c>
      <c r="C469" s="174">
        <v>0</v>
      </c>
      <c r="D469" s="174">
        <v>0</v>
      </c>
      <c r="E469" s="174">
        <v>0</v>
      </c>
      <c r="F469" s="174">
        <v>0</v>
      </c>
      <c r="G469" s="174">
        <v>0</v>
      </c>
      <c r="H469" s="174">
        <v>0</v>
      </c>
      <c r="I469" s="174">
        <v>0</v>
      </c>
      <c r="J469" s="174">
        <v>0</v>
      </c>
      <c r="K469" s="174">
        <v>0</v>
      </c>
      <c r="L469" s="174">
        <v>0</v>
      </c>
      <c r="M469" s="174">
        <v>0</v>
      </c>
      <c r="N469" s="179">
        <v>0</v>
      </c>
    </row>
    <row r="470" spans="1:14" ht="33" customHeight="1" x14ac:dyDescent="0.2">
      <c r="A470" s="199" t="s">
        <v>271</v>
      </c>
      <c r="B470" s="174">
        <v>0</v>
      </c>
      <c r="C470" s="174">
        <v>0</v>
      </c>
      <c r="D470" s="174">
        <v>0</v>
      </c>
      <c r="E470" s="174">
        <v>0</v>
      </c>
      <c r="F470" s="174">
        <v>0</v>
      </c>
      <c r="G470" s="174">
        <v>0</v>
      </c>
      <c r="H470" s="174">
        <v>0</v>
      </c>
      <c r="I470" s="174">
        <v>0</v>
      </c>
      <c r="J470" s="174">
        <v>0</v>
      </c>
      <c r="K470" s="174">
        <v>0</v>
      </c>
      <c r="L470" s="174">
        <v>0</v>
      </c>
      <c r="M470" s="174">
        <v>0</v>
      </c>
      <c r="N470" s="179">
        <v>0</v>
      </c>
    </row>
    <row r="471" spans="1:14" ht="33" customHeight="1" x14ac:dyDescent="0.2">
      <c r="A471" s="199" t="s">
        <v>272</v>
      </c>
      <c r="B471" s="174">
        <v>0</v>
      </c>
      <c r="C471" s="174">
        <v>0</v>
      </c>
      <c r="D471" s="174">
        <v>0</v>
      </c>
      <c r="E471" s="174">
        <v>1779046.2</v>
      </c>
      <c r="F471" s="174">
        <v>290340.23</v>
      </c>
      <c r="G471" s="174">
        <v>0</v>
      </c>
      <c r="H471" s="174">
        <v>0</v>
      </c>
      <c r="I471" s="174">
        <v>1642041.88</v>
      </c>
      <c r="J471" s="174">
        <v>1791488.35</v>
      </c>
      <c r="K471" s="174">
        <v>3208074.09</v>
      </c>
      <c r="L471" s="174">
        <v>2459474.89</v>
      </c>
      <c r="M471" s="174">
        <v>768428.24</v>
      </c>
      <c r="N471" s="179">
        <v>11938893.880000001</v>
      </c>
    </row>
    <row r="472" spans="1:14" ht="33" customHeight="1" thickBot="1" x14ac:dyDescent="0.25">
      <c r="A472" s="199" t="s">
        <v>273</v>
      </c>
      <c r="B472" s="174">
        <v>0</v>
      </c>
      <c r="C472" s="174">
        <v>0</v>
      </c>
      <c r="D472" s="174">
        <v>0</v>
      </c>
      <c r="E472" s="174">
        <v>0</v>
      </c>
      <c r="F472" s="174">
        <v>0</v>
      </c>
      <c r="G472" s="174">
        <v>0</v>
      </c>
      <c r="H472" s="174">
        <v>0</v>
      </c>
      <c r="I472" s="174">
        <v>0</v>
      </c>
      <c r="J472" s="174">
        <v>0</v>
      </c>
      <c r="K472" s="174">
        <v>0</v>
      </c>
      <c r="L472" s="174">
        <v>0</v>
      </c>
      <c r="M472" s="174">
        <v>0</v>
      </c>
      <c r="N472" s="179">
        <v>0</v>
      </c>
    </row>
    <row r="473" spans="1:14" ht="33" customHeight="1" thickBot="1" x14ac:dyDescent="0.25">
      <c r="A473" s="198" t="s">
        <v>274</v>
      </c>
      <c r="B473" s="177">
        <v>0</v>
      </c>
      <c r="C473" s="177">
        <v>0</v>
      </c>
      <c r="D473" s="177">
        <v>0</v>
      </c>
      <c r="E473" s="177">
        <v>0</v>
      </c>
      <c r="F473" s="177">
        <v>0</v>
      </c>
      <c r="G473" s="177">
        <v>0</v>
      </c>
      <c r="H473" s="177">
        <v>0</v>
      </c>
      <c r="I473" s="177">
        <v>0</v>
      </c>
      <c r="J473" s="177">
        <v>0</v>
      </c>
      <c r="K473" s="177">
        <v>0</v>
      </c>
      <c r="L473" s="177">
        <v>0</v>
      </c>
      <c r="M473" s="177">
        <v>0</v>
      </c>
      <c r="N473" s="177">
        <v>0</v>
      </c>
    </row>
    <row r="474" spans="1:14" ht="33" customHeight="1" x14ac:dyDescent="0.2">
      <c r="A474" s="199" t="s">
        <v>275</v>
      </c>
      <c r="B474" s="174">
        <v>0</v>
      </c>
      <c r="C474" s="174">
        <v>0</v>
      </c>
      <c r="D474" s="174">
        <v>0</v>
      </c>
      <c r="E474" s="174">
        <v>0</v>
      </c>
      <c r="F474" s="174">
        <v>0</v>
      </c>
      <c r="G474" s="174">
        <v>0</v>
      </c>
      <c r="H474" s="174">
        <v>0</v>
      </c>
      <c r="I474" s="174">
        <v>0</v>
      </c>
      <c r="J474" s="174">
        <v>0</v>
      </c>
      <c r="K474" s="174">
        <v>0</v>
      </c>
      <c r="L474" s="174">
        <v>0</v>
      </c>
      <c r="M474" s="174">
        <v>0</v>
      </c>
      <c r="N474" s="179">
        <v>0</v>
      </c>
    </row>
    <row r="475" spans="1:14" ht="33" customHeight="1" x14ac:dyDescent="0.2">
      <c r="A475" s="199" t="s">
        <v>276</v>
      </c>
      <c r="B475" s="174">
        <v>0</v>
      </c>
      <c r="C475" s="174">
        <v>0</v>
      </c>
      <c r="D475" s="174">
        <v>0</v>
      </c>
      <c r="E475" s="174">
        <v>0</v>
      </c>
      <c r="F475" s="174">
        <v>0</v>
      </c>
      <c r="G475" s="174">
        <v>0</v>
      </c>
      <c r="H475" s="174">
        <v>0</v>
      </c>
      <c r="I475" s="174">
        <v>0</v>
      </c>
      <c r="J475" s="174">
        <v>0</v>
      </c>
      <c r="K475" s="174">
        <v>0</v>
      </c>
      <c r="L475" s="174">
        <v>0</v>
      </c>
      <c r="M475" s="174">
        <v>0</v>
      </c>
      <c r="N475" s="179">
        <v>0</v>
      </c>
    </row>
    <row r="476" spans="1:14" ht="33" customHeight="1" x14ac:dyDescent="0.2">
      <c r="A476" s="199" t="s">
        <v>277</v>
      </c>
      <c r="B476" s="174">
        <v>0</v>
      </c>
      <c r="C476" s="174">
        <v>0</v>
      </c>
      <c r="D476" s="174">
        <v>0</v>
      </c>
      <c r="E476" s="174">
        <v>0</v>
      </c>
      <c r="F476" s="174">
        <v>0</v>
      </c>
      <c r="G476" s="174">
        <v>0</v>
      </c>
      <c r="H476" s="174">
        <v>0</v>
      </c>
      <c r="I476" s="174">
        <v>0</v>
      </c>
      <c r="J476" s="174">
        <v>0</v>
      </c>
      <c r="K476" s="174">
        <v>0</v>
      </c>
      <c r="L476" s="174">
        <v>0</v>
      </c>
      <c r="M476" s="174">
        <v>0</v>
      </c>
      <c r="N476" s="179">
        <v>0</v>
      </c>
    </row>
    <row r="477" spans="1:14" ht="33" customHeight="1" x14ac:dyDescent="0.2">
      <c r="A477" s="199" t="s">
        <v>278</v>
      </c>
      <c r="B477" s="174">
        <v>0</v>
      </c>
      <c r="C477" s="174">
        <v>0</v>
      </c>
      <c r="D477" s="174">
        <v>0</v>
      </c>
      <c r="E477" s="174">
        <v>0</v>
      </c>
      <c r="F477" s="174">
        <v>0</v>
      </c>
      <c r="G477" s="174">
        <v>0</v>
      </c>
      <c r="H477" s="174">
        <v>0</v>
      </c>
      <c r="I477" s="174">
        <v>0</v>
      </c>
      <c r="J477" s="174">
        <v>0</v>
      </c>
      <c r="K477" s="174">
        <v>0</v>
      </c>
      <c r="L477" s="174">
        <v>0</v>
      </c>
      <c r="M477" s="174">
        <v>0</v>
      </c>
      <c r="N477" s="179">
        <v>0</v>
      </c>
    </row>
    <row r="478" spans="1:14" ht="33" customHeight="1" x14ac:dyDescent="0.2">
      <c r="A478" s="199" t="s">
        <v>279</v>
      </c>
      <c r="B478" s="174">
        <v>0</v>
      </c>
      <c r="C478" s="174">
        <v>0</v>
      </c>
      <c r="D478" s="174">
        <v>0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9">
        <v>0</v>
      </c>
    </row>
    <row r="479" spans="1:14" ht="33" customHeight="1" x14ac:dyDescent="0.2">
      <c r="A479" s="199" t="s">
        <v>280</v>
      </c>
      <c r="B479" s="174">
        <v>0</v>
      </c>
      <c r="C479" s="174">
        <v>0</v>
      </c>
      <c r="D479" s="174">
        <v>0</v>
      </c>
      <c r="E479" s="174">
        <v>0</v>
      </c>
      <c r="F479" s="174">
        <v>0</v>
      </c>
      <c r="G479" s="174">
        <v>0</v>
      </c>
      <c r="H479" s="174">
        <v>0</v>
      </c>
      <c r="I479" s="174">
        <v>0</v>
      </c>
      <c r="J479" s="174">
        <v>0</v>
      </c>
      <c r="K479" s="174">
        <v>0</v>
      </c>
      <c r="L479" s="174">
        <v>0</v>
      </c>
      <c r="M479" s="174">
        <v>0</v>
      </c>
      <c r="N479" s="179">
        <v>0</v>
      </c>
    </row>
    <row r="480" spans="1:14" ht="33" customHeight="1" thickBot="1" x14ac:dyDescent="0.25">
      <c r="A480" s="199" t="s">
        <v>281</v>
      </c>
      <c r="B480" s="174">
        <v>0</v>
      </c>
      <c r="C480" s="174">
        <v>0</v>
      </c>
      <c r="D480" s="174">
        <v>0</v>
      </c>
      <c r="E480" s="174">
        <v>0</v>
      </c>
      <c r="F480" s="174">
        <v>0</v>
      </c>
      <c r="G480" s="174">
        <v>0</v>
      </c>
      <c r="H480" s="174">
        <v>0</v>
      </c>
      <c r="I480" s="174">
        <v>0</v>
      </c>
      <c r="J480" s="174">
        <v>0</v>
      </c>
      <c r="K480" s="174">
        <v>0</v>
      </c>
      <c r="L480" s="174">
        <v>0</v>
      </c>
      <c r="M480" s="174">
        <v>0</v>
      </c>
      <c r="N480" s="179">
        <v>0</v>
      </c>
    </row>
    <row r="481" spans="1:14" ht="33" customHeight="1" thickBot="1" x14ac:dyDescent="0.25">
      <c r="A481" s="198" t="s">
        <v>282</v>
      </c>
      <c r="B481" s="177">
        <v>14291472.699999999</v>
      </c>
      <c r="C481" s="177">
        <v>10440930.68</v>
      </c>
      <c r="D481" s="177">
        <v>10832907.98</v>
      </c>
      <c r="E481" s="177">
        <v>11970581.899999999</v>
      </c>
      <c r="F481" s="177">
        <v>14503804.6</v>
      </c>
      <c r="G481" s="177">
        <v>11802180.280000001</v>
      </c>
      <c r="H481" s="177">
        <v>14051855.5</v>
      </c>
      <c r="I481" s="177">
        <v>18285759.420000002</v>
      </c>
      <c r="J481" s="177">
        <v>15301626.02</v>
      </c>
      <c r="K481" s="177">
        <v>14702161.82</v>
      </c>
      <c r="L481" s="177">
        <v>14087244.48</v>
      </c>
      <c r="M481" s="177">
        <v>11785409.6</v>
      </c>
      <c r="N481" s="177">
        <v>162055934.97999999</v>
      </c>
    </row>
    <row r="482" spans="1:14" ht="33" customHeight="1" x14ac:dyDescent="0.2">
      <c r="A482" s="199" t="s">
        <v>283</v>
      </c>
      <c r="B482" s="174">
        <v>0</v>
      </c>
      <c r="C482" s="174">
        <v>0</v>
      </c>
      <c r="D482" s="174">
        <v>0</v>
      </c>
      <c r="E482" s="174">
        <v>0</v>
      </c>
      <c r="F482" s="174">
        <v>0</v>
      </c>
      <c r="G482" s="174">
        <v>0</v>
      </c>
      <c r="H482" s="174">
        <v>0</v>
      </c>
      <c r="I482" s="174">
        <v>0</v>
      </c>
      <c r="J482" s="174">
        <v>0</v>
      </c>
      <c r="K482" s="174">
        <v>0</v>
      </c>
      <c r="L482" s="174">
        <v>0</v>
      </c>
      <c r="M482" s="174">
        <v>0</v>
      </c>
      <c r="N482" s="179">
        <v>0</v>
      </c>
    </row>
    <row r="483" spans="1:14" ht="33" customHeight="1" x14ac:dyDescent="0.2">
      <c r="A483" s="199" t="s">
        <v>284</v>
      </c>
      <c r="B483" s="174">
        <v>0</v>
      </c>
      <c r="C483" s="174">
        <v>0</v>
      </c>
      <c r="D483" s="174">
        <v>0</v>
      </c>
      <c r="E483" s="174">
        <v>0</v>
      </c>
      <c r="F483" s="174">
        <v>0</v>
      </c>
      <c r="G483" s="174">
        <v>0</v>
      </c>
      <c r="H483" s="174">
        <v>0</v>
      </c>
      <c r="I483" s="174">
        <v>0</v>
      </c>
      <c r="J483" s="174">
        <v>0</v>
      </c>
      <c r="K483" s="174">
        <v>0</v>
      </c>
      <c r="L483" s="174">
        <v>0</v>
      </c>
      <c r="M483" s="174">
        <v>0</v>
      </c>
      <c r="N483" s="179">
        <v>0</v>
      </c>
    </row>
    <row r="484" spans="1:14" ht="33" customHeight="1" x14ac:dyDescent="0.2">
      <c r="A484" s="199" t="s">
        <v>285</v>
      </c>
      <c r="B484" s="174">
        <v>1127632.44</v>
      </c>
      <c r="C484" s="174">
        <v>1318586.24</v>
      </c>
      <c r="D484" s="174">
        <v>1511550.08</v>
      </c>
      <c r="E484" s="174">
        <v>1575871.36</v>
      </c>
      <c r="F484" s="174">
        <v>1578509.76</v>
      </c>
      <c r="G484" s="174">
        <v>2192200.3199999998</v>
      </c>
      <c r="H484" s="174">
        <v>2090441.6</v>
      </c>
      <c r="I484" s="174">
        <v>1640067.68</v>
      </c>
      <c r="J484" s="174">
        <v>1781499.52</v>
      </c>
      <c r="K484" s="174">
        <v>2980413.76</v>
      </c>
      <c r="L484" s="174">
        <v>2500114.88</v>
      </c>
      <c r="M484" s="174">
        <v>1919338.28</v>
      </c>
      <c r="N484" s="179">
        <v>22216225.919999998</v>
      </c>
    </row>
    <row r="485" spans="1:14" ht="33" customHeight="1" x14ac:dyDescent="0.2">
      <c r="A485" s="199" t="s">
        <v>286</v>
      </c>
      <c r="B485" s="174">
        <v>0</v>
      </c>
      <c r="C485" s="174">
        <v>0</v>
      </c>
      <c r="D485" s="174">
        <v>0</v>
      </c>
      <c r="E485" s="174">
        <v>0</v>
      </c>
      <c r="F485" s="174">
        <v>0</v>
      </c>
      <c r="G485" s="174">
        <v>0</v>
      </c>
      <c r="H485" s="174">
        <v>0</v>
      </c>
      <c r="I485" s="174">
        <v>0</v>
      </c>
      <c r="J485" s="174">
        <v>0</v>
      </c>
      <c r="K485" s="174">
        <v>0</v>
      </c>
      <c r="L485" s="174">
        <v>0</v>
      </c>
      <c r="M485" s="174">
        <v>0</v>
      </c>
      <c r="N485" s="179">
        <v>0</v>
      </c>
    </row>
    <row r="486" spans="1:14" ht="33" customHeight="1" x14ac:dyDescent="0.2">
      <c r="A486" s="199" t="s">
        <v>287</v>
      </c>
      <c r="B486" s="174">
        <v>0</v>
      </c>
      <c r="C486" s="174">
        <v>0</v>
      </c>
      <c r="D486" s="174">
        <v>0</v>
      </c>
      <c r="E486" s="174">
        <v>0</v>
      </c>
      <c r="F486" s="174">
        <v>0</v>
      </c>
      <c r="G486" s="174">
        <v>0</v>
      </c>
      <c r="H486" s="174">
        <v>0</v>
      </c>
      <c r="I486" s="174">
        <v>0</v>
      </c>
      <c r="J486" s="174">
        <v>0</v>
      </c>
      <c r="K486" s="174">
        <v>0</v>
      </c>
      <c r="L486" s="174">
        <v>0</v>
      </c>
      <c r="M486" s="174">
        <v>0</v>
      </c>
      <c r="N486" s="179">
        <v>0</v>
      </c>
    </row>
    <row r="487" spans="1:14" ht="33" customHeight="1" x14ac:dyDescent="0.2">
      <c r="A487" s="199" t="s">
        <v>288</v>
      </c>
      <c r="B487" s="174">
        <v>0</v>
      </c>
      <c r="C487" s="174">
        <v>0</v>
      </c>
      <c r="D487" s="174">
        <v>0</v>
      </c>
      <c r="E487" s="174">
        <v>0</v>
      </c>
      <c r="F487" s="174">
        <v>0</v>
      </c>
      <c r="G487" s="174">
        <v>0</v>
      </c>
      <c r="H487" s="174">
        <v>0</v>
      </c>
      <c r="I487" s="174">
        <v>0</v>
      </c>
      <c r="J487" s="174">
        <v>0</v>
      </c>
      <c r="K487" s="174">
        <v>0</v>
      </c>
      <c r="L487" s="174">
        <v>0</v>
      </c>
      <c r="M487" s="174">
        <v>0</v>
      </c>
      <c r="N487" s="179">
        <v>0</v>
      </c>
    </row>
    <row r="488" spans="1:14" ht="33" customHeight="1" x14ac:dyDescent="0.2">
      <c r="A488" s="199" t="s">
        <v>289</v>
      </c>
      <c r="B488" s="174">
        <v>0</v>
      </c>
      <c r="C488" s="174">
        <v>0</v>
      </c>
      <c r="D488" s="174">
        <v>0</v>
      </c>
      <c r="E488" s="174">
        <v>0</v>
      </c>
      <c r="F488" s="174">
        <v>0</v>
      </c>
      <c r="G488" s="174">
        <v>0</v>
      </c>
      <c r="H488" s="174">
        <v>0</v>
      </c>
      <c r="I488" s="174">
        <v>0</v>
      </c>
      <c r="J488" s="174">
        <v>0</v>
      </c>
      <c r="K488" s="174">
        <v>0</v>
      </c>
      <c r="L488" s="174">
        <v>0</v>
      </c>
      <c r="M488" s="174">
        <v>0</v>
      </c>
      <c r="N488" s="179">
        <v>0</v>
      </c>
    </row>
    <row r="489" spans="1:14" ht="33" customHeight="1" x14ac:dyDescent="0.2">
      <c r="A489" s="199" t="s">
        <v>290</v>
      </c>
      <c r="B489" s="174">
        <v>0</v>
      </c>
      <c r="C489" s="174">
        <v>0</v>
      </c>
      <c r="D489" s="174">
        <v>0</v>
      </c>
      <c r="E489" s="174">
        <v>0</v>
      </c>
      <c r="F489" s="174">
        <v>0</v>
      </c>
      <c r="G489" s="174">
        <v>0</v>
      </c>
      <c r="H489" s="174">
        <v>0</v>
      </c>
      <c r="I489" s="174">
        <v>0</v>
      </c>
      <c r="J489" s="174">
        <v>0</v>
      </c>
      <c r="K489" s="174">
        <v>0</v>
      </c>
      <c r="L489" s="174">
        <v>0</v>
      </c>
      <c r="M489" s="174">
        <v>0</v>
      </c>
      <c r="N489" s="179">
        <v>0</v>
      </c>
    </row>
    <row r="490" spans="1:14" ht="33" customHeight="1" x14ac:dyDescent="0.2">
      <c r="A490" s="199" t="s">
        <v>291</v>
      </c>
      <c r="B490" s="174">
        <v>0</v>
      </c>
      <c r="C490" s="174">
        <v>0</v>
      </c>
      <c r="D490" s="174">
        <v>0</v>
      </c>
      <c r="E490" s="174">
        <v>0</v>
      </c>
      <c r="F490" s="174">
        <v>0</v>
      </c>
      <c r="G490" s="174">
        <v>0</v>
      </c>
      <c r="H490" s="174">
        <v>0</v>
      </c>
      <c r="I490" s="174">
        <v>0</v>
      </c>
      <c r="J490" s="174">
        <v>0</v>
      </c>
      <c r="K490" s="174">
        <v>0</v>
      </c>
      <c r="L490" s="174">
        <v>0</v>
      </c>
      <c r="M490" s="174">
        <v>0</v>
      </c>
      <c r="N490" s="179">
        <v>0</v>
      </c>
    </row>
    <row r="491" spans="1:14" ht="33" customHeight="1" x14ac:dyDescent="0.2">
      <c r="A491" s="199" t="s">
        <v>292</v>
      </c>
      <c r="B491" s="174">
        <v>0</v>
      </c>
      <c r="C491" s="174">
        <v>0</v>
      </c>
      <c r="D491" s="174">
        <v>0</v>
      </c>
      <c r="E491" s="174">
        <v>0</v>
      </c>
      <c r="F491" s="174">
        <v>0</v>
      </c>
      <c r="G491" s="174">
        <v>0</v>
      </c>
      <c r="H491" s="174">
        <v>0</v>
      </c>
      <c r="I491" s="174">
        <v>0</v>
      </c>
      <c r="J491" s="174">
        <v>0</v>
      </c>
      <c r="K491" s="174">
        <v>0</v>
      </c>
      <c r="L491" s="174">
        <v>0</v>
      </c>
      <c r="M491" s="174">
        <v>0</v>
      </c>
      <c r="N491" s="179">
        <v>0</v>
      </c>
    </row>
    <row r="492" spans="1:14" ht="33" customHeight="1" x14ac:dyDescent="0.2">
      <c r="A492" s="199" t="s">
        <v>293</v>
      </c>
      <c r="B492" s="174">
        <v>0</v>
      </c>
      <c r="C492" s="174">
        <v>0</v>
      </c>
      <c r="D492" s="174">
        <v>0</v>
      </c>
      <c r="E492" s="174">
        <v>0</v>
      </c>
      <c r="F492" s="174">
        <v>0</v>
      </c>
      <c r="G492" s="174">
        <v>0</v>
      </c>
      <c r="H492" s="174">
        <v>0</v>
      </c>
      <c r="I492" s="174">
        <v>0</v>
      </c>
      <c r="J492" s="174">
        <v>0</v>
      </c>
      <c r="K492" s="174">
        <v>0</v>
      </c>
      <c r="L492" s="174">
        <v>0</v>
      </c>
      <c r="M492" s="174">
        <v>0</v>
      </c>
      <c r="N492" s="179">
        <v>0</v>
      </c>
    </row>
    <row r="493" spans="1:14" ht="33" customHeight="1" x14ac:dyDescent="0.2">
      <c r="A493" s="199" t="s">
        <v>294</v>
      </c>
      <c r="B493" s="174">
        <v>0</v>
      </c>
      <c r="C493" s="174">
        <v>0</v>
      </c>
      <c r="D493" s="174">
        <v>0</v>
      </c>
      <c r="E493" s="174">
        <v>0</v>
      </c>
      <c r="F493" s="174">
        <v>0</v>
      </c>
      <c r="G493" s="174">
        <v>0</v>
      </c>
      <c r="H493" s="174">
        <v>0</v>
      </c>
      <c r="I493" s="174">
        <v>0</v>
      </c>
      <c r="J493" s="174">
        <v>0</v>
      </c>
      <c r="K493" s="174">
        <v>0</v>
      </c>
      <c r="L493" s="174">
        <v>0</v>
      </c>
      <c r="M493" s="174">
        <v>0</v>
      </c>
      <c r="N493" s="179">
        <v>0</v>
      </c>
    </row>
    <row r="494" spans="1:14" ht="33" customHeight="1" x14ac:dyDescent="0.2">
      <c r="A494" s="199" t="s">
        <v>295</v>
      </c>
      <c r="B494" s="174">
        <v>0</v>
      </c>
      <c r="C494" s="174">
        <v>0</v>
      </c>
      <c r="D494" s="174">
        <v>0</v>
      </c>
      <c r="E494" s="174">
        <v>0</v>
      </c>
      <c r="F494" s="174">
        <v>0</v>
      </c>
      <c r="G494" s="174">
        <v>0</v>
      </c>
      <c r="H494" s="174">
        <v>0</v>
      </c>
      <c r="I494" s="174">
        <v>0</v>
      </c>
      <c r="J494" s="174">
        <v>0</v>
      </c>
      <c r="K494" s="174">
        <v>0</v>
      </c>
      <c r="L494" s="174">
        <v>0</v>
      </c>
      <c r="M494" s="174">
        <v>0</v>
      </c>
      <c r="N494" s="179">
        <v>0</v>
      </c>
    </row>
    <row r="495" spans="1:14" ht="33" customHeight="1" x14ac:dyDescent="0.2">
      <c r="A495" s="199" t="s">
        <v>296</v>
      </c>
      <c r="B495" s="174">
        <v>0</v>
      </c>
      <c r="C495" s="174">
        <v>0</v>
      </c>
      <c r="D495" s="174">
        <v>0</v>
      </c>
      <c r="E495" s="174">
        <v>0</v>
      </c>
      <c r="F495" s="174">
        <v>0</v>
      </c>
      <c r="G495" s="174">
        <v>0</v>
      </c>
      <c r="H495" s="174">
        <v>0</v>
      </c>
      <c r="I495" s="174">
        <v>0</v>
      </c>
      <c r="J495" s="174">
        <v>0</v>
      </c>
      <c r="K495" s="174">
        <v>0</v>
      </c>
      <c r="L495" s="174">
        <v>0</v>
      </c>
      <c r="M495" s="174">
        <v>0</v>
      </c>
      <c r="N495" s="179">
        <v>0</v>
      </c>
    </row>
    <row r="496" spans="1:14" ht="33" customHeight="1" thickBot="1" x14ac:dyDescent="0.25">
      <c r="A496" s="199" t="s">
        <v>297</v>
      </c>
      <c r="B496" s="174">
        <v>13163840.26</v>
      </c>
      <c r="C496" s="174">
        <v>9122344.4399999995</v>
      </c>
      <c r="D496" s="174">
        <v>9321357.9000000004</v>
      </c>
      <c r="E496" s="174">
        <v>10394710.539999999</v>
      </c>
      <c r="F496" s="174">
        <v>12925294.84</v>
      </c>
      <c r="G496" s="174">
        <v>9609979.9600000009</v>
      </c>
      <c r="H496" s="174">
        <v>11961413.9</v>
      </c>
      <c r="I496" s="174">
        <v>16645691.74</v>
      </c>
      <c r="J496" s="174">
        <v>13520126.5</v>
      </c>
      <c r="K496" s="174">
        <v>11721748.060000001</v>
      </c>
      <c r="L496" s="174">
        <v>11587129.6</v>
      </c>
      <c r="M496" s="174">
        <v>9866071.3200000003</v>
      </c>
      <c r="N496" s="179">
        <v>139839709.06</v>
      </c>
    </row>
    <row r="497" spans="1:14" ht="33" customHeight="1" thickBot="1" x14ac:dyDescent="0.25">
      <c r="A497" s="198" t="s">
        <v>298</v>
      </c>
      <c r="B497" s="177">
        <v>0</v>
      </c>
      <c r="C497" s="177">
        <v>0</v>
      </c>
      <c r="D497" s="177">
        <v>0</v>
      </c>
      <c r="E497" s="177">
        <v>0</v>
      </c>
      <c r="F497" s="177">
        <v>0</v>
      </c>
      <c r="G497" s="177">
        <v>0</v>
      </c>
      <c r="H497" s="177">
        <v>0</v>
      </c>
      <c r="I497" s="177">
        <v>0</v>
      </c>
      <c r="J497" s="177">
        <v>0</v>
      </c>
      <c r="K497" s="177">
        <v>0</v>
      </c>
      <c r="L497" s="177">
        <v>0</v>
      </c>
      <c r="M497" s="177">
        <v>0</v>
      </c>
      <c r="N497" s="177">
        <v>0</v>
      </c>
    </row>
    <row r="498" spans="1:14" ht="33" customHeight="1" x14ac:dyDescent="0.2">
      <c r="A498" s="199" t="s">
        <v>299</v>
      </c>
      <c r="B498" s="174">
        <v>0</v>
      </c>
      <c r="C498" s="174">
        <v>0</v>
      </c>
      <c r="D498" s="174">
        <v>0</v>
      </c>
      <c r="E498" s="174">
        <v>0</v>
      </c>
      <c r="F498" s="174">
        <v>0</v>
      </c>
      <c r="G498" s="174">
        <v>0</v>
      </c>
      <c r="H498" s="174">
        <v>0</v>
      </c>
      <c r="I498" s="174">
        <v>0</v>
      </c>
      <c r="J498" s="174">
        <v>0</v>
      </c>
      <c r="K498" s="174">
        <v>0</v>
      </c>
      <c r="L498" s="174">
        <v>0</v>
      </c>
      <c r="M498" s="174">
        <v>0</v>
      </c>
      <c r="N498" s="179">
        <v>0</v>
      </c>
    </row>
    <row r="499" spans="1:14" ht="33" customHeight="1" x14ac:dyDescent="0.2">
      <c r="A499" s="199" t="s">
        <v>300</v>
      </c>
      <c r="B499" s="174">
        <v>0</v>
      </c>
      <c r="C499" s="174">
        <v>0</v>
      </c>
      <c r="D499" s="174">
        <v>0</v>
      </c>
      <c r="E499" s="174">
        <v>0</v>
      </c>
      <c r="F499" s="174">
        <v>0</v>
      </c>
      <c r="G499" s="174">
        <v>0</v>
      </c>
      <c r="H499" s="174">
        <v>0</v>
      </c>
      <c r="I499" s="174">
        <v>0</v>
      </c>
      <c r="J499" s="174">
        <v>0</v>
      </c>
      <c r="K499" s="174">
        <v>0</v>
      </c>
      <c r="L499" s="174">
        <v>0</v>
      </c>
      <c r="M499" s="174">
        <v>0</v>
      </c>
      <c r="N499" s="179">
        <v>0</v>
      </c>
    </row>
    <row r="500" spans="1:14" ht="33" customHeight="1" x14ac:dyDescent="0.2">
      <c r="A500" s="199" t="s">
        <v>301</v>
      </c>
      <c r="B500" s="174">
        <v>0</v>
      </c>
      <c r="C500" s="174">
        <v>0</v>
      </c>
      <c r="D500" s="174">
        <v>0</v>
      </c>
      <c r="E500" s="174">
        <v>0</v>
      </c>
      <c r="F500" s="174">
        <v>0</v>
      </c>
      <c r="G500" s="174">
        <v>0</v>
      </c>
      <c r="H500" s="174">
        <v>0</v>
      </c>
      <c r="I500" s="174">
        <v>0</v>
      </c>
      <c r="J500" s="174">
        <v>0</v>
      </c>
      <c r="K500" s="174">
        <v>0</v>
      </c>
      <c r="L500" s="174">
        <v>0</v>
      </c>
      <c r="M500" s="174">
        <v>0</v>
      </c>
      <c r="N500" s="179">
        <v>0</v>
      </c>
    </row>
    <row r="501" spans="1:14" ht="33" customHeight="1" x14ac:dyDescent="0.2">
      <c r="A501" s="199" t="s">
        <v>302</v>
      </c>
      <c r="B501" s="174">
        <v>0</v>
      </c>
      <c r="C501" s="174">
        <v>0</v>
      </c>
      <c r="D501" s="174">
        <v>0</v>
      </c>
      <c r="E501" s="174">
        <v>0</v>
      </c>
      <c r="F501" s="174">
        <v>0</v>
      </c>
      <c r="G501" s="174">
        <v>0</v>
      </c>
      <c r="H501" s="174">
        <v>0</v>
      </c>
      <c r="I501" s="174">
        <v>0</v>
      </c>
      <c r="J501" s="174">
        <v>0</v>
      </c>
      <c r="K501" s="174">
        <v>0</v>
      </c>
      <c r="L501" s="174">
        <v>0</v>
      </c>
      <c r="M501" s="174">
        <v>0</v>
      </c>
      <c r="N501" s="179">
        <v>0</v>
      </c>
    </row>
    <row r="502" spans="1:14" ht="33" customHeight="1" x14ac:dyDescent="0.2">
      <c r="A502" s="199" t="s">
        <v>303</v>
      </c>
      <c r="B502" s="174">
        <v>0</v>
      </c>
      <c r="C502" s="174">
        <v>0</v>
      </c>
      <c r="D502" s="174">
        <v>0</v>
      </c>
      <c r="E502" s="174">
        <v>0</v>
      </c>
      <c r="F502" s="174">
        <v>0</v>
      </c>
      <c r="G502" s="174">
        <v>0</v>
      </c>
      <c r="H502" s="174">
        <v>0</v>
      </c>
      <c r="I502" s="174">
        <v>0</v>
      </c>
      <c r="J502" s="174">
        <v>0</v>
      </c>
      <c r="K502" s="174">
        <v>0</v>
      </c>
      <c r="L502" s="174">
        <v>0</v>
      </c>
      <c r="M502" s="174">
        <v>0</v>
      </c>
      <c r="N502" s="179">
        <v>0</v>
      </c>
    </row>
    <row r="503" spans="1:14" ht="33" customHeight="1" thickBot="1" x14ac:dyDescent="0.25">
      <c r="A503" s="199" t="s">
        <v>234</v>
      </c>
      <c r="B503" s="174">
        <v>0</v>
      </c>
      <c r="C503" s="174">
        <v>0</v>
      </c>
      <c r="D503" s="174">
        <v>0</v>
      </c>
      <c r="E503" s="174">
        <v>0</v>
      </c>
      <c r="F503" s="174">
        <v>0</v>
      </c>
      <c r="G503" s="174">
        <v>0</v>
      </c>
      <c r="H503" s="174">
        <v>0</v>
      </c>
      <c r="I503" s="174">
        <v>0</v>
      </c>
      <c r="J503" s="174">
        <v>0</v>
      </c>
      <c r="K503" s="174">
        <v>0</v>
      </c>
      <c r="L503" s="174">
        <v>0</v>
      </c>
      <c r="M503" s="174">
        <v>0</v>
      </c>
      <c r="N503" s="179">
        <v>0</v>
      </c>
    </row>
    <row r="504" spans="1:14" ht="33" customHeight="1" thickBot="1" x14ac:dyDescent="0.25">
      <c r="A504" s="198" t="s">
        <v>304</v>
      </c>
      <c r="B504" s="177">
        <v>0</v>
      </c>
      <c r="C504" s="177">
        <v>0</v>
      </c>
      <c r="D504" s="177">
        <v>0</v>
      </c>
      <c r="E504" s="177">
        <v>0</v>
      </c>
      <c r="F504" s="177">
        <v>0</v>
      </c>
      <c r="G504" s="177">
        <v>0</v>
      </c>
      <c r="H504" s="177">
        <v>0</v>
      </c>
      <c r="I504" s="177">
        <v>0</v>
      </c>
      <c r="J504" s="177">
        <v>0</v>
      </c>
      <c r="K504" s="177">
        <v>0</v>
      </c>
      <c r="L504" s="177">
        <v>0</v>
      </c>
      <c r="M504" s="177">
        <v>0</v>
      </c>
      <c r="N504" s="177">
        <v>0</v>
      </c>
    </row>
    <row r="505" spans="1:14" ht="33" customHeight="1" x14ac:dyDescent="0.2">
      <c r="A505" s="199" t="s">
        <v>305</v>
      </c>
      <c r="B505" s="174">
        <v>0</v>
      </c>
      <c r="C505" s="174">
        <v>0</v>
      </c>
      <c r="D505" s="174">
        <v>0</v>
      </c>
      <c r="E505" s="174">
        <v>0</v>
      </c>
      <c r="F505" s="174">
        <v>0</v>
      </c>
      <c r="G505" s="174">
        <v>0</v>
      </c>
      <c r="H505" s="174">
        <v>0</v>
      </c>
      <c r="I505" s="174">
        <v>0</v>
      </c>
      <c r="J505" s="174">
        <v>0</v>
      </c>
      <c r="K505" s="174">
        <v>0</v>
      </c>
      <c r="L505" s="174">
        <v>0</v>
      </c>
      <c r="M505" s="174">
        <v>0</v>
      </c>
      <c r="N505" s="174">
        <v>0</v>
      </c>
    </row>
    <row r="506" spans="1:14" ht="33" customHeight="1" x14ac:dyDescent="0.2">
      <c r="A506" s="199" t="s">
        <v>306</v>
      </c>
      <c r="B506" s="174">
        <v>0</v>
      </c>
      <c r="C506" s="174">
        <v>0</v>
      </c>
      <c r="D506" s="174">
        <v>0</v>
      </c>
      <c r="E506" s="174">
        <v>0</v>
      </c>
      <c r="F506" s="174">
        <v>0</v>
      </c>
      <c r="G506" s="174">
        <v>0</v>
      </c>
      <c r="H506" s="174">
        <v>0</v>
      </c>
      <c r="I506" s="174">
        <v>0</v>
      </c>
      <c r="J506" s="174">
        <v>0</v>
      </c>
      <c r="K506" s="174">
        <v>0</v>
      </c>
      <c r="L506" s="174">
        <v>0</v>
      </c>
      <c r="M506" s="174">
        <v>0</v>
      </c>
      <c r="N506" s="174">
        <v>0</v>
      </c>
    </row>
    <row r="507" spans="1:14" ht="33" customHeight="1" x14ac:dyDescent="0.2">
      <c r="A507" s="199" t="s">
        <v>307</v>
      </c>
      <c r="B507" s="174">
        <v>0</v>
      </c>
      <c r="C507" s="174">
        <v>0</v>
      </c>
      <c r="D507" s="174">
        <v>0</v>
      </c>
      <c r="E507" s="174">
        <v>0</v>
      </c>
      <c r="F507" s="174">
        <v>0</v>
      </c>
      <c r="G507" s="174">
        <v>0</v>
      </c>
      <c r="H507" s="174">
        <v>0</v>
      </c>
      <c r="I507" s="174">
        <v>0</v>
      </c>
      <c r="J507" s="174">
        <v>0</v>
      </c>
      <c r="K507" s="174">
        <v>0</v>
      </c>
      <c r="L507" s="174">
        <v>0</v>
      </c>
      <c r="M507" s="174">
        <v>0</v>
      </c>
      <c r="N507" s="174">
        <v>0</v>
      </c>
    </row>
    <row r="508" spans="1:14" ht="33" customHeight="1" thickBot="1" x14ac:dyDescent="0.25">
      <c r="A508" s="199" t="s">
        <v>234</v>
      </c>
      <c r="B508" s="174">
        <v>0</v>
      </c>
      <c r="C508" s="174">
        <v>0</v>
      </c>
      <c r="D508" s="174">
        <v>0</v>
      </c>
      <c r="E508" s="174">
        <v>0</v>
      </c>
      <c r="F508" s="174">
        <v>0</v>
      </c>
      <c r="G508" s="174">
        <v>0</v>
      </c>
      <c r="H508" s="174">
        <v>0</v>
      </c>
      <c r="I508" s="174">
        <v>0</v>
      </c>
      <c r="J508" s="174">
        <v>0</v>
      </c>
      <c r="K508" s="174">
        <v>0</v>
      </c>
      <c r="L508" s="174">
        <v>0</v>
      </c>
      <c r="M508" s="174">
        <v>0</v>
      </c>
      <c r="N508" s="174">
        <v>0</v>
      </c>
    </row>
    <row r="509" spans="1:14" ht="33" customHeight="1" thickBot="1" x14ac:dyDescent="0.25">
      <c r="A509" s="198" t="s">
        <v>308</v>
      </c>
      <c r="B509" s="177">
        <v>0</v>
      </c>
      <c r="C509" s="177">
        <v>0</v>
      </c>
      <c r="D509" s="177">
        <v>0</v>
      </c>
      <c r="E509" s="177">
        <v>0</v>
      </c>
      <c r="F509" s="177">
        <v>0</v>
      </c>
      <c r="G509" s="177">
        <v>0</v>
      </c>
      <c r="H509" s="177">
        <v>0</v>
      </c>
      <c r="I509" s="177">
        <v>0</v>
      </c>
      <c r="J509" s="177">
        <v>0</v>
      </c>
      <c r="K509" s="177">
        <v>0</v>
      </c>
      <c r="L509" s="177">
        <v>0</v>
      </c>
      <c r="M509" s="177">
        <v>0</v>
      </c>
      <c r="N509" s="177">
        <v>0</v>
      </c>
    </row>
    <row r="510" spans="1:14" ht="33" customHeight="1" x14ac:dyDescent="0.2">
      <c r="A510" s="199" t="s">
        <v>309</v>
      </c>
      <c r="B510" s="174">
        <v>0</v>
      </c>
      <c r="C510" s="174">
        <v>0</v>
      </c>
      <c r="D510" s="174">
        <v>0</v>
      </c>
      <c r="E510" s="174">
        <v>0</v>
      </c>
      <c r="F510" s="174">
        <v>0</v>
      </c>
      <c r="G510" s="174">
        <v>0</v>
      </c>
      <c r="H510" s="174">
        <v>0</v>
      </c>
      <c r="I510" s="174">
        <v>0</v>
      </c>
      <c r="J510" s="174">
        <v>0</v>
      </c>
      <c r="K510" s="174">
        <v>0</v>
      </c>
      <c r="L510" s="174">
        <v>0</v>
      </c>
      <c r="M510" s="174">
        <v>0</v>
      </c>
      <c r="N510" s="179">
        <v>0</v>
      </c>
    </row>
    <row r="511" spans="1:14" ht="33" customHeight="1" x14ac:dyDescent="0.2">
      <c r="A511" s="199" t="s">
        <v>310</v>
      </c>
      <c r="B511" s="174">
        <v>0</v>
      </c>
      <c r="C511" s="174">
        <v>0</v>
      </c>
      <c r="D511" s="174">
        <v>0</v>
      </c>
      <c r="E511" s="174">
        <v>0</v>
      </c>
      <c r="F511" s="174">
        <v>0</v>
      </c>
      <c r="G511" s="174">
        <v>0</v>
      </c>
      <c r="H511" s="174">
        <v>0</v>
      </c>
      <c r="I511" s="174">
        <v>0</v>
      </c>
      <c r="J511" s="174">
        <v>0</v>
      </c>
      <c r="K511" s="174">
        <v>0</v>
      </c>
      <c r="L511" s="174">
        <v>0</v>
      </c>
      <c r="M511" s="174">
        <v>0</v>
      </c>
      <c r="N511" s="179">
        <v>0</v>
      </c>
    </row>
    <row r="512" spans="1:14" ht="33" customHeight="1" x14ac:dyDescent="0.2">
      <c r="A512" s="199" t="s">
        <v>311</v>
      </c>
      <c r="B512" s="174">
        <v>0</v>
      </c>
      <c r="C512" s="174">
        <v>0</v>
      </c>
      <c r="D512" s="174">
        <v>0</v>
      </c>
      <c r="E512" s="174">
        <v>0</v>
      </c>
      <c r="F512" s="174">
        <v>0</v>
      </c>
      <c r="G512" s="174">
        <v>0</v>
      </c>
      <c r="H512" s="174">
        <v>0</v>
      </c>
      <c r="I512" s="174">
        <v>0</v>
      </c>
      <c r="J512" s="174">
        <v>0</v>
      </c>
      <c r="K512" s="174">
        <v>0</v>
      </c>
      <c r="L512" s="174">
        <v>0</v>
      </c>
      <c r="M512" s="174">
        <v>0</v>
      </c>
      <c r="N512" s="179">
        <v>0</v>
      </c>
    </row>
    <row r="513" spans="1:14" ht="33" customHeight="1" x14ac:dyDescent="0.2">
      <c r="A513" s="199" t="s">
        <v>312</v>
      </c>
      <c r="B513" s="174">
        <v>0</v>
      </c>
      <c r="C513" s="174">
        <v>0</v>
      </c>
      <c r="D513" s="174">
        <v>0</v>
      </c>
      <c r="E513" s="174">
        <v>0</v>
      </c>
      <c r="F513" s="174">
        <v>0</v>
      </c>
      <c r="G513" s="174">
        <v>0</v>
      </c>
      <c r="H513" s="174">
        <v>0</v>
      </c>
      <c r="I513" s="174">
        <v>0</v>
      </c>
      <c r="J513" s="174">
        <v>0</v>
      </c>
      <c r="K513" s="174">
        <v>0</v>
      </c>
      <c r="L513" s="174">
        <v>0</v>
      </c>
      <c r="M513" s="174">
        <v>0</v>
      </c>
      <c r="N513" s="179">
        <v>0</v>
      </c>
    </row>
    <row r="514" spans="1:14" ht="33" customHeight="1" x14ac:dyDescent="0.2">
      <c r="A514" s="199" t="s">
        <v>313</v>
      </c>
      <c r="B514" s="174">
        <v>0</v>
      </c>
      <c r="C514" s="174">
        <v>0</v>
      </c>
      <c r="D514" s="174">
        <v>0</v>
      </c>
      <c r="E514" s="174">
        <v>0</v>
      </c>
      <c r="F514" s="174">
        <v>0</v>
      </c>
      <c r="G514" s="174">
        <v>0</v>
      </c>
      <c r="H514" s="174">
        <v>0</v>
      </c>
      <c r="I514" s="174">
        <v>0</v>
      </c>
      <c r="J514" s="174">
        <v>0</v>
      </c>
      <c r="K514" s="174">
        <v>0</v>
      </c>
      <c r="L514" s="174">
        <v>0</v>
      </c>
      <c r="M514" s="174">
        <v>0</v>
      </c>
      <c r="N514" s="179">
        <v>0</v>
      </c>
    </row>
    <row r="515" spans="1:14" ht="33" customHeight="1" x14ac:dyDescent="0.2">
      <c r="A515" s="199" t="s">
        <v>314</v>
      </c>
      <c r="B515" s="174">
        <v>0</v>
      </c>
      <c r="C515" s="174">
        <v>0</v>
      </c>
      <c r="D515" s="174">
        <v>0</v>
      </c>
      <c r="E515" s="174">
        <v>0</v>
      </c>
      <c r="F515" s="174">
        <v>0</v>
      </c>
      <c r="G515" s="174">
        <v>0</v>
      </c>
      <c r="H515" s="174">
        <v>0</v>
      </c>
      <c r="I515" s="174">
        <v>0</v>
      </c>
      <c r="J515" s="174">
        <v>0</v>
      </c>
      <c r="K515" s="174">
        <v>0</v>
      </c>
      <c r="L515" s="174">
        <v>0</v>
      </c>
      <c r="M515" s="174">
        <v>0</v>
      </c>
      <c r="N515" s="179">
        <v>0</v>
      </c>
    </row>
    <row r="516" spans="1:14" ht="33" customHeight="1" x14ac:dyDescent="0.2">
      <c r="A516" s="199" t="s">
        <v>313</v>
      </c>
      <c r="B516" s="174">
        <v>0</v>
      </c>
      <c r="C516" s="174">
        <v>0</v>
      </c>
      <c r="D516" s="174">
        <v>0</v>
      </c>
      <c r="E516" s="174">
        <v>0</v>
      </c>
      <c r="F516" s="174">
        <v>0</v>
      </c>
      <c r="G516" s="174">
        <v>0</v>
      </c>
      <c r="H516" s="174">
        <v>0</v>
      </c>
      <c r="I516" s="174">
        <v>0</v>
      </c>
      <c r="J516" s="174">
        <v>0</v>
      </c>
      <c r="K516" s="174">
        <v>0</v>
      </c>
      <c r="L516" s="174">
        <v>0</v>
      </c>
      <c r="M516" s="174">
        <v>0</v>
      </c>
      <c r="N516" s="179">
        <v>0</v>
      </c>
    </row>
    <row r="517" spans="1:14" ht="33" customHeight="1" thickBot="1" x14ac:dyDescent="0.25">
      <c r="A517" s="199" t="s">
        <v>234</v>
      </c>
      <c r="B517" s="174">
        <v>0</v>
      </c>
      <c r="C517" s="174">
        <v>0</v>
      </c>
      <c r="D517" s="174">
        <v>0</v>
      </c>
      <c r="E517" s="174">
        <v>0</v>
      </c>
      <c r="F517" s="174">
        <v>0</v>
      </c>
      <c r="G517" s="174">
        <v>0</v>
      </c>
      <c r="H517" s="174">
        <v>0</v>
      </c>
      <c r="I517" s="174">
        <v>0</v>
      </c>
      <c r="J517" s="174">
        <v>0</v>
      </c>
      <c r="K517" s="174">
        <v>0</v>
      </c>
      <c r="L517" s="174">
        <v>0</v>
      </c>
      <c r="M517" s="174">
        <v>0</v>
      </c>
      <c r="N517" s="179">
        <v>0</v>
      </c>
    </row>
    <row r="518" spans="1:14" ht="33" customHeight="1" thickBot="1" x14ac:dyDescent="0.25">
      <c r="A518" s="198" t="s">
        <v>315</v>
      </c>
      <c r="B518" s="177">
        <v>0</v>
      </c>
      <c r="C518" s="177">
        <v>0</v>
      </c>
      <c r="D518" s="177">
        <v>0</v>
      </c>
      <c r="E518" s="177">
        <v>0</v>
      </c>
      <c r="F518" s="177">
        <v>0</v>
      </c>
      <c r="G518" s="177">
        <v>0</v>
      </c>
      <c r="H518" s="177">
        <v>0</v>
      </c>
      <c r="I518" s="177">
        <v>0</v>
      </c>
      <c r="J518" s="177">
        <v>0</v>
      </c>
      <c r="K518" s="177">
        <v>0</v>
      </c>
      <c r="L518" s="177">
        <v>0</v>
      </c>
      <c r="M518" s="177">
        <v>0</v>
      </c>
      <c r="N518" s="177">
        <v>0</v>
      </c>
    </row>
    <row r="519" spans="1:14" ht="33" customHeight="1" x14ac:dyDescent="0.2">
      <c r="A519" s="199" t="s">
        <v>316</v>
      </c>
      <c r="B519" s="174">
        <v>0</v>
      </c>
      <c r="C519" s="174">
        <v>0</v>
      </c>
      <c r="D519" s="174">
        <v>0</v>
      </c>
      <c r="E519" s="174">
        <v>0</v>
      </c>
      <c r="F519" s="174">
        <v>0</v>
      </c>
      <c r="G519" s="174">
        <v>0</v>
      </c>
      <c r="H519" s="174">
        <v>0</v>
      </c>
      <c r="I519" s="174">
        <v>0</v>
      </c>
      <c r="J519" s="174">
        <v>0</v>
      </c>
      <c r="K519" s="174">
        <v>0</v>
      </c>
      <c r="L519" s="174">
        <v>0</v>
      </c>
      <c r="M519" s="174">
        <v>0</v>
      </c>
      <c r="N519" s="179">
        <v>0</v>
      </c>
    </row>
    <row r="520" spans="1:14" ht="33" customHeight="1" x14ac:dyDescent="0.2">
      <c r="A520" s="199" t="s">
        <v>317</v>
      </c>
      <c r="B520" s="174">
        <v>0</v>
      </c>
      <c r="C520" s="174">
        <v>0</v>
      </c>
      <c r="D520" s="174">
        <v>0</v>
      </c>
      <c r="E520" s="174">
        <v>0</v>
      </c>
      <c r="F520" s="174">
        <v>0</v>
      </c>
      <c r="G520" s="174">
        <v>0</v>
      </c>
      <c r="H520" s="174">
        <v>0</v>
      </c>
      <c r="I520" s="174">
        <v>0</v>
      </c>
      <c r="J520" s="174">
        <v>0</v>
      </c>
      <c r="K520" s="174">
        <v>0</v>
      </c>
      <c r="L520" s="174">
        <v>0</v>
      </c>
      <c r="M520" s="174">
        <v>0</v>
      </c>
      <c r="N520" s="179">
        <v>0</v>
      </c>
    </row>
    <row r="521" spans="1:14" ht="33" customHeight="1" thickBot="1" x14ac:dyDescent="0.25">
      <c r="A521" s="199" t="s">
        <v>234</v>
      </c>
      <c r="B521" s="174">
        <v>0</v>
      </c>
      <c r="C521" s="174">
        <v>0</v>
      </c>
      <c r="D521" s="174">
        <v>0</v>
      </c>
      <c r="E521" s="174">
        <v>0</v>
      </c>
      <c r="F521" s="174">
        <v>0</v>
      </c>
      <c r="G521" s="174">
        <v>0</v>
      </c>
      <c r="H521" s="174">
        <v>0</v>
      </c>
      <c r="I521" s="174">
        <v>0</v>
      </c>
      <c r="J521" s="174">
        <v>0</v>
      </c>
      <c r="K521" s="174">
        <v>0</v>
      </c>
      <c r="L521" s="174">
        <v>0</v>
      </c>
      <c r="M521" s="174">
        <v>0</v>
      </c>
      <c r="N521" s="179">
        <v>0</v>
      </c>
    </row>
    <row r="522" spans="1:14" ht="33" customHeight="1" thickBot="1" x14ac:dyDescent="0.25">
      <c r="A522" s="198" t="s">
        <v>318</v>
      </c>
      <c r="B522" s="177">
        <v>1181393.51</v>
      </c>
      <c r="C522" s="177">
        <v>1307765.56</v>
      </c>
      <c r="D522" s="177">
        <v>1634491.81</v>
      </c>
      <c r="E522" s="177">
        <v>1900007.42</v>
      </c>
      <c r="F522" s="177">
        <v>2374502.39</v>
      </c>
      <c r="G522" s="177">
        <v>1712665.94</v>
      </c>
      <c r="H522" s="177">
        <v>2119515.61</v>
      </c>
      <c r="I522" s="177">
        <v>1864215.91</v>
      </c>
      <c r="J522" s="177">
        <v>1526999.95</v>
      </c>
      <c r="K522" s="177">
        <v>804207.11</v>
      </c>
      <c r="L522" s="177">
        <v>1424378.07</v>
      </c>
      <c r="M522" s="177">
        <v>919691.76</v>
      </c>
      <c r="N522" s="177">
        <v>18769835.039999999</v>
      </c>
    </row>
    <row r="523" spans="1:14" ht="33" customHeight="1" thickBot="1" x14ac:dyDescent="0.25">
      <c r="A523" s="201" t="s">
        <v>318</v>
      </c>
      <c r="B523" s="181">
        <v>1181393.51</v>
      </c>
      <c r="C523" s="181">
        <v>1307765.56</v>
      </c>
      <c r="D523" s="181">
        <v>1634491.81</v>
      </c>
      <c r="E523" s="181">
        <v>1900007.42</v>
      </c>
      <c r="F523" s="181">
        <v>2374502.39</v>
      </c>
      <c r="G523" s="181">
        <v>1712665.94</v>
      </c>
      <c r="H523" s="181">
        <v>2119515.61</v>
      </c>
      <c r="I523" s="181">
        <v>1864215.91</v>
      </c>
      <c r="J523" s="181">
        <v>1526999.95</v>
      </c>
      <c r="K523" s="181">
        <v>804207.11</v>
      </c>
      <c r="L523" s="181">
        <v>1424378.07</v>
      </c>
      <c r="M523" s="181">
        <v>919691.76</v>
      </c>
      <c r="N523" s="182">
        <v>18769835.039999999</v>
      </c>
    </row>
    <row r="524" spans="1:14" ht="33" customHeight="1" thickBot="1" x14ac:dyDescent="0.25">
      <c r="A524" s="202" t="s">
        <v>229</v>
      </c>
      <c r="B524" s="183">
        <v>25822947.650000002</v>
      </c>
      <c r="C524" s="183">
        <v>18341435.419999998</v>
      </c>
      <c r="D524" s="183">
        <v>18140672.030000001</v>
      </c>
      <c r="E524" s="183">
        <v>23740530.869999997</v>
      </c>
      <c r="F524" s="183">
        <v>24389193.280000001</v>
      </c>
      <c r="G524" s="183">
        <v>19289755.260000002</v>
      </c>
      <c r="H524" s="183">
        <v>21844953.75</v>
      </c>
      <c r="I524" s="183">
        <v>27850950.900000002</v>
      </c>
      <c r="J524" s="183">
        <v>24339836.319999997</v>
      </c>
      <c r="K524" s="183">
        <v>25287137.239999998</v>
      </c>
      <c r="L524" s="183">
        <v>22329437.960000001</v>
      </c>
      <c r="M524" s="183">
        <v>17120293.900000002</v>
      </c>
      <c r="N524" s="183">
        <v>268497144.57999998</v>
      </c>
    </row>
    <row r="525" spans="1:14" ht="33" customHeight="1" x14ac:dyDescent="0.2"/>
    <row r="526" spans="1:14" ht="33" customHeight="1" x14ac:dyDescent="0.2"/>
    <row r="527" spans="1:14" ht="33" customHeight="1" x14ac:dyDescent="0.2">
      <c r="A527" s="339" t="s">
        <v>356</v>
      </c>
      <c r="B527" s="339"/>
      <c r="C527" s="339"/>
      <c r="D527" s="339"/>
      <c r="E527" s="339"/>
      <c r="F527" s="339"/>
      <c r="G527" s="339"/>
      <c r="H527" s="339"/>
      <c r="I527" s="339"/>
      <c r="J527" s="339"/>
      <c r="K527" s="339"/>
      <c r="L527" s="339"/>
      <c r="M527" s="339"/>
      <c r="N527" s="339"/>
    </row>
    <row r="528" spans="1:14" ht="33" customHeight="1" thickBot="1" x14ac:dyDescent="0.25">
      <c r="A528" s="340"/>
      <c r="B528" s="340"/>
      <c r="C528" s="340"/>
      <c r="D528" s="340"/>
      <c r="E528" s="340"/>
      <c r="F528" s="340"/>
      <c r="G528" s="340"/>
      <c r="H528" s="340"/>
      <c r="I528" s="340"/>
      <c r="J528" s="340"/>
      <c r="K528" s="340"/>
      <c r="L528" s="340"/>
      <c r="M528" s="340"/>
      <c r="N528" s="340"/>
    </row>
    <row r="529" spans="1:14" ht="33" customHeight="1" thickBot="1" x14ac:dyDescent="0.25">
      <c r="A529" s="191" t="s">
        <v>216</v>
      </c>
      <c r="B529" s="192" t="s">
        <v>217</v>
      </c>
      <c r="C529" s="192" t="s">
        <v>218</v>
      </c>
      <c r="D529" s="192" t="s">
        <v>219</v>
      </c>
      <c r="E529" s="192" t="s">
        <v>220</v>
      </c>
      <c r="F529" s="192" t="s">
        <v>221</v>
      </c>
      <c r="G529" s="192" t="s">
        <v>222</v>
      </c>
      <c r="H529" s="192" t="s">
        <v>223</v>
      </c>
      <c r="I529" s="192" t="s">
        <v>224</v>
      </c>
      <c r="J529" s="192" t="s">
        <v>225</v>
      </c>
      <c r="K529" s="192" t="s">
        <v>226</v>
      </c>
      <c r="L529" s="192" t="s">
        <v>227</v>
      </c>
      <c r="M529" s="192" t="s">
        <v>228</v>
      </c>
      <c r="N529" s="193" t="s">
        <v>229</v>
      </c>
    </row>
    <row r="530" spans="1:14" ht="33" customHeight="1" thickBot="1" x14ac:dyDescent="0.25">
      <c r="A530" s="194" t="s">
        <v>230</v>
      </c>
      <c r="B530" s="173">
        <v>0</v>
      </c>
      <c r="C530" s="173">
        <v>0</v>
      </c>
      <c r="D530" s="173">
        <v>0</v>
      </c>
      <c r="E530" s="173">
        <v>0</v>
      </c>
      <c r="F530" s="173">
        <v>0</v>
      </c>
      <c r="G530" s="173">
        <v>0</v>
      </c>
      <c r="H530" s="173">
        <v>0</v>
      </c>
      <c r="I530" s="173">
        <v>0</v>
      </c>
      <c r="J530" s="173">
        <v>0</v>
      </c>
      <c r="K530" s="173">
        <v>0</v>
      </c>
      <c r="L530" s="173">
        <v>0</v>
      </c>
      <c r="M530" s="173">
        <v>335863.03999999998</v>
      </c>
      <c r="N530" s="173">
        <v>335863.03999999998</v>
      </c>
    </row>
    <row r="531" spans="1:14" ht="33" customHeight="1" x14ac:dyDescent="0.2">
      <c r="A531" s="195" t="s">
        <v>231</v>
      </c>
      <c r="B531" s="174">
        <v>0</v>
      </c>
      <c r="C531" s="174">
        <v>0</v>
      </c>
      <c r="D531" s="174">
        <v>0</v>
      </c>
      <c r="E531" s="174">
        <v>0</v>
      </c>
      <c r="F531" s="174">
        <v>0</v>
      </c>
      <c r="G531" s="174">
        <v>0</v>
      </c>
      <c r="H531" s="174">
        <v>0</v>
      </c>
      <c r="I531" s="174">
        <v>0</v>
      </c>
      <c r="J531" s="174">
        <v>0</v>
      </c>
      <c r="K531" s="174">
        <v>0</v>
      </c>
      <c r="L531" s="174">
        <v>0</v>
      </c>
      <c r="M531" s="174">
        <v>0</v>
      </c>
      <c r="N531" s="175">
        <v>0</v>
      </c>
    </row>
    <row r="532" spans="1:14" ht="33" customHeight="1" x14ac:dyDescent="0.2">
      <c r="A532" s="195" t="s">
        <v>213</v>
      </c>
      <c r="B532" s="174">
        <v>0</v>
      </c>
      <c r="C532" s="174">
        <v>0</v>
      </c>
      <c r="D532" s="174">
        <v>0</v>
      </c>
      <c r="E532" s="174">
        <v>0</v>
      </c>
      <c r="F532" s="174">
        <v>0</v>
      </c>
      <c r="G532" s="174">
        <v>0</v>
      </c>
      <c r="H532" s="174">
        <v>0</v>
      </c>
      <c r="I532" s="174">
        <v>0</v>
      </c>
      <c r="J532" s="174">
        <v>0</v>
      </c>
      <c r="K532" s="174">
        <v>0</v>
      </c>
      <c r="L532" s="174">
        <v>0</v>
      </c>
      <c r="M532" s="174">
        <v>0</v>
      </c>
      <c r="N532" s="175">
        <v>0</v>
      </c>
    </row>
    <row r="533" spans="1:14" ht="33" customHeight="1" x14ac:dyDescent="0.2">
      <c r="A533" s="195" t="s">
        <v>232</v>
      </c>
      <c r="B533" s="174">
        <v>0</v>
      </c>
      <c r="C533" s="174">
        <v>0</v>
      </c>
      <c r="D533" s="174">
        <v>0</v>
      </c>
      <c r="E533" s="174">
        <v>0</v>
      </c>
      <c r="F533" s="174">
        <v>0</v>
      </c>
      <c r="G533" s="174">
        <v>0</v>
      </c>
      <c r="H533" s="174">
        <v>0</v>
      </c>
      <c r="I533" s="174">
        <v>0</v>
      </c>
      <c r="J533" s="174">
        <v>0</v>
      </c>
      <c r="K533" s="174">
        <v>0</v>
      </c>
      <c r="L533" s="174">
        <v>0</v>
      </c>
      <c r="M533" s="174">
        <v>0</v>
      </c>
      <c r="N533" s="175">
        <v>0</v>
      </c>
    </row>
    <row r="534" spans="1:14" ht="33" customHeight="1" x14ac:dyDescent="0.2">
      <c r="A534" s="196" t="s">
        <v>233</v>
      </c>
      <c r="B534" s="174">
        <v>0</v>
      </c>
      <c r="C534" s="174">
        <v>0</v>
      </c>
      <c r="D534" s="174">
        <v>0</v>
      </c>
      <c r="E534" s="174">
        <v>0</v>
      </c>
      <c r="F534" s="174">
        <v>0</v>
      </c>
      <c r="G534" s="174">
        <v>0</v>
      </c>
      <c r="H534" s="174">
        <v>0</v>
      </c>
      <c r="I534" s="174">
        <v>0</v>
      </c>
      <c r="J534" s="174">
        <v>0</v>
      </c>
      <c r="K534" s="174">
        <v>0</v>
      </c>
      <c r="L534" s="174">
        <v>0</v>
      </c>
      <c r="M534" s="174">
        <v>0</v>
      </c>
      <c r="N534" s="175">
        <v>0</v>
      </c>
    </row>
    <row r="535" spans="1:14" ht="33" customHeight="1" thickBot="1" x14ac:dyDescent="0.25">
      <c r="A535" s="197" t="s">
        <v>234</v>
      </c>
      <c r="B535" s="176">
        <v>0</v>
      </c>
      <c r="C535" s="174">
        <v>0</v>
      </c>
      <c r="D535" s="174">
        <v>0</v>
      </c>
      <c r="E535" s="174">
        <v>0</v>
      </c>
      <c r="F535" s="174">
        <v>0</v>
      </c>
      <c r="G535" s="176">
        <v>0</v>
      </c>
      <c r="H535" s="174">
        <v>0</v>
      </c>
      <c r="I535" s="174">
        <v>0</v>
      </c>
      <c r="J535" s="174">
        <v>0</v>
      </c>
      <c r="K535" s="174">
        <v>0</v>
      </c>
      <c r="L535" s="176">
        <v>0</v>
      </c>
      <c r="M535" s="174">
        <v>335863.03999999998</v>
      </c>
      <c r="N535" s="175">
        <v>335863.03999999998</v>
      </c>
    </row>
    <row r="536" spans="1:14" ht="33" customHeight="1" thickBot="1" x14ac:dyDescent="0.25">
      <c r="A536" s="198" t="s">
        <v>235</v>
      </c>
      <c r="B536" s="177">
        <v>0</v>
      </c>
      <c r="C536" s="177">
        <v>0</v>
      </c>
      <c r="D536" s="177">
        <v>0</v>
      </c>
      <c r="E536" s="177">
        <v>0</v>
      </c>
      <c r="F536" s="177">
        <v>0</v>
      </c>
      <c r="G536" s="177">
        <v>0</v>
      </c>
      <c r="H536" s="177">
        <v>0</v>
      </c>
      <c r="I536" s="177">
        <v>0</v>
      </c>
      <c r="J536" s="177">
        <v>0</v>
      </c>
      <c r="K536" s="177">
        <v>0</v>
      </c>
      <c r="L536" s="177">
        <v>0</v>
      </c>
      <c r="M536" s="177">
        <v>0</v>
      </c>
      <c r="N536" s="177">
        <v>0</v>
      </c>
    </row>
    <row r="537" spans="1:14" ht="33" customHeight="1" x14ac:dyDescent="0.2">
      <c r="A537" s="199" t="s">
        <v>236</v>
      </c>
      <c r="B537" s="174">
        <v>0</v>
      </c>
      <c r="C537" s="174">
        <v>0</v>
      </c>
      <c r="D537" s="174">
        <v>0</v>
      </c>
      <c r="E537" s="174">
        <v>0</v>
      </c>
      <c r="F537" s="174">
        <v>0</v>
      </c>
      <c r="G537" s="174">
        <v>0</v>
      </c>
      <c r="H537" s="174">
        <v>0</v>
      </c>
      <c r="I537" s="174">
        <v>0</v>
      </c>
      <c r="J537" s="174">
        <v>0</v>
      </c>
      <c r="K537" s="174">
        <v>0</v>
      </c>
      <c r="L537" s="174">
        <v>0</v>
      </c>
      <c r="M537" s="174">
        <v>0</v>
      </c>
      <c r="N537" s="175">
        <v>0</v>
      </c>
    </row>
    <row r="538" spans="1:14" ht="33" customHeight="1" x14ac:dyDescent="0.2">
      <c r="A538" s="199" t="s">
        <v>237</v>
      </c>
      <c r="B538" s="174">
        <v>0</v>
      </c>
      <c r="C538" s="174">
        <v>0</v>
      </c>
      <c r="D538" s="174">
        <v>0</v>
      </c>
      <c r="E538" s="174">
        <v>0</v>
      </c>
      <c r="F538" s="174">
        <v>0</v>
      </c>
      <c r="G538" s="174">
        <v>0</v>
      </c>
      <c r="H538" s="174">
        <v>0</v>
      </c>
      <c r="I538" s="174">
        <v>0</v>
      </c>
      <c r="J538" s="174">
        <v>0</v>
      </c>
      <c r="K538" s="174">
        <v>0</v>
      </c>
      <c r="L538" s="174">
        <v>0</v>
      </c>
      <c r="M538" s="174">
        <v>0</v>
      </c>
      <c r="N538" s="175">
        <v>0</v>
      </c>
    </row>
    <row r="539" spans="1:14" ht="33" customHeight="1" x14ac:dyDescent="0.2">
      <c r="A539" s="199" t="s">
        <v>238</v>
      </c>
      <c r="B539" s="174">
        <v>0</v>
      </c>
      <c r="C539" s="174">
        <v>0</v>
      </c>
      <c r="D539" s="174">
        <v>0</v>
      </c>
      <c r="E539" s="174">
        <v>0</v>
      </c>
      <c r="F539" s="174">
        <v>0</v>
      </c>
      <c r="G539" s="174">
        <v>0</v>
      </c>
      <c r="H539" s="174">
        <v>0</v>
      </c>
      <c r="I539" s="174">
        <v>0</v>
      </c>
      <c r="J539" s="174">
        <v>0</v>
      </c>
      <c r="K539" s="174">
        <v>0</v>
      </c>
      <c r="L539" s="174">
        <v>0</v>
      </c>
      <c r="M539" s="174">
        <v>0</v>
      </c>
      <c r="N539" s="175">
        <v>0</v>
      </c>
    </row>
    <row r="540" spans="1:14" ht="33" customHeight="1" x14ac:dyDescent="0.2">
      <c r="A540" s="199" t="s">
        <v>239</v>
      </c>
      <c r="B540" s="174">
        <v>0</v>
      </c>
      <c r="C540" s="174">
        <v>0</v>
      </c>
      <c r="D540" s="174">
        <v>0</v>
      </c>
      <c r="E540" s="174">
        <v>0</v>
      </c>
      <c r="F540" s="174">
        <v>0</v>
      </c>
      <c r="G540" s="174">
        <v>0</v>
      </c>
      <c r="H540" s="174">
        <v>0</v>
      </c>
      <c r="I540" s="174">
        <v>0</v>
      </c>
      <c r="J540" s="174">
        <v>0</v>
      </c>
      <c r="K540" s="174">
        <v>0</v>
      </c>
      <c r="L540" s="174">
        <v>0</v>
      </c>
      <c r="M540" s="174">
        <v>0</v>
      </c>
      <c r="N540" s="175">
        <v>0</v>
      </c>
    </row>
    <row r="541" spans="1:14" ht="33" customHeight="1" x14ac:dyDescent="0.2">
      <c r="A541" s="199" t="s">
        <v>240</v>
      </c>
      <c r="B541" s="174">
        <v>0</v>
      </c>
      <c r="C541" s="174">
        <v>0</v>
      </c>
      <c r="D541" s="174">
        <v>0</v>
      </c>
      <c r="E541" s="174">
        <v>0</v>
      </c>
      <c r="F541" s="174">
        <v>0</v>
      </c>
      <c r="G541" s="174">
        <v>0</v>
      </c>
      <c r="H541" s="174">
        <v>0</v>
      </c>
      <c r="I541" s="174">
        <v>0</v>
      </c>
      <c r="J541" s="174">
        <v>0</v>
      </c>
      <c r="K541" s="174">
        <v>0</v>
      </c>
      <c r="L541" s="174">
        <v>0</v>
      </c>
      <c r="M541" s="174">
        <v>0</v>
      </c>
      <c r="N541" s="175">
        <v>0</v>
      </c>
    </row>
    <row r="542" spans="1:14" ht="33" customHeight="1" thickBot="1" x14ac:dyDescent="0.25">
      <c r="A542" s="199" t="s">
        <v>241</v>
      </c>
      <c r="B542" s="174">
        <v>0</v>
      </c>
      <c r="C542" s="174">
        <v>0</v>
      </c>
      <c r="D542" s="174">
        <v>0</v>
      </c>
      <c r="E542" s="174">
        <v>0</v>
      </c>
      <c r="F542" s="174">
        <v>0</v>
      </c>
      <c r="G542" s="174">
        <v>0</v>
      </c>
      <c r="H542" s="174">
        <v>0</v>
      </c>
      <c r="I542" s="174">
        <v>0</v>
      </c>
      <c r="J542" s="174">
        <v>0</v>
      </c>
      <c r="K542" s="174">
        <v>0</v>
      </c>
      <c r="L542" s="174">
        <v>0</v>
      </c>
      <c r="M542" s="174">
        <v>0</v>
      </c>
      <c r="N542" s="175">
        <v>0</v>
      </c>
    </row>
    <row r="543" spans="1:14" ht="33" customHeight="1" thickBot="1" x14ac:dyDescent="0.25">
      <c r="A543" s="198" t="s">
        <v>242</v>
      </c>
      <c r="B543" s="177">
        <v>0</v>
      </c>
      <c r="C543" s="177">
        <v>0</v>
      </c>
      <c r="D543" s="177">
        <v>0</v>
      </c>
      <c r="E543" s="177">
        <v>0</v>
      </c>
      <c r="F543" s="177">
        <v>0</v>
      </c>
      <c r="G543" s="177">
        <v>0</v>
      </c>
      <c r="H543" s="177">
        <v>0</v>
      </c>
      <c r="I543" s="177">
        <v>0</v>
      </c>
      <c r="J543" s="177">
        <v>0</v>
      </c>
      <c r="K543" s="177">
        <v>0</v>
      </c>
      <c r="L543" s="177">
        <v>0</v>
      </c>
      <c r="M543" s="177">
        <v>1331701.97</v>
      </c>
      <c r="N543" s="177">
        <v>1331701.97</v>
      </c>
    </row>
    <row r="544" spans="1:14" ht="33" customHeight="1" x14ac:dyDescent="0.2">
      <c r="A544" s="199" t="s">
        <v>243</v>
      </c>
      <c r="B544" s="174">
        <v>0</v>
      </c>
      <c r="C544" s="174">
        <v>0</v>
      </c>
      <c r="D544" s="174">
        <v>0</v>
      </c>
      <c r="E544" s="174">
        <v>0</v>
      </c>
      <c r="F544" s="174">
        <v>0</v>
      </c>
      <c r="G544" s="174">
        <v>0</v>
      </c>
      <c r="H544" s="174">
        <v>0</v>
      </c>
      <c r="I544" s="174">
        <v>0</v>
      </c>
      <c r="J544" s="174">
        <v>0</v>
      </c>
      <c r="K544" s="174">
        <v>0</v>
      </c>
      <c r="L544" s="174">
        <v>0</v>
      </c>
      <c r="M544" s="174">
        <v>1331701.97</v>
      </c>
      <c r="N544" s="175">
        <v>1331701.97</v>
      </c>
    </row>
    <row r="545" spans="1:14" ht="33" customHeight="1" x14ac:dyDescent="0.2">
      <c r="A545" s="199" t="s">
        <v>244</v>
      </c>
      <c r="B545" s="174">
        <v>0</v>
      </c>
      <c r="C545" s="174">
        <v>0</v>
      </c>
      <c r="D545" s="174">
        <v>0</v>
      </c>
      <c r="E545" s="174">
        <v>0</v>
      </c>
      <c r="F545" s="174">
        <v>0</v>
      </c>
      <c r="G545" s="174">
        <v>0</v>
      </c>
      <c r="H545" s="174">
        <v>0</v>
      </c>
      <c r="I545" s="174">
        <v>0</v>
      </c>
      <c r="J545" s="174">
        <v>0</v>
      </c>
      <c r="K545" s="174">
        <v>0</v>
      </c>
      <c r="L545" s="174">
        <v>0</v>
      </c>
      <c r="M545" s="174">
        <v>0</v>
      </c>
      <c r="N545" s="175">
        <v>0</v>
      </c>
    </row>
    <row r="546" spans="1:14" ht="33" customHeight="1" x14ac:dyDescent="0.2">
      <c r="A546" s="199" t="s">
        <v>245</v>
      </c>
      <c r="B546" s="174">
        <v>0</v>
      </c>
      <c r="C546" s="174">
        <v>0</v>
      </c>
      <c r="D546" s="174">
        <v>0</v>
      </c>
      <c r="E546" s="174">
        <v>0</v>
      </c>
      <c r="F546" s="174">
        <v>0</v>
      </c>
      <c r="G546" s="174">
        <v>0</v>
      </c>
      <c r="H546" s="174">
        <v>0</v>
      </c>
      <c r="I546" s="174">
        <v>0</v>
      </c>
      <c r="J546" s="174">
        <v>0</v>
      </c>
      <c r="K546" s="174">
        <v>0</v>
      </c>
      <c r="L546" s="174">
        <v>0</v>
      </c>
      <c r="M546" s="174">
        <v>0</v>
      </c>
      <c r="N546" s="175">
        <v>0</v>
      </c>
    </row>
    <row r="547" spans="1:14" ht="33" customHeight="1" thickBot="1" x14ac:dyDescent="0.25">
      <c r="A547" s="199" t="s">
        <v>246</v>
      </c>
      <c r="B547" s="174">
        <v>0</v>
      </c>
      <c r="C547" s="174">
        <v>0</v>
      </c>
      <c r="D547" s="174">
        <v>0</v>
      </c>
      <c r="E547" s="174">
        <v>0</v>
      </c>
      <c r="F547" s="174">
        <v>0</v>
      </c>
      <c r="G547" s="174">
        <v>0</v>
      </c>
      <c r="H547" s="174">
        <v>0</v>
      </c>
      <c r="I547" s="174">
        <v>0</v>
      </c>
      <c r="J547" s="174">
        <v>0</v>
      </c>
      <c r="K547" s="174">
        <v>0</v>
      </c>
      <c r="L547" s="174">
        <v>0</v>
      </c>
      <c r="M547" s="174">
        <v>0</v>
      </c>
      <c r="N547" s="175">
        <v>0</v>
      </c>
    </row>
    <row r="548" spans="1:14" ht="33" customHeight="1" thickBot="1" x14ac:dyDescent="0.25">
      <c r="A548" s="198" t="s">
        <v>247</v>
      </c>
      <c r="B548" s="178">
        <v>0</v>
      </c>
      <c r="C548" s="178">
        <v>0</v>
      </c>
      <c r="D548" s="178">
        <v>0</v>
      </c>
      <c r="E548" s="178">
        <v>0</v>
      </c>
      <c r="F548" s="178">
        <v>0</v>
      </c>
      <c r="G548" s="178">
        <v>0</v>
      </c>
      <c r="H548" s="178">
        <v>0</v>
      </c>
      <c r="I548" s="178">
        <v>0</v>
      </c>
      <c r="J548" s="178">
        <v>0</v>
      </c>
      <c r="K548" s="178">
        <v>0</v>
      </c>
      <c r="L548" s="178">
        <v>0</v>
      </c>
      <c r="M548" s="178">
        <v>0</v>
      </c>
      <c r="N548" s="178">
        <v>0</v>
      </c>
    </row>
    <row r="549" spans="1:14" ht="33" customHeight="1" x14ac:dyDescent="0.2">
      <c r="A549" s="199" t="s">
        <v>248</v>
      </c>
      <c r="B549" s="174">
        <v>0</v>
      </c>
      <c r="C549" s="174">
        <v>0</v>
      </c>
      <c r="D549" s="174">
        <v>0</v>
      </c>
      <c r="E549" s="174">
        <v>0</v>
      </c>
      <c r="F549" s="174">
        <v>0</v>
      </c>
      <c r="G549" s="174">
        <v>0</v>
      </c>
      <c r="H549" s="174">
        <v>0</v>
      </c>
      <c r="I549" s="174">
        <v>0</v>
      </c>
      <c r="J549" s="174">
        <v>0</v>
      </c>
      <c r="K549" s="174">
        <v>0</v>
      </c>
      <c r="L549" s="174">
        <v>0</v>
      </c>
      <c r="M549" s="174">
        <v>0</v>
      </c>
      <c r="N549" s="179">
        <v>0</v>
      </c>
    </row>
    <row r="550" spans="1:14" ht="33" customHeight="1" thickBot="1" x14ac:dyDescent="0.25">
      <c r="A550" s="199" t="s">
        <v>249</v>
      </c>
      <c r="B550" s="174">
        <v>0</v>
      </c>
      <c r="C550" s="174">
        <v>0</v>
      </c>
      <c r="D550" s="174">
        <v>0</v>
      </c>
      <c r="E550" s="174">
        <v>0</v>
      </c>
      <c r="F550" s="174">
        <v>0</v>
      </c>
      <c r="G550" s="174">
        <v>0</v>
      </c>
      <c r="H550" s="174">
        <v>0</v>
      </c>
      <c r="I550" s="174">
        <v>0</v>
      </c>
      <c r="J550" s="174">
        <v>0</v>
      </c>
      <c r="K550" s="174">
        <v>0</v>
      </c>
      <c r="L550" s="174">
        <v>0</v>
      </c>
      <c r="M550" s="174">
        <v>0</v>
      </c>
      <c r="N550" s="179">
        <v>0</v>
      </c>
    </row>
    <row r="551" spans="1:14" ht="33" customHeight="1" thickBot="1" x14ac:dyDescent="0.25">
      <c r="A551" s="198" t="s">
        <v>250</v>
      </c>
      <c r="B551" s="177">
        <v>21487594</v>
      </c>
      <c r="C551" s="177">
        <v>4420112</v>
      </c>
      <c r="D551" s="177">
        <v>7233154</v>
      </c>
      <c r="E551" s="177">
        <v>40351798</v>
      </c>
      <c r="F551" s="177">
        <v>40685525</v>
      </c>
      <c r="G551" s="177">
        <v>52872847</v>
      </c>
      <c r="H551" s="177">
        <v>51708312</v>
      </c>
      <c r="I551" s="177">
        <v>50224688</v>
      </c>
      <c r="J551" s="177">
        <v>32495426</v>
      </c>
      <c r="K551" s="177">
        <v>13067224</v>
      </c>
      <c r="L551" s="177">
        <v>13871360</v>
      </c>
      <c r="M551" s="177">
        <v>26106854.52</v>
      </c>
      <c r="N551" s="177">
        <v>354524894.51999998</v>
      </c>
    </row>
    <row r="552" spans="1:14" ht="33" customHeight="1" x14ac:dyDescent="0.2">
      <c r="A552" s="199" t="s">
        <v>251</v>
      </c>
      <c r="B552" s="174">
        <v>0</v>
      </c>
      <c r="C552" s="174">
        <v>0</v>
      </c>
      <c r="D552" s="174">
        <v>0</v>
      </c>
      <c r="E552" s="174">
        <v>0</v>
      </c>
      <c r="F552" s="174">
        <v>0</v>
      </c>
      <c r="G552" s="174">
        <v>0</v>
      </c>
      <c r="H552" s="174">
        <v>0</v>
      </c>
      <c r="I552" s="174">
        <v>0</v>
      </c>
      <c r="J552" s="174">
        <v>0</v>
      </c>
      <c r="K552" s="174">
        <v>0</v>
      </c>
      <c r="L552" s="174">
        <v>0</v>
      </c>
      <c r="M552" s="174">
        <v>0</v>
      </c>
      <c r="N552" s="179">
        <v>0</v>
      </c>
    </row>
    <row r="553" spans="1:14" ht="33" customHeight="1" x14ac:dyDescent="0.2">
      <c r="A553" s="199" t="s">
        <v>252</v>
      </c>
      <c r="B553" s="174">
        <v>0</v>
      </c>
      <c r="C553" s="174">
        <v>0</v>
      </c>
      <c r="D553" s="174">
        <v>0</v>
      </c>
      <c r="E553" s="174">
        <v>0</v>
      </c>
      <c r="F553" s="174">
        <v>0</v>
      </c>
      <c r="G553" s="174">
        <v>0</v>
      </c>
      <c r="H553" s="174">
        <v>0</v>
      </c>
      <c r="I553" s="174">
        <v>0</v>
      </c>
      <c r="J553" s="174">
        <v>0</v>
      </c>
      <c r="K553" s="174">
        <v>0</v>
      </c>
      <c r="L553" s="174">
        <v>0</v>
      </c>
      <c r="M553" s="174">
        <v>0</v>
      </c>
      <c r="N553" s="179">
        <v>0</v>
      </c>
    </row>
    <row r="554" spans="1:14" ht="33" customHeight="1" x14ac:dyDescent="0.2">
      <c r="A554" s="199" t="s">
        <v>253</v>
      </c>
      <c r="B554" s="174">
        <v>0</v>
      </c>
      <c r="C554" s="174">
        <v>0</v>
      </c>
      <c r="D554" s="174">
        <v>0</v>
      </c>
      <c r="E554" s="174">
        <v>0</v>
      </c>
      <c r="F554" s="174">
        <v>0</v>
      </c>
      <c r="G554" s="174">
        <v>0</v>
      </c>
      <c r="H554" s="174">
        <v>0</v>
      </c>
      <c r="I554" s="174">
        <v>0</v>
      </c>
      <c r="J554" s="174">
        <v>0</v>
      </c>
      <c r="K554" s="174">
        <v>0</v>
      </c>
      <c r="L554" s="174">
        <v>0</v>
      </c>
      <c r="M554" s="174">
        <v>0</v>
      </c>
      <c r="N554" s="179">
        <v>0</v>
      </c>
    </row>
    <row r="555" spans="1:14" ht="33" customHeight="1" x14ac:dyDescent="0.2">
      <c r="A555" s="199" t="s">
        <v>254</v>
      </c>
      <c r="B555" s="174">
        <v>2148759.4</v>
      </c>
      <c r="C555" s="174">
        <v>884022.4</v>
      </c>
      <c r="D555" s="174">
        <v>1446630.8</v>
      </c>
      <c r="E555" s="174">
        <v>8070359.5999999996</v>
      </c>
      <c r="F555" s="174">
        <v>8137105</v>
      </c>
      <c r="G555" s="174">
        <v>10574569.4</v>
      </c>
      <c r="H555" s="174">
        <v>10341662.4</v>
      </c>
      <c r="I555" s="174">
        <v>10044937.6</v>
      </c>
      <c r="J555" s="174">
        <v>6499085.2000000002</v>
      </c>
      <c r="K555" s="174">
        <v>2613444.7999999998</v>
      </c>
      <c r="L555" s="174">
        <v>2774272</v>
      </c>
      <c r="M555" s="174">
        <v>0</v>
      </c>
      <c r="N555" s="179">
        <v>63534848.600000001</v>
      </c>
    </row>
    <row r="556" spans="1:14" ht="33" customHeight="1" x14ac:dyDescent="0.2">
      <c r="A556" s="199" t="s">
        <v>255</v>
      </c>
      <c r="B556" s="174">
        <v>0</v>
      </c>
      <c r="C556" s="174">
        <v>0</v>
      </c>
      <c r="D556" s="174">
        <v>0</v>
      </c>
      <c r="E556" s="174">
        <v>0</v>
      </c>
      <c r="F556" s="174">
        <v>0</v>
      </c>
      <c r="G556" s="174">
        <v>0</v>
      </c>
      <c r="H556" s="174">
        <v>0</v>
      </c>
      <c r="I556" s="174">
        <v>0</v>
      </c>
      <c r="J556" s="174">
        <v>0</v>
      </c>
      <c r="K556" s="174">
        <v>0</v>
      </c>
      <c r="L556" s="174">
        <v>0</v>
      </c>
      <c r="M556" s="174">
        <v>0</v>
      </c>
      <c r="N556" s="179">
        <v>0</v>
      </c>
    </row>
    <row r="557" spans="1:14" ht="33" customHeight="1" x14ac:dyDescent="0.2">
      <c r="A557" s="199" t="s">
        <v>256</v>
      </c>
      <c r="B557" s="174">
        <v>0</v>
      </c>
      <c r="C557" s="174">
        <v>0</v>
      </c>
      <c r="D557" s="174">
        <v>0</v>
      </c>
      <c r="E557" s="174">
        <v>0</v>
      </c>
      <c r="F557" s="174">
        <v>0</v>
      </c>
      <c r="G557" s="174">
        <v>0</v>
      </c>
      <c r="H557" s="174">
        <v>0</v>
      </c>
      <c r="I557" s="174">
        <v>0</v>
      </c>
      <c r="J557" s="174">
        <v>0</v>
      </c>
      <c r="K557" s="174">
        <v>0</v>
      </c>
      <c r="L557" s="174">
        <v>0</v>
      </c>
      <c r="M557" s="174">
        <v>0</v>
      </c>
      <c r="N557" s="179">
        <v>0</v>
      </c>
    </row>
    <row r="558" spans="1:14" ht="33" customHeight="1" x14ac:dyDescent="0.2">
      <c r="A558" s="199" t="s">
        <v>257</v>
      </c>
      <c r="B558" s="174">
        <v>0</v>
      </c>
      <c r="C558" s="174">
        <v>0</v>
      </c>
      <c r="D558" s="174">
        <v>0</v>
      </c>
      <c r="E558" s="174">
        <v>0</v>
      </c>
      <c r="F558" s="174">
        <v>0</v>
      </c>
      <c r="G558" s="174">
        <v>0</v>
      </c>
      <c r="H558" s="174">
        <v>0</v>
      </c>
      <c r="I558" s="174">
        <v>0</v>
      </c>
      <c r="J558" s="174">
        <v>0</v>
      </c>
      <c r="K558" s="174">
        <v>0</v>
      </c>
      <c r="L558" s="174">
        <v>0</v>
      </c>
      <c r="M558" s="174">
        <v>0</v>
      </c>
      <c r="N558" s="179">
        <v>0</v>
      </c>
    </row>
    <row r="559" spans="1:14" ht="33" customHeight="1" x14ac:dyDescent="0.2">
      <c r="A559" s="199" t="s">
        <v>258</v>
      </c>
      <c r="B559" s="174">
        <v>2148759.4</v>
      </c>
      <c r="C559" s="174">
        <v>0</v>
      </c>
      <c r="D559" s="174">
        <v>0</v>
      </c>
      <c r="E559" s="174">
        <v>0</v>
      </c>
      <c r="F559" s="174">
        <v>0</v>
      </c>
      <c r="G559" s="174">
        <v>0</v>
      </c>
      <c r="H559" s="174">
        <v>0</v>
      </c>
      <c r="I559" s="174">
        <v>0</v>
      </c>
      <c r="J559" s="174">
        <v>0</v>
      </c>
      <c r="K559" s="174">
        <v>0</v>
      </c>
      <c r="L559" s="174">
        <v>0</v>
      </c>
      <c r="M559" s="174">
        <v>2591606.4</v>
      </c>
      <c r="N559" s="179">
        <v>4740365.8</v>
      </c>
    </row>
    <row r="560" spans="1:14" ht="33" customHeight="1" x14ac:dyDescent="0.2">
      <c r="A560" s="199" t="s">
        <v>259</v>
      </c>
      <c r="B560" s="174">
        <v>17190075.199999999</v>
      </c>
      <c r="C560" s="174">
        <v>3536089.6</v>
      </c>
      <c r="D560" s="174">
        <v>5786523.2000000002</v>
      </c>
      <c r="E560" s="174">
        <v>32281438.399999999</v>
      </c>
      <c r="F560" s="174">
        <v>32548420</v>
      </c>
      <c r="G560" s="174">
        <v>42298277.600000001</v>
      </c>
      <c r="H560" s="174">
        <v>41366649.600000001</v>
      </c>
      <c r="I560" s="174">
        <v>40179750.399999999</v>
      </c>
      <c r="J560" s="174">
        <v>25996340.800000001</v>
      </c>
      <c r="K560" s="174">
        <v>10453779.199999999</v>
      </c>
      <c r="L560" s="174">
        <v>11097088</v>
      </c>
      <c r="M560" s="174">
        <v>23515248.120000001</v>
      </c>
      <c r="N560" s="179">
        <v>286249680.12</v>
      </c>
    </row>
    <row r="561" spans="1:14" ht="33" customHeight="1" x14ac:dyDescent="0.2">
      <c r="A561" s="199" t="s">
        <v>260</v>
      </c>
      <c r="B561" s="174">
        <v>0</v>
      </c>
      <c r="C561" s="174">
        <v>0</v>
      </c>
      <c r="D561" s="174">
        <v>0</v>
      </c>
      <c r="E561" s="174">
        <v>0</v>
      </c>
      <c r="F561" s="174">
        <v>0</v>
      </c>
      <c r="G561" s="174">
        <v>0</v>
      </c>
      <c r="H561" s="174">
        <v>0</v>
      </c>
      <c r="I561" s="174">
        <v>0</v>
      </c>
      <c r="J561" s="174">
        <v>0</v>
      </c>
      <c r="K561" s="174">
        <v>0</v>
      </c>
      <c r="L561" s="174">
        <v>0</v>
      </c>
      <c r="M561" s="174">
        <v>0</v>
      </c>
      <c r="N561" s="179">
        <v>0</v>
      </c>
    </row>
    <row r="562" spans="1:14" ht="33" customHeight="1" thickBot="1" x14ac:dyDescent="0.25">
      <c r="A562" s="199" t="s">
        <v>261</v>
      </c>
      <c r="B562" s="174">
        <v>0</v>
      </c>
      <c r="C562" s="174">
        <v>0</v>
      </c>
      <c r="D562" s="174">
        <v>0</v>
      </c>
      <c r="E562" s="174">
        <v>0</v>
      </c>
      <c r="F562" s="174">
        <v>0</v>
      </c>
      <c r="G562" s="174">
        <v>0</v>
      </c>
      <c r="H562" s="174">
        <v>0</v>
      </c>
      <c r="I562" s="174">
        <v>0</v>
      </c>
      <c r="J562" s="174">
        <v>0</v>
      </c>
      <c r="K562" s="174">
        <v>0</v>
      </c>
      <c r="L562" s="174">
        <v>0</v>
      </c>
      <c r="M562" s="174">
        <v>0</v>
      </c>
      <c r="N562" s="179">
        <v>0</v>
      </c>
    </row>
    <row r="563" spans="1:14" ht="33" customHeight="1" thickBot="1" x14ac:dyDescent="0.25">
      <c r="A563" s="198" t="s">
        <v>262</v>
      </c>
      <c r="B563" s="177">
        <v>0</v>
      </c>
      <c r="C563" s="177">
        <v>0</v>
      </c>
      <c r="D563" s="177">
        <v>0</v>
      </c>
      <c r="E563" s="177">
        <v>0</v>
      </c>
      <c r="F563" s="177">
        <v>0</v>
      </c>
      <c r="G563" s="177">
        <v>0</v>
      </c>
      <c r="H563" s="177">
        <v>0</v>
      </c>
      <c r="I563" s="177">
        <v>0</v>
      </c>
      <c r="J563" s="177">
        <v>0</v>
      </c>
      <c r="K563" s="177">
        <v>0</v>
      </c>
      <c r="L563" s="177">
        <v>0</v>
      </c>
      <c r="M563" s="177">
        <v>0</v>
      </c>
      <c r="N563" s="177">
        <v>0</v>
      </c>
    </row>
    <row r="564" spans="1:14" ht="33" customHeight="1" thickBot="1" x14ac:dyDescent="0.25">
      <c r="A564" s="200" t="s">
        <v>262</v>
      </c>
      <c r="B564" s="180">
        <v>0</v>
      </c>
      <c r="C564" s="180">
        <v>0</v>
      </c>
      <c r="D564" s="180">
        <v>0</v>
      </c>
      <c r="E564" s="180">
        <v>0</v>
      </c>
      <c r="F564" s="180">
        <v>0</v>
      </c>
      <c r="G564" s="180">
        <v>0</v>
      </c>
      <c r="H564" s="180">
        <v>0</v>
      </c>
      <c r="I564" s="180">
        <v>0</v>
      </c>
      <c r="J564" s="180">
        <v>0</v>
      </c>
      <c r="K564" s="180">
        <v>0</v>
      </c>
      <c r="L564" s="180">
        <v>0</v>
      </c>
      <c r="M564" s="180">
        <v>0</v>
      </c>
      <c r="N564" s="179">
        <v>0</v>
      </c>
    </row>
    <row r="565" spans="1:14" ht="33" customHeight="1" thickBot="1" x14ac:dyDescent="0.25">
      <c r="A565" s="198" t="s">
        <v>263</v>
      </c>
      <c r="B565" s="177">
        <v>0</v>
      </c>
      <c r="C565" s="177">
        <v>0</v>
      </c>
      <c r="D565" s="177">
        <v>0</v>
      </c>
      <c r="E565" s="177">
        <v>0</v>
      </c>
      <c r="F565" s="177">
        <v>0</v>
      </c>
      <c r="G565" s="177">
        <v>0</v>
      </c>
      <c r="H565" s="177">
        <v>0</v>
      </c>
      <c r="I565" s="177">
        <v>0</v>
      </c>
      <c r="J565" s="177">
        <v>0</v>
      </c>
      <c r="K565" s="177">
        <v>0</v>
      </c>
      <c r="L565" s="177">
        <v>0</v>
      </c>
      <c r="M565" s="177">
        <v>0</v>
      </c>
      <c r="N565" s="177">
        <v>0</v>
      </c>
    </row>
    <row r="566" spans="1:14" ht="33" customHeight="1" x14ac:dyDescent="0.2">
      <c r="A566" s="199" t="s">
        <v>264</v>
      </c>
      <c r="B566" s="174">
        <v>0</v>
      </c>
      <c r="C566" s="174">
        <v>0</v>
      </c>
      <c r="D566" s="174">
        <v>0</v>
      </c>
      <c r="E566" s="174">
        <v>0</v>
      </c>
      <c r="F566" s="174">
        <v>0</v>
      </c>
      <c r="G566" s="174">
        <v>0</v>
      </c>
      <c r="H566" s="174">
        <v>0</v>
      </c>
      <c r="I566" s="174">
        <v>0</v>
      </c>
      <c r="J566" s="174">
        <v>0</v>
      </c>
      <c r="K566" s="174">
        <v>0</v>
      </c>
      <c r="L566" s="174">
        <v>0</v>
      </c>
      <c r="M566" s="174">
        <v>0</v>
      </c>
      <c r="N566" s="179">
        <v>0</v>
      </c>
    </row>
    <row r="567" spans="1:14" ht="33" customHeight="1" x14ac:dyDescent="0.2">
      <c r="A567" s="199" t="s">
        <v>265</v>
      </c>
      <c r="B567" s="174">
        <v>0</v>
      </c>
      <c r="C567" s="174">
        <v>0</v>
      </c>
      <c r="D567" s="174">
        <v>0</v>
      </c>
      <c r="E567" s="174">
        <v>0</v>
      </c>
      <c r="F567" s="174">
        <v>0</v>
      </c>
      <c r="G567" s="174">
        <v>0</v>
      </c>
      <c r="H567" s="174">
        <v>0</v>
      </c>
      <c r="I567" s="174">
        <v>0</v>
      </c>
      <c r="J567" s="174">
        <v>0</v>
      </c>
      <c r="K567" s="174">
        <v>0</v>
      </c>
      <c r="L567" s="174">
        <v>0</v>
      </c>
      <c r="M567" s="174">
        <v>0</v>
      </c>
      <c r="N567" s="179">
        <v>0</v>
      </c>
    </row>
    <row r="568" spans="1:14" ht="33" customHeight="1" x14ac:dyDescent="0.2">
      <c r="A568" s="199" t="s">
        <v>266</v>
      </c>
      <c r="B568" s="174">
        <v>0</v>
      </c>
      <c r="C568" s="174">
        <v>0</v>
      </c>
      <c r="D568" s="174">
        <v>0</v>
      </c>
      <c r="E568" s="174">
        <v>0</v>
      </c>
      <c r="F568" s="174">
        <v>0</v>
      </c>
      <c r="G568" s="174">
        <v>0</v>
      </c>
      <c r="H568" s="174">
        <v>0</v>
      </c>
      <c r="I568" s="174">
        <v>0</v>
      </c>
      <c r="J568" s="174">
        <v>0</v>
      </c>
      <c r="K568" s="174">
        <v>0</v>
      </c>
      <c r="L568" s="174">
        <v>0</v>
      </c>
      <c r="M568" s="174">
        <v>0</v>
      </c>
      <c r="N568" s="179">
        <v>0</v>
      </c>
    </row>
    <row r="569" spans="1:14" ht="33" customHeight="1" x14ac:dyDescent="0.2">
      <c r="A569" s="199" t="s">
        <v>267</v>
      </c>
      <c r="B569" s="174">
        <v>0</v>
      </c>
      <c r="C569" s="174">
        <v>0</v>
      </c>
      <c r="D569" s="174">
        <v>0</v>
      </c>
      <c r="E569" s="174">
        <v>0</v>
      </c>
      <c r="F569" s="174">
        <v>0</v>
      </c>
      <c r="G569" s="174">
        <v>0</v>
      </c>
      <c r="H569" s="174">
        <v>0</v>
      </c>
      <c r="I569" s="174">
        <v>0</v>
      </c>
      <c r="J569" s="174">
        <v>0</v>
      </c>
      <c r="K569" s="174">
        <v>0</v>
      </c>
      <c r="L569" s="174">
        <v>0</v>
      </c>
      <c r="M569" s="174">
        <v>0</v>
      </c>
      <c r="N569" s="179">
        <v>0</v>
      </c>
    </row>
    <row r="570" spans="1:14" ht="33" customHeight="1" x14ac:dyDescent="0.2">
      <c r="A570" s="199" t="s">
        <v>268</v>
      </c>
      <c r="B570" s="174">
        <v>0</v>
      </c>
      <c r="C570" s="174">
        <v>0</v>
      </c>
      <c r="D570" s="174">
        <v>0</v>
      </c>
      <c r="E570" s="174">
        <v>0</v>
      </c>
      <c r="F570" s="174">
        <v>0</v>
      </c>
      <c r="G570" s="174">
        <v>0</v>
      </c>
      <c r="H570" s="174">
        <v>0</v>
      </c>
      <c r="I570" s="174">
        <v>0</v>
      </c>
      <c r="J570" s="174">
        <v>0</v>
      </c>
      <c r="K570" s="174">
        <v>0</v>
      </c>
      <c r="L570" s="174">
        <v>0</v>
      </c>
      <c r="M570" s="174">
        <v>0</v>
      </c>
      <c r="N570" s="179">
        <v>0</v>
      </c>
    </row>
    <row r="571" spans="1:14" ht="33" customHeight="1" x14ac:dyDescent="0.2">
      <c r="A571" s="199" t="s">
        <v>269</v>
      </c>
      <c r="B571" s="174">
        <v>0</v>
      </c>
      <c r="C571" s="174">
        <v>0</v>
      </c>
      <c r="D571" s="174">
        <v>0</v>
      </c>
      <c r="E571" s="174">
        <v>0</v>
      </c>
      <c r="F571" s="174">
        <v>0</v>
      </c>
      <c r="G571" s="174">
        <v>0</v>
      </c>
      <c r="H571" s="174">
        <v>0</v>
      </c>
      <c r="I571" s="174">
        <v>0</v>
      </c>
      <c r="J571" s="174">
        <v>0</v>
      </c>
      <c r="K571" s="174">
        <v>0</v>
      </c>
      <c r="L571" s="174">
        <v>0</v>
      </c>
      <c r="M571" s="174">
        <v>0</v>
      </c>
      <c r="N571" s="179">
        <v>0</v>
      </c>
    </row>
    <row r="572" spans="1:14" ht="33" customHeight="1" x14ac:dyDescent="0.2">
      <c r="A572" s="199" t="s">
        <v>270</v>
      </c>
      <c r="B572" s="174">
        <v>0</v>
      </c>
      <c r="C572" s="174">
        <v>0</v>
      </c>
      <c r="D572" s="174">
        <v>0</v>
      </c>
      <c r="E572" s="174">
        <v>0</v>
      </c>
      <c r="F572" s="174">
        <v>0</v>
      </c>
      <c r="G572" s="174">
        <v>0</v>
      </c>
      <c r="H572" s="174">
        <v>0</v>
      </c>
      <c r="I572" s="174">
        <v>0</v>
      </c>
      <c r="J572" s="174">
        <v>0</v>
      </c>
      <c r="K572" s="174">
        <v>0</v>
      </c>
      <c r="L572" s="174">
        <v>0</v>
      </c>
      <c r="M572" s="174">
        <v>0</v>
      </c>
      <c r="N572" s="179">
        <v>0</v>
      </c>
    </row>
    <row r="573" spans="1:14" ht="33" customHeight="1" x14ac:dyDescent="0.2">
      <c r="A573" s="199" t="s">
        <v>271</v>
      </c>
      <c r="B573" s="174">
        <v>0</v>
      </c>
      <c r="C573" s="174">
        <v>0</v>
      </c>
      <c r="D573" s="174">
        <v>0</v>
      </c>
      <c r="E573" s="174">
        <v>0</v>
      </c>
      <c r="F573" s="174">
        <v>0</v>
      </c>
      <c r="G573" s="174">
        <v>0</v>
      </c>
      <c r="H573" s="174">
        <v>0</v>
      </c>
      <c r="I573" s="174">
        <v>0</v>
      </c>
      <c r="J573" s="174">
        <v>0</v>
      </c>
      <c r="K573" s="174">
        <v>0</v>
      </c>
      <c r="L573" s="174">
        <v>0</v>
      </c>
      <c r="M573" s="174">
        <v>0</v>
      </c>
      <c r="N573" s="179">
        <v>0</v>
      </c>
    </row>
    <row r="574" spans="1:14" ht="33" customHeight="1" x14ac:dyDescent="0.2">
      <c r="A574" s="199" t="s">
        <v>272</v>
      </c>
      <c r="B574" s="174">
        <v>0</v>
      </c>
      <c r="C574" s="174">
        <v>0</v>
      </c>
      <c r="D574" s="174">
        <v>0</v>
      </c>
      <c r="E574" s="174">
        <v>0</v>
      </c>
      <c r="F574" s="174">
        <v>0</v>
      </c>
      <c r="G574" s="174">
        <v>0</v>
      </c>
      <c r="H574" s="174">
        <v>0</v>
      </c>
      <c r="I574" s="174">
        <v>0</v>
      </c>
      <c r="J574" s="174">
        <v>0</v>
      </c>
      <c r="K574" s="174">
        <v>0</v>
      </c>
      <c r="L574" s="174">
        <v>0</v>
      </c>
      <c r="M574" s="174">
        <v>0</v>
      </c>
      <c r="N574" s="179">
        <v>0</v>
      </c>
    </row>
    <row r="575" spans="1:14" ht="33" customHeight="1" thickBot="1" x14ac:dyDescent="0.25">
      <c r="A575" s="199" t="s">
        <v>273</v>
      </c>
      <c r="B575" s="174">
        <v>0</v>
      </c>
      <c r="C575" s="174">
        <v>0</v>
      </c>
      <c r="D575" s="174">
        <v>0</v>
      </c>
      <c r="E575" s="174">
        <v>0</v>
      </c>
      <c r="F575" s="174">
        <v>0</v>
      </c>
      <c r="G575" s="174">
        <v>0</v>
      </c>
      <c r="H575" s="174">
        <v>0</v>
      </c>
      <c r="I575" s="174">
        <v>0</v>
      </c>
      <c r="J575" s="174">
        <v>0</v>
      </c>
      <c r="K575" s="174">
        <v>0</v>
      </c>
      <c r="L575" s="174">
        <v>0</v>
      </c>
      <c r="M575" s="174">
        <v>0</v>
      </c>
      <c r="N575" s="179">
        <v>0</v>
      </c>
    </row>
    <row r="576" spans="1:14" ht="33" customHeight="1" thickBot="1" x14ac:dyDescent="0.25">
      <c r="A576" s="198" t="s">
        <v>274</v>
      </c>
      <c r="B576" s="177">
        <v>0</v>
      </c>
      <c r="C576" s="177">
        <v>0</v>
      </c>
      <c r="D576" s="177">
        <v>0</v>
      </c>
      <c r="E576" s="177">
        <v>0</v>
      </c>
      <c r="F576" s="177">
        <v>0</v>
      </c>
      <c r="G576" s="177">
        <v>0</v>
      </c>
      <c r="H576" s="177">
        <v>0</v>
      </c>
      <c r="I576" s="177">
        <v>0</v>
      </c>
      <c r="J576" s="177">
        <v>0</v>
      </c>
      <c r="K576" s="177">
        <v>0</v>
      </c>
      <c r="L576" s="177">
        <v>0</v>
      </c>
      <c r="M576" s="177">
        <v>1235773.06</v>
      </c>
      <c r="N576" s="177">
        <v>1235773.06</v>
      </c>
    </row>
    <row r="577" spans="1:14" ht="33" customHeight="1" x14ac:dyDescent="0.2">
      <c r="A577" s="199" t="s">
        <v>275</v>
      </c>
      <c r="B577" s="174">
        <v>0</v>
      </c>
      <c r="C577" s="174">
        <v>0</v>
      </c>
      <c r="D577" s="174">
        <v>0</v>
      </c>
      <c r="E577" s="174">
        <v>0</v>
      </c>
      <c r="F577" s="174">
        <v>0</v>
      </c>
      <c r="G577" s="174">
        <v>0</v>
      </c>
      <c r="H577" s="174">
        <v>0</v>
      </c>
      <c r="I577" s="174">
        <v>0</v>
      </c>
      <c r="J577" s="174">
        <v>0</v>
      </c>
      <c r="K577" s="174">
        <v>0</v>
      </c>
      <c r="L577" s="174">
        <v>0</v>
      </c>
      <c r="M577" s="174">
        <v>0</v>
      </c>
      <c r="N577" s="179">
        <v>0</v>
      </c>
    </row>
    <row r="578" spans="1:14" ht="33" customHeight="1" x14ac:dyDescent="0.2">
      <c r="A578" s="199" t="s">
        <v>276</v>
      </c>
      <c r="B578" s="174">
        <v>0</v>
      </c>
      <c r="C578" s="174">
        <v>0</v>
      </c>
      <c r="D578" s="174">
        <v>0</v>
      </c>
      <c r="E578" s="174">
        <v>0</v>
      </c>
      <c r="F578" s="174">
        <v>0</v>
      </c>
      <c r="G578" s="174">
        <v>0</v>
      </c>
      <c r="H578" s="174">
        <v>0</v>
      </c>
      <c r="I578" s="174">
        <v>0</v>
      </c>
      <c r="J578" s="174">
        <v>0</v>
      </c>
      <c r="K578" s="174">
        <v>0</v>
      </c>
      <c r="L578" s="174">
        <v>0</v>
      </c>
      <c r="M578" s="174">
        <v>0</v>
      </c>
      <c r="N578" s="179">
        <v>0</v>
      </c>
    </row>
    <row r="579" spans="1:14" ht="33" customHeight="1" x14ac:dyDescent="0.2">
      <c r="A579" s="199" t="s">
        <v>277</v>
      </c>
      <c r="B579" s="174">
        <v>0</v>
      </c>
      <c r="C579" s="174">
        <v>0</v>
      </c>
      <c r="D579" s="174">
        <v>0</v>
      </c>
      <c r="E579" s="174">
        <v>0</v>
      </c>
      <c r="F579" s="174">
        <v>0</v>
      </c>
      <c r="G579" s="174">
        <v>0</v>
      </c>
      <c r="H579" s="174">
        <v>0</v>
      </c>
      <c r="I579" s="174">
        <v>0</v>
      </c>
      <c r="J579" s="174">
        <v>0</v>
      </c>
      <c r="K579" s="174">
        <v>0</v>
      </c>
      <c r="L579" s="174">
        <v>0</v>
      </c>
      <c r="M579" s="174">
        <v>456960</v>
      </c>
      <c r="N579" s="179">
        <v>456960</v>
      </c>
    </row>
    <row r="580" spans="1:14" ht="33" customHeight="1" x14ac:dyDescent="0.2">
      <c r="A580" s="199" t="s">
        <v>278</v>
      </c>
      <c r="B580" s="174">
        <v>0</v>
      </c>
      <c r="C580" s="174">
        <v>0</v>
      </c>
      <c r="D580" s="174">
        <v>0</v>
      </c>
      <c r="E580" s="174">
        <v>0</v>
      </c>
      <c r="F580" s="174">
        <v>0</v>
      </c>
      <c r="G580" s="174">
        <v>0</v>
      </c>
      <c r="H580" s="174">
        <v>0</v>
      </c>
      <c r="I580" s="174">
        <v>0</v>
      </c>
      <c r="J580" s="174">
        <v>0</v>
      </c>
      <c r="K580" s="174">
        <v>0</v>
      </c>
      <c r="L580" s="174">
        <v>0</v>
      </c>
      <c r="M580" s="174">
        <v>0</v>
      </c>
      <c r="N580" s="179">
        <v>0</v>
      </c>
    </row>
    <row r="581" spans="1:14" ht="33" customHeight="1" x14ac:dyDescent="0.2">
      <c r="A581" s="199" t="s">
        <v>279</v>
      </c>
      <c r="B581" s="174">
        <v>0</v>
      </c>
      <c r="C581" s="174">
        <v>0</v>
      </c>
      <c r="D581" s="174">
        <v>0</v>
      </c>
      <c r="E581" s="174">
        <v>0</v>
      </c>
      <c r="F581" s="174">
        <v>0</v>
      </c>
      <c r="G581" s="174">
        <v>0</v>
      </c>
      <c r="H581" s="174">
        <v>0</v>
      </c>
      <c r="I581" s="174">
        <v>0</v>
      </c>
      <c r="J581" s="174">
        <v>0</v>
      </c>
      <c r="K581" s="174">
        <v>0</v>
      </c>
      <c r="L581" s="174">
        <v>0</v>
      </c>
      <c r="M581" s="174">
        <v>0</v>
      </c>
      <c r="N581" s="179">
        <v>0</v>
      </c>
    </row>
    <row r="582" spans="1:14" ht="33" customHeight="1" x14ac:dyDescent="0.2">
      <c r="A582" s="199" t="s">
        <v>280</v>
      </c>
      <c r="B582" s="174">
        <v>0</v>
      </c>
      <c r="C582" s="174">
        <v>0</v>
      </c>
      <c r="D582" s="174">
        <v>0</v>
      </c>
      <c r="E582" s="174">
        <v>0</v>
      </c>
      <c r="F582" s="174">
        <v>0</v>
      </c>
      <c r="G582" s="174">
        <v>0</v>
      </c>
      <c r="H582" s="174">
        <v>0</v>
      </c>
      <c r="I582" s="174">
        <v>0</v>
      </c>
      <c r="J582" s="174">
        <v>0</v>
      </c>
      <c r="K582" s="174">
        <v>0</v>
      </c>
      <c r="L582" s="174">
        <v>0</v>
      </c>
      <c r="M582" s="174">
        <v>778813.06</v>
      </c>
      <c r="N582" s="179">
        <v>778813.06</v>
      </c>
    </row>
    <row r="583" spans="1:14" ht="33" customHeight="1" thickBot="1" x14ac:dyDescent="0.25">
      <c r="A583" s="199" t="s">
        <v>281</v>
      </c>
      <c r="B583" s="174">
        <v>0</v>
      </c>
      <c r="C583" s="174">
        <v>0</v>
      </c>
      <c r="D583" s="174">
        <v>0</v>
      </c>
      <c r="E583" s="174">
        <v>0</v>
      </c>
      <c r="F583" s="174">
        <v>0</v>
      </c>
      <c r="G583" s="174">
        <v>0</v>
      </c>
      <c r="H583" s="174">
        <v>0</v>
      </c>
      <c r="I583" s="174">
        <v>0</v>
      </c>
      <c r="J583" s="174">
        <v>0</v>
      </c>
      <c r="K583" s="174">
        <v>0</v>
      </c>
      <c r="L583" s="174">
        <v>0</v>
      </c>
      <c r="M583" s="174">
        <v>0</v>
      </c>
      <c r="N583" s="179">
        <v>0</v>
      </c>
    </row>
    <row r="584" spans="1:14" ht="33" customHeight="1" thickBot="1" x14ac:dyDescent="0.25">
      <c r="A584" s="198" t="s">
        <v>282</v>
      </c>
      <c r="B584" s="177">
        <v>7251140</v>
      </c>
      <c r="C584" s="177">
        <v>4082208</v>
      </c>
      <c r="D584" s="177">
        <v>6428504</v>
      </c>
      <c r="E584" s="177">
        <v>5821920</v>
      </c>
      <c r="F584" s="177">
        <v>5228600</v>
      </c>
      <c r="G584" s="177">
        <v>8193597</v>
      </c>
      <c r="H584" s="177">
        <v>5897330</v>
      </c>
      <c r="I584" s="177">
        <v>7647966</v>
      </c>
      <c r="J584" s="177">
        <v>7147816</v>
      </c>
      <c r="K584" s="177">
        <v>7088830</v>
      </c>
      <c r="L584" s="177">
        <v>9833229</v>
      </c>
      <c r="M584" s="177">
        <v>4958020</v>
      </c>
      <c r="N584" s="177">
        <v>79579160</v>
      </c>
    </row>
    <row r="585" spans="1:14" ht="33" customHeight="1" x14ac:dyDescent="0.2">
      <c r="A585" s="199" t="s">
        <v>283</v>
      </c>
      <c r="B585" s="174">
        <v>0</v>
      </c>
      <c r="C585" s="174">
        <v>0</v>
      </c>
      <c r="D585" s="174">
        <v>0</v>
      </c>
      <c r="E585" s="174">
        <v>0</v>
      </c>
      <c r="F585" s="174">
        <v>0</v>
      </c>
      <c r="G585" s="174">
        <v>0</v>
      </c>
      <c r="H585" s="174">
        <v>0</v>
      </c>
      <c r="I585" s="174">
        <v>0</v>
      </c>
      <c r="J585" s="174">
        <v>0</v>
      </c>
      <c r="K585" s="174">
        <v>0</v>
      </c>
      <c r="L585" s="174">
        <v>0</v>
      </c>
      <c r="M585" s="174">
        <v>0</v>
      </c>
      <c r="N585" s="179">
        <v>0</v>
      </c>
    </row>
    <row r="586" spans="1:14" ht="33" customHeight="1" x14ac:dyDescent="0.2">
      <c r="A586" s="199" t="s">
        <v>284</v>
      </c>
      <c r="B586" s="174">
        <v>0</v>
      </c>
      <c r="C586" s="174">
        <v>0</v>
      </c>
      <c r="D586" s="174">
        <v>0</v>
      </c>
      <c r="E586" s="174">
        <v>0</v>
      </c>
      <c r="F586" s="174">
        <v>0</v>
      </c>
      <c r="G586" s="174">
        <v>0</v>
      </c>
      <c r="H586" s="174">
        <v>0</v>
      </c>
      <c r="I586" s="174">
        <v>0</v>
      </c>
      <c r="J586" s="174">
        <v>0</v>
      </c>
      <c r="K586" s="174">
        <v>0</v>
      </c>
      <c r="L586" s="174">
        <v>0</v>
      </c>
      <c r="M586" s="174">
        <v>0</v>
      </c>
      <c r="N586" s="179">
        <v>0</v>
      </c>
    </row>
    <row r="587" spans="1:14" ht="33" customHeight="1" x14ac:dyDescent="0.2">
      <c r="A587" s="199" t="s">
        <v>285</v>
      </c>
      <c r="B587" s="174">
        <v>7251140</v>
      </c>
      <c r="C587" s="174">
        <v>4082208</v>
      </c>
      <c r="D587" s="174">
        <v>6428504</v>
      </c>
      <c r="E587" s="174">
        <v>5821920</v>
      </c>
      <c r="F587" s="174">
        <v>5228600</v>
      </c>
      <c r="G587" s="174">
        <v>7546240</v>
      </c>
      <c r="H587" s="174">
        <v>4422080</v>
      </c>
      <c r="I587" s="174">
        <v>5715320</v>
      </c>
      <c r="J587" s="174">
        <v>6146400</v>
      </c>
      <c r="K587" s="174">
        <v>5715320</v>
      </c>
      <c r="L587" s="174">
        <v>6258720</v>
      </c>
      <c r="M587" s="174">
        <v>3666520</v>
      </c>
      <c r="N587" s="179">
        <v>68282972</v>
      </c>
    </row>
    <row r="588" spans="1:14" ht="33" customHeight="1" x14ac:dyDescent="0.2">
      <c r="A588" s="199" t="s">
        <v>286</v>
      </c>
      <c r="B588" s="174">
        <v>0</v>
      </c>
      <c r="C588" s="174">
        <v>0</v>
      </c>
      <c r="D588" s="174">
        <v>0</v>
      </c>
      <c r="E588" s="174">
        <v>0</v>
      </c>
      <c r="F588" s="174">
        <v>0</v>
      </c>
      <c r="G588" s="174">
        <v>0</v>
      </c>
      <c r="H588" s="174">
        <v>0</v>
      </c>
      <c r="I588" s="174">
        <v>0</v>
      </c>
      <c r="J588" s="174">
        <v>0</v>
      </c>
      <c r="K588" s="174">
        <v>0</v>
      </c>
      <c r="L588" s="174">
        <v>0</v>
      </c>
      <c r="M588" s="174">
        <v>0</v>
      </c>
      <c r="N588" s="179">
        <v>0</v>
      </c>
    </row>
    <row r="589" spans="1:14" ht="33" customHeight="1" x14ac:dyDescent="0.2">
      <c r="A589" s="199" t="s">
        <v>287</v>
      </c>
      <c r="B589" s="174">
        <v>0</v>
      </c>
      <c r="C589" s="174">
        <v>0</v>
      </c>
      <c r="D589" s="174">
        <v>0</v>
      </c>
      <c r="E589" s="174">
        <v>0</v>
      </c>
      <c r="F589" s="174">
        <v>0</v>
      </c>
      <c r="G589" s="174">
        <v>0</v>
      </c>
      <c r="H589" s="174">
        <v>0</v>
      </c>
      <c r="I589" s="174">
        <v>0</v>
      </c>
      <c r="J589" s="174">
        <v>0</v>
      </c>
      <c r="K589" s="174">
        <v>0</v>
      </c>
      <c r="L589" s="174">
        <v>0</v>
      </c>
      <c r="M589" s="174">
        <v>0</v>
      </c>
      <c r="N589" s="179">
        <v>0</v>
      </c>
    </row>
    <row r="590" spans="1:14" ht="33" customHeight="1" x14ac:dyDescent="0.2">
      <c r="A590" s="199" t="s">
        <v>288</v>
      </c>
      <c r="B590" s="174">
        <v>0</v>
      </c>
      <c r="C590" s="174">
        <v>0</v>
      </c>
      <c r="D590" s="174">
        <v>0</v>
      </c>
      <c r="E590" s="174">
        <v>0</v>
      </c>
      <c r="F590" s="174">
        <v>0</v>
      </c>
      <c r="G590" s="174">
        <v>0</v>
      </c>
      <c r="H590" s="174">
        <v>0</v>
      </c>
      <c r="I590" s="174">
        <v>0</v>
      </c>
      <c r="J590" s="174">
        <v>0</v>
      </c>
      <c r="K590" s="174">
        <v>0</v>
      </c>
      <c r="L590" s="174">
        <v>0</v>
      </c>
      <c r="M590" s="174">
        <v>0</v>
      </c>
      <c r="N590" s="179">
        <v>0</v>
      </c>
    </row>
    <row r="591" spans="1:14" ht="33" customHeight="1" x14ac:dyDescent="0.2">
      <c r="A591" s="199" t="s">
        <v>289</v>
      </c>
      <c r="B591" s="174">
        <v>0</v>
      </c>
      <c r="C591" s="174">
        <v>0</v>
      </c>
      <c r="D591" s="174">
        <v>0</v>
      </c>
      <c r="E591" s="174">
        <v>0</v>
      </c>
      <c r="F591" s="174">
        <v>0</v>
      </c>
      <c r="G591" s="174">
        <v>0</v>
      </c>
      <c r="H591" s="174">
        <v>0</v>
      </c>
      <c r="I591" s="174">
        <v>0</v>
      </c>
      <c r="J591" s="174">
        <v>0</v>
      </c>
      <c r="K591" s="174">
        <v>0</v>
      </c>
      <c r="L591" s="174">
        <v>0</v>
      </c>
      <c r="M591" s="174">
        <v>0</v>
      </c>
      <c r="N591" s="179">
        <v>0</v>
      </c>
    </row>
    <row r="592" spans="1:14" ht="33" customHeight="1" x14ac:dyDescent="0.2">
      <c r="A592" s="199" t="s">
        <v>290</v>
      </c>
      <c r="B592" s="174">
        <v>0</v>
      </c>
      <c r="C592" s="174">
        <v>0</v>
      </c>
      <c r="D592" s="174">
        <v>0</v>
      </c>
      <c r="E592" s="174">
        <v>0</v>
      </c>
      <c r="F592" s="174">
        <v>0</v>
      </c>
      <c r="G592" s="174">
        <v>647357</v>
      </c>
      <c r="H592" s="174">
        <v>1475250</v>
      </c>
      <c r="I592" s="174">
        <v>1932646</v>
      </c>
      <c r="J592" s="174">
        <v>1001416</v>
      </c>
      <c r="K592" s="174">
        <v>1373510</v>
      </c>
      <c r="L592" s="174">
        <v>3033408</v>
      </c>
      <c r="M592" s="174">
        <v>1291500</v>
      </c>
      <c r="N592" s="179">
        <v>10755087</v>
      </c>
    </row>
    <row r="593" spans="1:14" ht="33" customHeight="1" x14ac:dyDescent="0.2">
      <c r="A593" s="199" t="s">
        <v>291</v>
      </c>
      <c r="B593" s="174">
        <v>0</v>
      </c>
      <c r="C593" s="174">
        <v>0</v>
      </c>
      <c r="D593" s="174">
        <v>0</v>
      </c>
      <c r="E593" s="174">
        <v>0</v>
      </c>
      <c r="F593" s="174">
        <v>0</v>
      </c>
      <c r="G593" s="174">
        <v>0</v>
      </c>
      <c r="H593" s="174">
        <v>0</v>
      </c>
      <c r="I593" s="174">
        <v>0</v>
      </c>
      <c r="J593" s="174">
        <v>0</v>
      </c>
      <c r="K593" s="174">
        <v>0</v>
      </c>
      <c r="L593" s="174">
        <v>0</v>
      </c>
      <c r="M593" s="174">
        <v>0</v>
      </c>
      <c r="N593" s="179">
        <v>0</v>
      </c>
    </row>
    <row r="594" spans="1:14" ht="33" customHeight="1" x14ac:dyDescent="0.2">
      <c r="A594" s="199" t="s">
        <v>292</v>
      </c>
      <c r="B594" s="174">
        <v>0</v>
      </c>
      <c r="C594" s="174">
        <v>0</v>
      </c>
      <c r="D594" s="174">
        <v>0</v>
      </c>
      <c r="E594" s="174">
        <v>0</v>
      </c>
      <c r="F594" s="174">
        <v>0</v>
      </c>
      <c r="G594" s="174">
        <v>0</v>
      </c>
      <c r="H594" s="174">
        <v>0</v>
      </c>
      <c r="I594" s="174">
        <v>0</v>
      </c>
      <c r="J594" s="174">
        <v>0</v>
      </c>
      <c r="K594" s="174">
        <v>0</v>
      </c>
      <c r="L594" s="174">
        <v>0</v>
      </c>
      <c r="M594" s="174">
        <v>0</v>
      </c>
      <c r="N594" s="179">
        <v>0</v>
      </c>
    </row>
    <row r="595" spans="1:14" ht="33" customHeight="1" x14ac:dyDescent="0.2">
      <c r="A595" s="199" t="s">
        <v>293</v>
      </c>
      <c r="B595" s="174">
        <v>0</v>
      </c>
      <c r="C595" s="174">
        <v>0</v>
      </c>
      <c r="D595" s="174">
        <v>0</v>
      </c>
      <c r="E595" s="174">
        <v>0</v>
      </c>
      <c r="F595" s="174">
        <v>0</v>
      </c>
      <c r="G595" s="174">
        <v>0</v>
      </c>
      <c r="H595" s="174">
        <v>0</v>
      </c>
      <c r="I595" s="174">
        <v>0</v>
      </c>
      <c r="J595" s="174">
        <v>0</v>
      </c>
      <c r="K595" s="174">
        <v>0</v>
      </c>
      <c r="L595" s="174">
        <v>0</v>
      </c>
      <c r="M595" s="174">
        <v>0</v>
      </c>
      <c r="N595" s="179">
        <v>0</v>
      </c>
    </row>
    <row r="596" spans="1:14" ht="33" customHeight="1" x14ac:dyDescent="0.2">
      <c r="A596" s="199" t="s">
        <v>294</v>
      </c>
      <c r="B596" s="174">
        <v>0</v>
      </c>
      <c r="C596" s="174">
        <v>0</v>
      </c>
      <c r="D596" s="174">
        <v>0</v>
      </c>
      <c r="E596" s="174">
        <v>0</v>
      </c>
      <c r="F596" s="174">
        <v>0</v>
      </c>
      <c r="G596" s="174">
        <v>0</v>
      </c>
      <c r="H596" s="174">
        <v>0</v>
      </c>
      <c r="I596" s="174">
        <v>0</v>
      </c>
      <c r="J596" s="174">
        <v>0</v>
      </c>
      <c r="K596" s="174">
        <v>0</v>
      </c>
      <c r="L596" s="174">
        <v>0</v>
      </c>
      <c r="M596" s="174">
        <v>0</v>
      </c>
      <c r="N596" s="179">
        <v>0</v>
      </c>
    </row>
    <row r="597" spans="1:14" ht="33" customHeight="1" x14ac:dyDescent="0.2">
      <c r="A597" s="199" t="s">
        <v>295</v>
      </c>
      <c r="B597" s="174">
        <v>0</v>
      </c>
      <c r="C597" s="174">
        <v>0</v>
      </c>
      <c r="D597" s="174">
        <v>0</v>
      </c>
      <c r="E597" s="174">
        <v>0</v>
      </c>
      <c r="F597" s="174">
        <v>0</v>
      </c>
      <c r="G597" s="174">
        <v>0</v>
      </c>
      <c r="H597" s="174">
        <v>0</v>
      </c>
      <c r="I597" s="174">
        <v>0</v>
      </c>
      <c r="J597" s="174">
        <v>0</v>
      </c>
      <c r="K597" s="174">
        <v>0</v>
      </c>
      <c r="L597" s="174">
        <v>0</v>
      </c>
      <c r="M597" s="174">
        <v>0</v>
      </c>
      <c r="N597" s="179">
        <v>0</v>
      </c>
    </row>
    <row r="598" spans="1:14" ht="33" customHeight="1" x14ac:dyDescent="0.2">
      <c r="A598" s="199" t="s">
        <v>296</v>
      </c>
      <c r="B598" s="174">
        <v>0</v>
      </c>
      <c r="C598" s="174">
        <v>0</v>
      </c>
      <c r="D598" s="174">
        <v>0</v>
      </c>
      <c r="E598" s="174">
        <v>0</v>
      </c>
      <c r="F598" s="174">
        <v>0</v>
      </c>
      <c r="G598" s="174">
        <v>0</v>
      </c>
      <c r="H598" s="174">
        <v>0</v>
      </c>
      <c r="I598" s="174">
        <v>0</v>
      </c>
      <c r="J598" s="174">
        <v>0</v>
      </c>
      <c r="K598" s="174">
        <v>0</v>
      </c>
      <c r="L598" s="174">
        <v>0</v>
      </c>
      <c r="M598" s="174">
        <v>0</v>
      </c>
      <c r="N598" s="179">
        <v>0</v>
      </c>
    </row>
    <row r="599" spans="1:14" ht="33" customHeight="1" thickBot="1" x14ac:dyDescent="0.25">
      <c r="A599" s="199" t="s">
        <v>297</v>
      </c>
      <c r="B599" s="174">
        <v>0</v>
      </c>
      <c r="C599" s="174">
        <v>0</v>
      </c>
      <c r="D599" s="174">
        <v>0</v>
      </c>
      <c r="E599" s="174">
        <v>0</v>
      </c>
      <c r="F599" s="174">
        <v>0</v>
      </c>
      <c r="G599" s="174">
        <v>0</v>
      </c>
      <c r="H599" s="174">
        <v>0</v>
      </c>
      <c r="I599" s="174">
        <v>0</v>
      </c>
      <c r="J599" s="174">
        <v>0</v>
      </c>
      <c r="K599" s="174">
        <v>0</v>
      </c>
      <c r="L599" s="174">
        <v>541101</v>
      </c>
      <c r="M599" s="174">
        <v>0</v>
      </c>
      <c r="N599" s="179">
        <v>541101</v>
      </c>
    </row>
    <row r="600" spans="1:14" ht="33" customHeight="1" thickBot="1" x14ac:dyDescent="0.25">
      <c r="A600" s="198" t="s">
        <v>298</v>
      </c>
      <c r="B600" s="177">
        <v>0</v>
      </c>
      <c r="C600" s="177">
        <v>0</v>
      </c>
      <c r="D600" s="177">
        <v>9331667</v>
      </c>
      <c r="E600" s="177">
        <v>6139232</v>
      </c>
      <c r="F600" s="177">
        <v>7102968</v>
      </c>
      <c r="G600" s="177">
        <v>14982089</v>
      </c>
      <c r="H600" s="177">
        <v>18727208</v>
      </c>
      <c r="I600" s="177">
        <v>16192891</v>
      </c>
      <c r="J600" s="177">
        <v>13873994</v>
      </c>
      <c r="K600" s="177">
        <v>15226613</v>
      </c>
      <c r="L600" s="177">
        <v>15822047</v>
      </c>
      <c r="M600" s="177">
        <v>8789283.8599999994</v>
      </c>
      <c r="N600" s="177">
        <v>126187992.86</v>
      </c>
    </row>
    <row r="601" spans="1:14" ht="33" customHeight="1" x14ac:dyDescent="0.2">
      <c r="A601" s="199" t="s">
        <v>299</v>
      </c>
      <c r="B601" s="174">
        <v>0</v>
      </c>
      <c r="C601" s="174">
        <v>0</v>
      </c>
      <c r="D601" s="174">
        <v>9331667</v>
      </c>
      <c r="E601" s="174">
        <v>6139232</v>
      </c>
      <c r="F601" s="174">
        <v>7102968</v>
      </c>
      <c r="G601" s="174">
        <v>14982089</v>
      </c>
      <c r="H601" s="174">
        <v>18727208</v>
      </c>
      <c r="I601" s="174">
        <v>16192891</v>
      </c>
      <c r="J601" s="174">
        <v>13873994</v>
      </c>
      <c r="K601" s="174">
        <v>15226613</v>
      </c>
      <c r="L601" s="174">
        <v>15822047</v>
      </c>
      <c r="M601" s="174">
        <v>8565003.8599999994</v>
      </c>
      <c r="N601" s="179">
        <v>125963712.86</v>
      </c>
    </row>
    <row r="602" spans="1:14" ht="33" customHeight="1" x14ac:dyDescent="0.2">
      <c r="A602" s="199" t="s">
        <v>300</v>
      </c>
      <c r="B602" s="174">
        <v>0</v>
      </c>
      <c r="C602" s="174">
        <v>0</v>
      </c>
      <c r="D602" s="174">
        <v>0</v>
      </c>
      <c r="E602" s="174">
        <v>0</v>
      </c>
      <c r="F602" s="174">
        <v>0</v>
      </c>
      <c r="G602" s="174">
        <v>0</v>
      </c>
      <c r="H602" s="174">
        <v>0</v>
      </c>
      <c r="I602" s="174">
        <v>0</v>
      </c>
      <c r="J602" s="174">
        <v>0</v>
      </c>
      <c r="K602" s="174">
        <v>0</v>
      </c>
      <c r="L602" s="174">
        <v>0</v>
      </c>
      <c r="M602" s="174">
        <v>0</v>
      </c>
      <c r="N602" s="179">
        <v>0</v>
      </c>
    </row>
    <row r="603" spans="1:14" ht="33" customHeight="1" x14ac:dyDescent="0.2">
      <c r="A603" s="199" t="s">
        <v>301</v>
      </c>
      <c r="B603" s="174">
        <v>0</v>
      </c>
      <c r="C603" s="174">
        <v>0</v>
      </c>
      <c r="D603" s="174">
        <v>0</v>
      </c>
      <c r="E603" s="174">
        <v>0</v>
      </c>
      <c r="F603" s="174">
        <v>0</v>
      </c>
      <c r="G603" s="174">
        <v>0</v>
      </c>
      <c r="H603" s="174">
        <v>0</v>
      </c>
      <c r="I603" s="174">
        <v>0</v>
      </c>
      <c r="J603" s="174">
        <v>0</v>
      </c>
      <c r="K603" s="174">
        <v>0</v>
      </c>
      <c r="L603" s="174">
        <v>0</v>
      </c>
      <c r="M603" s="174">
        <v>0</v>
      </c>
      <c r="N603" s="179">
        <v>0</v>
      </c>
    </row>
    <row r="604" spans="1:14" ht="33" customHeight="1" x14ac:dyDescent="0.2">
      <c r="A604" s="199" t="s">
        <v>302</v>
      </c>
      <c r="B604" s="174">
        <v>0</v>
      </c>
      <c r="C604" s="174">
        <v>0</v>
      </c>
      <c r="D604" s="174">
        <v>0</v>
      </c>
      <c r="E604" s="174">
        <v>0</v>
      </c>
      <c r="F604" s="174">
        <v>0</v>
      </c>
      <c r="G604" s="174">
        <v>0</v>
      </c>
      <c r="H604" s="174">
        <v>0</v>
      </c>
      <c r="I604" s="174">
        <v>0</v>
      </c>
      <c r="J604" s="174">
        <v>0</v>
      </c>
      <c r="K604" s="174">
        <v>0</v>
      </c>
      <c r="L604" s="174">
        <v>0</v>
      </c>
      <c r="M604" s="174">
        <v>0</v>
      </c>
      <c r="N604" s="179">
        <v>0</v>
      </c>
    </row>
    <row r="605" spans="1:14" ht="33" customHeight="1" x14ac:dyDescent="0.2">
      <c r="A605" s="199" t="s">
        <v>303</v>
      </c>
      <c r="B605" s="174">
        <v>0</v>
      </c>
      <c r="C605" s="174">
        <v>0</v>
      </c>
      <c r="D605" s="174">
        <v>0</v>
      </c>
      <c r="E605" s="174">
        <v>0</v>
      </c>
      <c r="F605" s="174">
        <v>0</v>
      </c>
      <c r="G605" s="174">
        <v>0</v>
      </c>
      <c r="H605" s="174">
        <v>0</v>
      </c>
      <c r="I605" s="174">
        <v>0</v>
      </c>
      <c r="J605" s="174">
        <v>0</v>
      </c>
      <c r="K605" s="174">
        <v>0</v>
      </c>
      <c r="L605" s="174">
        <v>0</v>
      </c>
      <c r="M605" s="174">
        <v>224280</v>
      </c>
      <c r="N605" s="179">
        <v>224280</v>
      </c>
    </row>
    <row r="606" spans="1:14" ht="33" customHeight="1" thickBot="1" x14ac:dyDescent="0.25">
      <c r="A606" s="199" t="s">
        <v>234</v>
      </c>
      <c r="B606" s="174">
        <v>0</v>
      </c>
      <c r="C606" s="174">
        <v>0</v>
      </c>
      <c r="D606" s="174">
        <v>0</v>
      </c>
      <c r="E606" s="174">
        <v>0</v>
      </c>
      <c r="F606" s="174">
        <v>0</v>
      </c>
      <c r="G606" s="174">
        <v>0</v>
      </c>
      <c r="H606" s="174">
        <v>0</v>
      </c>
      <c r="I606" s="174">
        <v>0</v>
      </c>
      <c r="J606" s="174">
        <v>0</v>
      </c>
      <c r="K606" s="174">
        <v>0</v>
      </c>
      <c r="L606" s="174">
        <v>0</v>
      </c>
      <c r="M606" s="174">
        <v>0</v>
      </c>
      <c r="N606" s="179">
        <v>0</v>
      </c>
    </row>
    <row r="607" spans="1:14" ht="33" customHeight="1" thickBot="1" x14ac:dyDescent="0.25">
      <c r="A607" s="198" t="s">
        <v>304</v>
      </c>
      <c r="B607" s="177">
        <v>0</v>
      </c>
      <c r="C607" s="177">
        <v>0</v>
      </c>
      <c r="D607" s="177">
        <v>0</v>
      </c>
      <c r="E607" s="177">
        <v>0</v>
      </c>
      <c r="F607" s="177">
        <v>0</v>
      </c>
      <c r="G607" s="177">
        <v>0</v>
      </c>
      <c r="H607" s="177">
        <v>0</v>
      </c>
      <c r="I607" s="177">
        <v>0</v>
      </c>
      <c r="J607" s="177">
        <v>0</v>
      </c>
      <c r="K607" s="177">
        <v>0</v>
      </c>
      <c r="L607" s="177">
        <v>0</v>
      </c>
      <c r="M607" s="177">
        <v>0</v>
      </c>
      <c r="N607" s="177">
        <v>0</v>
      </c>
    </row>
    <row r="608" spans="1:14" ht="33" customHeight="1" x14ac:dyDescent="0.2">
      <c r="A608" s="199" t="s">
        <v>305</v>
      </c>
      <c r="B608" s="174">
        <v>0</v>
      </c>
      <c r="C608" s="174">
        <v>0</v>
      </c>
      <c r="D608" s="174">
        <v>0</v>
      </c>
      <c r="E608" s="174">
        <v>0</v>
      </c>
      <c r="F608" s="174">
        <v>0</v>
      </c>
      <c r="G608" s="174">
        <v>0</v>
      </c>
      <c r="H608" s="174">
        <v>0</v>
      </c>
      <c r="I608" s="174">
        <v>0</v>
      </c>
      <c r="J608" s="174">
        <v>0</v>
      </c>
      <c r="K608" s="174">
        <v>0</v>
      </c>
      <c r="L608" s="174">
        <v>0</v>
      </c>
      <c r="M608" s="174">
        <v>0</v>
      </c>
      <c r="N608" s="174">
        <v>0</v>
      </c>
    </row>
    <row r="609" spans="1:14" ht="33" customHeight="1" x14ac:dyDescent="0.2">
      <c r="A609" s="199" t="s">
        <v>306</v>
      </c>
      <c r="B609" s="174">
        <v>0</v>
      </c>
      <c r="C609" s="174">
        <v>0</v>
      </c>
      <c r="D609" s="174">
        <v>0</v>
      </c>
      <c r="E609" s="174">
        <v>0</v>
      </c>
      <c r="F609" s="174">
        <v>0</v>
      </c>
      <c r="G609" s="174">
        <v>0</v>
      </c>
      <c r="H609" s="174">
        <v>0</v>
      </c>
      <c r="I609" s="174">
        <v>0</v>
      </c>
      <c r="J609" s="174">
        <v>0</v>
      </c>
      <c r="K609" s="174">
        <v>0</v>
      </c>
      <c r="L609" s="174">
        <v>0</v>
      </c>
      <c r="M609" s="174">
        <v>0</v>
      </c>
      <c r="N609" s="174">
        <v>0</v>
      </c>
    </row>
    <row r="610" spans="1:14" ht="33" customHeight="1" x14ac:dyDescent="0.2">
      <c r="A610" s="199" t="s">
        <v>307</v>
      </c>
      <c r="B610" s="174">
        <v>0</v>
      </c>
      <c r="C610" s="174">
        <v>0</v>
      </c>
      <c r="D610" s="174">
        <v>0</v>
      </c>
      <c r="E610" s="174">
        <v>0</v>
      </c>
      <c r="F610" s="174">
        <v>0</v>
      </c>
      <c r="G610" s="174">
        <v>0</v>
      </c>
      <c r="H610" s="174">
        <v>0</v>
      </c>
      <c r="I610" s="174">
        <v>0</v>
      </c>
      <c r="J610" s="174">
        <v>0</v>
      </c>
      <c r="K610" s="174">
        <v>0</v>
      </c>
      <c r="L610" s="174">
        <v>0</v>
      </c>
      <c r="M610" s="174">
        <v>0</v>
      </c>
      <c r="N610" s="174">
        <v>0</v>
      </c>
    </row>
    <row r="611" spans="1:14" ht="33" customHeight="1" thickBot="1" x14ac:dyDescent="0.25">
      <c r="A611" s="199" t="s">
        <v>234</v>
      </c>
      <c r="B611" s="174">
        <v>0</v>
      </c>
      <c r="C611" s="174">
        <v>0</v>
      </c>
      <c r="D611" s="174">
        <v>0</v>
      </c>
      <c r="E611" s="174">
        <v>0</v>
      </c>
      <c r="F611" s="174">
        <v>0</v>
      </c>
      <c r="G611" s="174">
        <v>0</v>
      </c>
      <c r="H611" s="174">
        <v>0</v>
      </c>
      <c r="I611" s="174">
        <v>0</v>
      </c>
      <c r="J611" s="174">
        <v>0</v>
      </c>
      <c r="K611" s="174">
        <v>0</v>
      </c>
      <c r="L611" s="174">
        <v>0</v>
      </c>
      <c r="M611" s="174">
        <v>0</v>
      </c>
      <c r="N611" s="174">
        <v>0</v>
      </c>
    </row>
    <row r="612" spans="1:14" ht="33" customHeight="1" thickBot="1" x14ac:dyDescent="0.25">
      <c r="A612" s="198" t="s">
        <v>308</v>
      </c>
      <c r="B612" s="177">
        <v>0</v>
      </c>
      <c r="C612" s="177">
        <v>0</v>
      </c>
      <c r="D612" s="177">
        <v>0</v>
      </c>
      <c r="E612" s="177">
        <v>0</v>
      </c>
      <c r="F612" s="177">
        <v>0</v>
      </c>
      <c r="G612" s="177">
        <v>0</v>
      </c>
      <c r="H612" s="177">
        <v>0</v>
      </c>
      <c r="I612" s="177">
        <v>0</v>
      </c>
      <c r="J612" s="177">
        <v>0</v>
      </c>
      <c r="K612" s="177">
        <v>0</v>
      </c>
      <c r="L612" s="177">
        <v>0</v>
      </c>
      <c r="M612" s="177">
        <v>0</v>
      </c>
      <c r="N612" s="177">
        <v>0</v>
      </c>
    </row>
    <row r="613" spans="1:14" ht="33" customHeight="1" x14ac:dyDescent="0.2">
      <c r="A613" s="199" t="s">
        <v>309</v>
      </c>
      <c r="B613" s="174">
        <v>0</v>
      </c>
      <c r="C613" s="174">
        <v>0</v>
      </c>
      <c r="D613" s="174">
        <v>0</v>
      </c>
      <c r="E613" s="174">
        <v>0</v>
      </c>
      <c r="F613" s="174">
        <v>0</v>
      </c>
      <c r="G613" s="174">
        <v>0</v>
      </c>
      <c r="H613" s="174">
        <v>0</v>
      </c>
      <c r="I613" s="174">
        <v>0</v>
      </c>
      <c r="J613" s="174">
        <v>0</v>
      </c>
      <c r="K613" s="174">
        <v>0</v>
      </c>
      <c r="L613" s="174">
        <v>0</v>
      </c>
      <c r="M613" s="174">
        <v>0</v>
      </c>
      <c r="N613" s="179">
        <v>0</v>
      </c>
    </row>
    <row r="614" spans="1:14" ht="33" customHeight="1" x14ac:dyDescent="0.2">
      <c r="A614" s="199" t="s">
        <v>310</v>
      </c>
      <c r="B614" s="174">
        <v>0</v>
      </c>
      <c r="C614" s="174">
        <v>0</v>
      </c>
      <c r="D614" s="174">
        <v>0</v>
      </c>
      <c r="E614" s="174">
        <v>0</v>
      </c>
      <c r="F614" s="174">
        <v>0</v>
      </c>
      <c r="G614" s="174">
        <v>0</v>
      </c>
      <c r="H614" s="174">
        <v>0</v>
      </c>
      <c r="I614" s="174">
        <v>0</v>
      </c>
      <c r="J614" s="174">
        <v>0</v>
      </c>
      <c r="K614" s="174">
        <v>0</v>
      </c>
      <c r="L614" s="174">
        <v>0</v>
      </c>
      <c r="M614" s="174">
        <v>0</v>
      </c>
      <c r="N614" s="179">
        <v>0</v>
      </c>
    </row>
    <row r="615" spans="1:14" ht="33" customHeight="1" x14ac:dyDescent="0.2">
      <c r="A615" s="199" t="s">
        <v>311</v>
      </c>
      <c r="B615" s="174">
        <v>0</v>
      </c>
      <c r="C615" s="174">
        <v>0</v>
      </c>
      <c r="D615" s="174">
        <v>0</v>
      </c>
      <c r="E615" s="174">
        <v>0</v>
      </c>
      <c r="F615" s="174">
        <v>0</v>
      </c>
      <c r="G615" s="174">
        <v>0</v>
      </c>
      <c r="H615" s="174">
        <v>0</v>
      </c>
      <c r="I615" s="174">
        <v>0</v>
      </c>
      <c r="J615" s="174">
        <v>0</v>
      </c>
      <c r="K615" s="174">
        <v>0</v>
      </c>
      <c r="L615" s="174">
        <v>0</v>
      </c>
      <c r="M615" s="174">
        <v>0</v>
      </c>
      <c r="N615" s="179">
        <v>0</v>
      </c>
    </row>
    <row r="616" spans="1:14" ht="33" customHeight="1" x14ac:dyDescent="0.2">
      <c r="A616" s="199" t="s">
        <v>312</v>
      </c>
      <c r="B616" s="174">
        <v>0</v>
      </c>
      <c r="C616" s="174">
        <v>0</v>
      </c>
      <c r="D616" s="174">
        <v>0</v>
      </c>
      <c r="E616" s="174">
        <v>0</v>
      </c>
      <c r="F616" s="174">
        <v>0</v>
      </c>
      <c r="G616" s="174">
        <v>0</v>
      </c>
      <c r="H616" s="174">
        <v>0</v>
      </c>
      <c r="I616" s="174">
        <v>0</v>
      </c>
      <c r="J616" s="174">
        <v>0</v>
      </c>
      <c r="K616" s="174">
        <v>0</v>
      </c>
      <c r="L616" s="174">
        <v>0</v>
      </c>
      <c r="M616" s="174">
        <v>0</v>
      </c>
      <c r="N616" s="179">
        <v>0</v>
      </c>
    </row>
    <row r="617" spans="1:14" ht="33" customHeight="1" x14ac:dyDescent="0.2">
      <c r="A617" s="199" t="s">
        <v>313</v>
      </c>
      <c r="B617" s="174">
        <v>0</v>
      </c>
      <c r="C617" s="174">
        <v>0</v>
      </c>
      <c r="D617" s="174">
        <v>0</v>
      </c>
      <c r="E617" s="174">
        <v>0</v>
      </c>
      <c r="F617" s="174">
        <v>0</v>
      </c>
      <c r="G617" s="174">
        <v>0</v>
      </c>
      <c r="H617" s="174">
        <v>0</v>
      </c>
      <c r="I617" s="174">
        <v>0</v>
      </c>
      <c r="J617" s="174">
        <v>0</v>
      </c>
      <c r="K617" s="174">
        <v>0</v>
      </c>
      <c r="L617" s="174">
        <v>0</v>
      </c>
      <c r="M617" s="174">
        <v>0</v>
      </c>
      <c r="N617" s="179">
        <v>0</v>
      </c>
    </row>
    <row r="618" spans="1:14" ht="33" customHeight="1" x14ac:dyDescent="0.2">
      <c r="A618" s="199" t="s">
        <v>314</v>
      </c>
      <c r="B618" s="174">
        <v>0</v>
      </c>
      <c r="C618" s="174">
        <v>0</v>
      </c>
      <c r="D618" s="174">
        <v>0</v>
      </c>
      <c r="E618" s="174">
        <v>0</v>
      </c>
      <c r="F618" s="174">
        <v>0</v>
      </c>
      <c r="G618" s="174">
        <v>0</v>
      </c>
      <c r="H618" s="174">
        <v>0</v>
      </c>
      <c r="I618" s="174">
        <v>0</v>
      </c>
      <c r="J618" s="174">
        <v>0</v>
      </c>
      <c r="K618" s="174">
        <v>0</v>
      </c>
      <c r="L618" s="174">
        <v>0</v>
      </c>
      <c r="M618" s="174">
        <v>0</v>
      </c>
      <c r="N618" s="179">
        <v>0</v>
      </c>
    </row>
    <row r="619" spans="1:14" ht="33" customHeight="1" x14ac:dyDescent="0.2">
      <c r="A619" s="199" t="s">
        <v>313</v>
      </c>
      <c r="B619" s="174">
        <v>0</v>
      </c>
      <c r="C619" s="174">
        <v>0</v>
      </c>
      <c r="D619" s="174">
        <v>0</v>
      </c>
      <c r="E619" s="174">
        <v>0</v>
      </c>
      <c r="F619" s="174">
        <v>0</v>
      </c>
      <c r="G619" s="174">
        <v>0</v>
      </c>
      <c r="H619" s="174">
        <v>0</v>
      </c>
      <c r="I619" s="174">
        <v>0</v>
      </c>
      <c r="J619" s="174">
        <v>0</v>
      </c>
      <c r="K619" s="174">
        <v>0</v>
      </c>
      <c r="L619" s="174">
        <v>0</v>
      </c>
      <c r="M619" s="174">
        <v>0</v>
      </c>
      <c r="N619" s="179">
        <v>0</v>
      </c>
    </row>
    <row r="620" spans="1:14" ht="33" customHeight="1" thickBot="1" x14ac:dyDescent="0.25">
      <c r="A620" s="199" t="s">
        <v>234</v>
      </c>
      <c r="B620" s="174">
        <v>0</v>
      </c>
      <c r="C620" s="174">
        <v>0</v>
      </c>
      <c r="D620" s="174">
        <v>0</v>
      </c>
      <c r="E620" s="174">
        <v>0</v>
      </c>
      <c r="F620" s="174">
        <v>0</v>
      </c>
      <c r="G620" s="174">
        <v>0</v>
      </c>
      <c r="H620" s="174">
        <v>0</v>
      </c>
      <c r="I620" s="174">
        <v>0</v>
      </c>
      <c r="J620" s="174">
        <v>0</v>
      </c>
      <c r="K620" s="174">
        <v>0</v>
      </c>
      <c r="L620" s="174">
        <v>0</v>
      </c>
      <c r="M620" s="174">
        <v>0</v>
      </c>
      <c r="N620" s="179">
        <v>0</v>
      </c>
    </row>
    <row r="621" spans="1:14" ht="33" customHeight="1" thickBot="1" x14ac:dyDescent="0.25">
      <c r="A621" s="198" t="s">
        <v>315</v>
      </c>
      <c r="B621" s="177">
        <v>0</v>
      </c>
      <c r="C621" s="177">
        <v>0</v>
      </c>
      <c r="D621" s="177">
        <v>0</v>
      </c>
      <c r="E621" s="177">
        <v>0</v>
      </c>
      <c r="F621" s="177">
        <v>0</v>
      </c>
      <c r="G621" s="177">
        <v>0</v>
      </c>
      <c r="H621" s="177">
        <v>0</v>
      </c>
      <c r="I621" s="177">
        <v>0</v>
      </c>
      <c r="J621" s="177">
        <v>0</v>
      </c>
      <c r="K621" s="177">
        <v>0</v>
      </c>
      <c r="L621" s="177">
        <v>0</v>
      </c>
      <c r="M621" s="177">
        <v>0</v>
      </c>
      <c r="N621" s="177">
        <v>0</v>
      </c>
    </row>
    <row r="622" spans="1:14" ht="33" customHeight="1" x14ac:dyDescent="0.2">
      <c r="A622" s="199" t="s">
        <v>316</v>
      </c>
      <c r="B622" s="174">
        <v>0</v>
      </c>
      <c r="C622" s="174">
        <v>0</v>
      </c>
      <c r="D622" s="174">
        <v>0</v>
      </c>
      <c r="E622" s="174">
        <v>0</v>
      </c>
      <c r="F622" s="174">
        <v>0</v>
      </c>
      <c r="G622" s="174">
        <v>0</v>
      </c>
      <c r="H622" s="174">
        <v>0</v>
      </c>
      <c r="I622" s="174">
        <v>0</v>
      </c>
      <c r="J622" s="174">
        <v>0</v>
      </c>
      <c r="K622" s="174">
        <v>0</v>
      </c>
      <c r="L622" s="174">
        <v>0</v>
      </c>
      <c r="M622" s="174">
        <v>0</v>
      </c>
      <c r="N622" s="179">
        <v>0</v>
      </c>
    </row>
    <row r="623" spans="1:14" ht="33" customHeight="1" x14ac:dyDescent="0.2">
      <c r="A623" s="199" t="s">
        <v>317</v>
      </c>
      <c r="B623" s="174">
        <v>0</v>
      </c>
      <c r="C623" s="174">
        <v>0</v>
      </c>
      <c r="D623" s="174">
        <v>0</v>
      </c>
      <c r="E623" s="174">
        <v>0</v>
      </c>
      <c r="F623" s="174">
        <v>0</v>
      </c>
      <c r="G623" s="174">
        <v>0</v>
      </c>
      <c r="H623" s="174">
        <v>0</v>
      </c>
      <c r="I623" s="174">
        <v>0</v>
      </c>
      <c r="J623" s="174">
        <v>0</v>
      </c>
      <c r="K623" s="174">
        <v>0</v>
      </c>
      <c r="L623" s="174">
        <v>0</v>
      </c>
      <c r="M623" s="174">
        <v>0</v>
      </c>
      <c r="N623" s="179">
        <v>0</v>
      </c>
    </row>
    <row r="624" spans="1:14" ht="33" customHeight="1" thickBot="1" x14ac:dyDescent="0.25">
      <c r="A624" s="199" t="s">
        <v>234</v>
      </c>
      <c r="B624" s="174">
        <v>0</v>
      </c>
      <c r="C624" s="174">
        <v>0</v>
      </c>
      <c r="D624" s="174">
        <v>0</v>
      </c>
      <c r="E624" s="174">
        <v>0</v>
      </c>
      <c r="F624" s="174">
        <v>0</v>
      </c>
      <c r="G624" s="174">
        <v>0</v>
      </c>
      <c r="H624" s="174">
        <v>0</v>
      </c>
      <c r="I624" s="174">
        <v>0</v>
      </c>
      <c r="J624" s="174">
        <v>0</v>
      </c>
      <c r="K624" s="174">
        <v>0</v>
      </c>
      <c r="L624" s="174">
        <v>0</v>
      </c>
      <c r="M624" s="174">
        <v>0</v>
      </c>
      <c r="N624" s="179">
        <v>0</v>
      </c>
    </row>
    <row r="625" spans="1:14" ht="33" customHeight="1" thickBot="1" x14ac:dyDescent="0.25">
      <c r="A625" s="198" t="s">
        <v>318</v>
      </c>
      <c r="B625" s="177">
        <v>688112</v>
      </c>
      <c r="C625" s="177">
        <v>0</v>
      </c>
      <c r="D625" s="177">
        <v>2060810</v>
      </c>
      <c r="E625" s="177">
        <v>1954888</v>
      </c>
      <c r="F625" s="177">
        <v>1731688</v>
      </c>
      <c r="G625" s="177">
        <v>1182080</v>
      </c>
      <c r="H625" s="177">
        <v>2991590</v>
      </c>
      <c r="I625" s="177">
        <v>4404173</v>
      </c>
      <c r="J625" s="177">
        <v>2827463</v>
      </c>
      <c r="K625" s="177">
        <v>4776777</v>
      </c>
      <c r="L625" s="177">
        <v>2991515</v>
      </c>
      <c r="M625" s="177">
        <v>4899446.54</v>
      </c>
      <c r="N625" s="177">
        <v>30508542.539999999</v>
      </c>
    </row>
    <row r="626" spans="1:14" ht="33" customHeight="1" thickBot="1" x14ac:dyDescent="0.25">
      <c r="A626" s="201" t="s">
        <v>318</v>
      </c>
      <c r="B626" s="181">
        <v>688112</v>
      </c>
      <c r="C626" s="181">
        <v>0</v>
      </c>
      <c r="D626" s="181">
        <v>2060810</v>
      </c>
      <c r="E626" s="181">
        <v>1954888</v>
      </c>
      <c r="F626" s="181">
        <v>1731688</v>
      </c>
      <c r="G626" s="181">
        <v>1182080</v>
      </c>
      <c r="H626" s="181">
        <v>2991590</v>
      </c>
      <c r="I626" s="181">
        <v>4404173</v>
      </c>
      <c r="J626" s="181">
        <v>2827463</v>
      </c>
      <c r="K626" s="181">
        <v>4776777</v>
      </c>
      <c r="L626" s="181">
        <v>2991515</v>
      </c>
      <c r="M626" s="181">
        <v>4899446.54</v>
      </c>
      <c r="N626" s="182">
        <v>30508542.539999999</v>
      </c>
    </row>
    <row r="627" spans="1:14" ht="33" customHeight="1" thickBot="1" x14ac:dyDescent="0.25">
      <c r="A627" s="202" t="s">
        <v>229</v>
      </c>
      <c r="B627" s="183">
        <v>29426846</v>
      </c>
      <c r="C627" s="183">
        <v>8502320</v>
      </c>
      <c r="D627" s="183">
        <v>25054135</v>
      </c>
      <c r="E627" s="183">
        <v>54267838</v>
      </c>
      <c r="F627" s="183">
        <v>54748781</v>
      </c>
      <c r="G627" s="183">
        <v>77230613</v>
      </c>
      <c r="H627" s="183">
        <v>79324440</v>
      </c>
      <c r="I627" s="183">
        <v>78469718</v>
      </c>
      <c r="J627" s="183">
        <v>56344699</v>
      </c>
      <c r="K627" s="183">
        <v>40159444</v>
      </c>
      <c r="L627" s="183">
        <v>42518151</v>
      </c>
      <c r="M627" s="183">
        <v>47656942.990000002</v>
      </c>
      <c r="N627" s="183">
        <v>593703927.98999989</v>
      </c>
    </row>
    <row r="628" spans="1:14" ht="33" customHeight="1" x14ac:dyDescent="0.2"/>
    <row r="629" spans="1:14" ht="33" customHeight="1" x14ac:dyDescent="0.2"/>
    <row r="630" spans="1:14" ht="33" customHeight="1" x14ac:dyDescent="0.2"/>
    <row r="631" spans="1:14" ht="33" customHeight="1" x14ac:dyDescent="0.2"/>
    <row r="632" spans="1:14" ht="33" customHeight="1" x14ac:dyDescent="0.2"/>
    <row r="633" spans="1:14" ht="33" customHeight="1" x14ac:dyDescent="0.2"/>
    <row r="634" spans="1:14" ht="33" customHeight="1" x14ac:dyDescent="0.2"/>
    <row r="635" spans="1:14" ht="33" customHeight="1" x14ac:dyDescent="0.2"/>
    <row r="636" spans="1:14" ht="33" customHeight="1" x14ac:dyDescent="0.2"/>
    <row r="637" spans="1:14" ht="33" customHeight="1" x14ac:dyDescent="0.2"/>
    <row r="638" spans="1:14" ht="17.25" customHeight="1" x14ac:dyDescent="0.2"/>
    <row r="639" spans="1:14" ht="17.25" customHeight="1" x14ac:dyDescent="0.2"/>
    <row r="640" spans="1:14" ht="17.25" customHeight="1" x14ac:dyDescent="0.2"/>
    <row r="641" ht="17.25" customHeight="1" x14ac:dyDescent="0.2"/>
    <row r="642" ht="17.25" customHeight="1" x14ac:dyDescent="0.2"/>
    <row r="643" ht="17.25" customHeight="1" x14ac:dyDescent="0.2"/>
    <row r="644" ht="17.25" customHeight="1" x14ac:dyDescent="0.2"/>
    <row r="645" ht="17.25" customHeight="1" x14ac:dyDescent="0.2"/>
    <row r="646" ht="17.25" customHeight="1" x14ac:dyDescent="0.2"/>
    <row r="647" ht="17.25" customHeight="1" x14ac:dyDescent="0.2"/>
    <row r="648" ht="17.25" customHeight="1" x14ac:dyDescent="0.2"/>
    <row r="649" ht="17.25" customHeight="1" x14ac:dyDescent="0.2"/>
    <row r="650" ht="17.25" customHeight="1" x14ac:dyDescent="0.2"/>
    <row r="651" ht="17.25" customHeight="1" x14ac:dyDescent="0.2"/>
    <row r="652" ht="17.25" customHeight="1" x14ac:dyDescent="0.2"/>
    <row r="653" ht="17.25" customHeight="1" x14ac:dyDescent="0.2"/>
    <row r="654" ht="17.25" customHeight="1" x14ac:dyDescent="0.2"/>
    <row r="655" ht="17.25" customHeight="1" x14ac:dyDescent="0.2"/>
    <row r="656" ht="17.25" customHeight="1" x14ac:dyDescent="0.2"/>
    <row r="657" ht="17.25" customHeight="1" x14ac:dyDescent="0.2"/>
    <row r="658" ht="17.25" customHeight="1" x14ac:dyDescent="0.2"/>
    <row r="659" ht="17.25" customHeight="1" x14ac:dyDescent="0.2"/>
    <row r="660" ht="17.25" customHeight="1" x14ac:dyDescent="0.2"/>
    <row r="661" ht="17.25" customHeight="1" x14ac:dyDescent="0.2"/>
    <row r="662" ht="17.25" customHeight="1" x14ac:dyDescent="0.2"/>
    <row r="663" ht="17.25" customHeight="1" x14ac:dyDescent="0.2"/>
    <row r="664" ht="17.25" customHeight="1" x14ac:dyDescent="0.2"/>
    <row r="665" ht="17.25" customHeight="1" x14ac:dyDescent="0.2"/>
    <row r="666" ht="17.25" customHeight="1" x14ac:dyDescent="0.2"/>
    <row r="667" ht="17.25" customHeight="1" x14ac:dyDescent="0.2"/>
    <row r="668" ht="17.25" customHeight="1" x14ac:dyDescent="0.2"/>
    <row r="669" ht="17.25" customHeight="1" x14ac:dyDescent="0.2"/>
    <row r="670" ht="17.25" customHeight="1" x14ac:dyDescent="0.2"/>
    <row r="671" ht="17.25" customHeight="1" x14ac:dyDescent="0.2"/>
    <row r="672" ht="17.25" customHeight="1" x14ac:dyDescent="0.2"/>
    <row r="673" ht="17.25" customHeight="1" x14ac:dyDescent="0.2"/>
    <row r="674" ht="17.25" customHeight="1" x14ac:dyDescent="0.2"/>
    <row r="675" ht="17.25" customHeight="1" x14ac:dyDescent="0.2"/>
    <row r="676" ht="17.25" customHeight="1" x14ac:dyDescent="0.2"/>
    <row r="677" ht="17.25" customHeight="1" x14ac:dyDescent="0.2"/>
    <row r="678" ht="17.25" customHeight="1" x14ac:dyDescent="0.2"/>
    <row r="679" ht="17.25" customHeight="1" x14ac:dyDescent="0.2"/>
    <row r="680" ht="17.25" customHeight="1" x14ac:dyDescent="0.2"/>
    <row r="681" ht="17.25" customHeight="1" x14ac:dyDescent="0.2"/>
    <row r="682" ht="17.25" customHeight="1" x14ac:dyDescent="0.2"/>
    <row r="683" ht="17.25" customHeight="1" x14ac:dyDescent="0.2"/>
    <row r="684" ht="17.25" customHeight="1" x14ac:dyDescent="0.2"/>
    <row r="685" ht="17.25" customHeight="1" x14ac:dyDescent="0.2"/>
    <row r="686" ht="17.25" customHeight="1" x14ac:dyDescent="0.2"/>
    <row r="687" ht="17.25" customHeight="1" x14ac:dyDescent="0.2"/>
    <row r="688" ht="17.25" customHeight="1" x14ac:dyDescent="0.2"/>
    <row r="689" ht="17.25" customHeight="1" x14ac:dyDescent="0.2"/>
    <row r="690" ht="17.25" customHeight="1" x14ac:dyDescent="0.2"/>
    <row r="691" ht="17.25" customHeight="1" x14ac:dyDescent="0.2"/>
    <row r="692" ht="17.25" customHeight="1" x14ac:dyDescent="0.2"/>
    <row r="693" ht="17.25" customHeight="1" x14ac:dyDescent="0.2"/>
    <row r="694" ht="17.25" customHeight="1" x14ac:dyDescent="0.2"/>
    <row r="695" ht="17.25" customHeight="1" x14ac:dyDescent="0.2"/>
    <row r="696" ht="17.25" customHeight="1" x14ac:dyDescent="0.2"/>
    <row r="697" ht="17.25" customHeight="1" x14ac:dyDescent="0.2"/>
    <row r="698" ht="17.25" customHeight="1" x14ac:dyDescent="0.2"/>
    <row r="699" ht="17.25" customHeight="1" x14ac:dyDescent="0.2"/>
    <row r="700" ht="17.25" customHeight="1" x14ac:dyDescent="0.2"/>
    <row r="701" ht="17.25" customHeight="1" x14ac:dyDescent="0.2"/>
    <row r="702" ht="17.25" customHeight="1" x14ac:dyDescent="0.2"/>
    <row r="703" ht="17.25" customHeight="1" x14ac:dyDescent="0.2"/>
    <row r="704" ht="17.25" customHeight="1" x14ac:dyDescent="0.2"/>
    <row r="705" ht="17.25" customHeight="1" x14ac:dyDescent="0.2"/>
    <row r="706" ht="17.25" customHeight="1" x14ac:dyDescent="0.2"/>
    <row r="707" ht="17.25" customHeight="1" x14ac:dyDescent="0.2"/>
    <row r="708" ht="17.25" customHeight="1" x14ac:dyDescent="0.2"/>
    <row r="709" ht="17.25" customHeight="1" x14ac:dyDescent="0.2"/>
    <row r="710" ht="17.25" customHeight="1" x14ac:dyDescent="0.2"/>
    <row r="711" ht="17.25" customHeight="1" x14ac:dyDescent="0.2"/>
    <row r="712" ht="17.25" customHeight="1" x14ac:dyDescent="0.2"/>
    <row r="713" ht="17.25" customHeight="1" x14ac:dyDescent="0.2"/>
    <row r="714" ht="17.25" customHeight="1" x14ac:dyDescent="0.2"/>
    <row r="715" ht="17.25" customHeight="1" x14ac:dyDescent="0.2"/>
    <row r="716" ht="17.25" customHeight="1" x14ac:dyDescent="0.2"/>
    <row r="717" ht="17.25" customHeight="1" x14ac:dyDescent="0.2"/>
    <row r="718" ht="17.25" customHeight="1" x14ac:dyDescent="0.2"/>
    <row r="719" ht="17.25" customHeight="1" x14ac:dyDescent="0.2"/>
    <row r="720" ht="17.25" customHeight="1" x14ac:dyDescent="0.2"/>
    <row r="721" ht="17.25" customHeight="1" x14ac:dyDescent="0.2"/>
    <row r="722" ht="17.25" customHeight="1" x14ac:dyDescent="0.2"/>
    <row r="723" ht="17.25" customHeight="1" x14ac:dyDescent="0.2"/>
  </sheetData>
  <mergeCells count="13">
    <mergeCell ref="A321:N322"/>
    <mergeCell ref="A424:N425"/>
    <mergeCell ref="A527:N528"/>
    <mergeCell ref="A8:C8"/>
    <mergeCell ref="A2:N2"/>
    <mergeCell ref="A6:C6"/>
    <mergeCell ref="A5:C5"/>
    <mergeCell ref="A4:C4"/>
    <mergeCell ref="A7:C7"/>
    <mergeCell ref="A9:C9"/>
    <mergeCell ref="A12:N13"/>
    <mergeCell ref="A115:N116"/>
    <mergeCell ref="A218:N219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13'!A14" display="1 - FERROEXPRESO PAMPEANO S.A."/>
    <hyperlink ref="A5:C5" location="'2013'!A114" display="2 - NUEVO CENTRAL ARGENTINO S.A."/>
    <hyperlink ref="A6:C6" location="'2013'!A218" display="3 - FERROSUR ROCA S.A."/>
    <hyperlink ref="A7:C7" location="'2013'!A322" display="4 - BELGRANO CARGAS Y LOGÍSTICA S.A. - Línea San Martín "/>
    <hyperlink ref="A8:C8" location="'2013'!A425" display="5 - BELGRANO CARGAS Y LOGÍSTICA S.A. - Línea Urquiza"/>
    <hyperlink ref="A9:C9" location="'2013'!A528" display="6 - BELGRANO CARGAS Y LOGÍSTICA S.A. - Línea Belgrano"/>
  </hyperlinks>
  <pageMargins left="0.74803149606299213" right="0.74803149606299213" top="0.98425196850393704" bottom="0.98425196850393704" header="0" footer="0"/>
  <pageSetup paperSize="9" scale="60" fitToHeight="0" orientation="landscape" r:id="rId1"/>
  <headerFooter alignWithMargins="0">
    <oddHeader>&amp;L&amp;G</oddHeader>
    <oddFooter>&amp;C&amp;8Tabla de elaboración propia a partir de datos aportados por los operadores</oddFooter>
  </headerFooter>
  <rowBreaks count="5" manualBreakCount="5">
    <brk id="114" max="16383" man="1"/>
    <brk id="217" max="16383" man="1"/>
    <brk id="320" max="16383" man="1"/>
    <brk id="423" max="16383" man="1"/>
    <brk id="526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21"/>
  <sheetViews>
    <sheetView showGridLines="0" showRowColHeaders="0" showRuler="0" view="pageLayout" topLeftCell="A8" zoomScaleNormal="100" workbookViewId="0">
      <selection activeCell="G7" sqref="G7"/>
    </sheetView>
  </sheetViews>
  <sheetFormatPr baseColWidth="10" defaultRowHeight="11.25" x14ac:dyDescent="0.2"/>
  <cols>
    <col min="1" max="1" width="18.7109375" style="10" customWidth="1"/>
    <col min="2" max="8" width="16.7109375" style="10" customWidth="1"/>
    <col min="9" max="16384" width="11.42578125" style="10"/>
  </cols>
  <sheetData>
    <row r="2" spans="1:8" s="33" customFormat="1" ht="24.95" customHeight="1" x14ac:dyDescent="0.2">
      <c r="A2" s="288" t="s">
        <v>194</v>
      </c>
      <c r="B2" s="288"/>
      <c r="C2" s="288"/>
      <c r="D2" s="288"/>
      <c r="E2" s="288"/>
      <c r="F2" s="288"/>
      <c r="G2" s="288"/>
      <c r="H2" s="288"/>
    </row>
    <row r="3" spans="1:8" ht="12" thickBot="1" x14ac:dyDescent="0.25">
      <c r="A3" s="11"/>
      <c r="B3" s="11"/>
      <c r="C3" s="11"/>
      <c r="D3" s="11"/>
      <c r="E3" s="11"/>
      <c r="F3" s="11"/>
      <c r="G3" s="11"/>
      <c r="H3" s="11"/>
    </row>
    <row r="4" spans="1:8" s="33" customFormat="1" ht="24.95" customHeight="1" thickTop="1" thickBot="1" x14ac:dyDescent="0.25">
      <c r="A4" s="39" t="s">
        <v>189</v>
      </c>
      <c r="B4" s="32"/>
      <c r="C4" s="32"/>
      <c r="D4" s="32"/>
      <c r="E4" s="34"/>
      <c r="F4" s="34"/>
      <c r="G4" s="34"/>
      <c r="H4" s="34"/>
    </row>
    <row r="5" spans="1:8" s="33" customFormat="1" ht="24.95" customHeight="1" thickTop="1" thickBot="1" x14ac:dyDescent="0.25">
      <c r="A5" s="39" t="s">
        <v>190</v>
      </c>
      <c r="B5" s="32"/>
      <c r="C5" s="32"/>
      <c r="D5" s="32"/>
      <c r="E5" s="34"/>
      <c r="F5" s="34"/>
      <c r="G5" s="34"/>
      <c r="H5" s="34"/>
    </row>
    <row r="6" spans="1:8" s="33" customFormat="1" ht="24.95" customHeight="1" thickTop="1" thickBot="1" x14ac:dyDescent="0.25">
      <c r="A6" s="39" t="s">
        <v>191</v>
      </c>
      <c r="B6" s="32"/>
      <c r="C6" s="32"/>
      <c r="D6" s="32"/>
      <c r="E6" s="34"/>
      <c r="F6" s="34"/>
      <c r="G6" s="34"/>
      <c r="H6" s="34"/>
    </row>
    <row r="7" spans="1:8" s="33" customFormat="1" ht="24.95" customHeight="1" thickTop="1" thickBot="1" x14ac:dyDescent="0.25">
      <c r="A7" s="39" t="s">
        <v>192</v>
      </c>
      <c r="B7" s="32"/>
      <c r="C7" s="32"/>
      <c r="D7" s="32"/>
      <c r="E7" s="34"/>
      <c r="F7" s="34"/>
      <c r="G7" s="34"/>
      <c r="H7" s="34"/>
    </row>
    <row r="8" spans="1:8" s="33" customFormat="1" ht="24.95" customHeight="1" thickTop="1" thickBot="1" x14ac:dyDescent="0.25">
      <c r="A8" s="40" t="s">
        <v>193</v>
      </c>
      <c r="B8"/>
      <c r="C8"/>
      <c r="D8"/>
      <c r="E8" s="34"/>
      <c r="F8" s="34"/>
      <c r="G8" s="34"/>
      <c r="H8" s="34"/>
    </row>
    <row r="9" spans="1:8" ht="12" thickTop="1" x14ac:dyDescent="0.2"/>
    <row r="10" spans="1:8" ht="12" x14ac:dyDescent="0.2">
      <c r="A10" s="12"/>
    </row>
    <row r="11" spans="1:8" s="33" customFormat="1" ht="24.95" customHeight="1" x14ac:dyDescent="0.2">
      <c r="A11" s="287" t="s">
        <v>195</v>
      </c>
      <c r="B11" s="287"/>
      <c r="C11" s="287"/>
      <c r="D11" s="287"/>
      <c r="E11" s="287"/>
      <c r="F11" s="287"/>
      <c r="G11" s="287"/>
      <c r="H11" s="287"/>
    </row>
    <row r="12" spans="1:8" ht="12" thickBot="1" x14ac:dyDescent="0.25">
      <c r="A12" s="13"/>
      <c r="B12" s="13"/>
      <c r="C12" s="13"/>
      <c r="D12" s="13"/>
      <c r="E12" s="13"/>
      <c r="F12" s="13"/>
      <c r="G12" s="13"/>
      <c r="H12" s="13"/>
    </row>
    <row r="13" spans="1:8" ht="15.75" customHeight="1" x14ac:dyDescent="0.2">
      <c r="A13" s="279" t="s">
        <v>164</v>
      </c>
      <c r="B13" s="279" t="s">
        <v>163</v>
      </c>
      <c r="C13" s="282" t="s">
        <v>162</v>
      </c>
      <c r="D13" s="279" t="s">
        <v>166</v>
      </c>
      <c r="E13" s="279" t="s">
        <v>167</v>
      </c>
      <c r="F13" s="279" t="s">
        <v>168</v>
      </c>
      <c r="G13" s="282" t="s">
        <v>203</v>
      </c>
      <c r="H13" s="7"/>
    </row>
    <row r="14" spans="1:8" ht="15.75" customHeight="1" x14ac:dyDescent="0.2">
      <c r="A14" s="280"/>
      <c r="B14" s="280"/>
      <c r="C14" s="283"/>
      <c r="D14" s="280"/>
      <c r="E14" s="280"/>
      <c r="F14" s="280"/>
      <c r="G14" s="283"/>
      <c r="H14" s="8" t="s">
        <v>13</v>
      </c>
    </row>
    <row r="15" spans="1:8" ht="16.5" customHeight="1" thickBot="1" x14ac:dyDescent="0.25">
      <c r="A15" s="281"/>
      <c r="B15" s="281"/>
      <c r="C15" s="284"/>
      <c r="D15" s="281"/>
      <c r="E15" s="281"/>
      <c r="F15" s="281"/>
      <c r="G15" s="284"/>
      <c r="H15" s="9"/>
    </row>
    <row r="16" spans="1:8" x14ac:dyDescent="0.2">
      <c r="A16" s="30" t="s">
        <v>51</v>
      </c>
      <c r="B16" s="14">
        <v>57316</v>
      </c>
      <c r="C16" s="15"/>
      <c r="D16" s="15"/>
      <c r="E16" s="15"/>
      <c r="F16" s="15"/>
      <c r="G16" s="15"/>
      <c r="H16" s="18">
        <f>SUM(B16:G16)</f>
        <v>57316</v>
      </c>
    </row>
    <row r="17" spans="1:8" x14ac:dyDescent="0.2">
      <c r="A17" s="31" t="s">
        <v>52</v>
      </c>
      <c r="B17" s="16">
        <v>27451</v>
      </c>
      <c r="C17" s="17"/>
      <c r="D17" s="17"/>
      <c r="E17" s="17"/>
      <c r="F17" s="17"/>
      <c r="G17" s="17"/>
      <c r="H17" s="18">
        <f>SUM(B17:G17)</f>
        <v>27451</v>
      </c>
    </row>
    <row r="18" spans="1:8" x14ac:dyDescent="0.2">
      <c r="A18" s="31" t="s">
        <v>53</v>
      </c>
      <c r="B18" s="19">
        <v>41922</v>
      </c>
      <c r="C18" s="20"/>
      <c r="D18" s="20"/>
      <c r="E18" s="20"/>
      <c r="F18" s="20"/>
      <c r="G18" s="20"/>
      <c r="H18" s="18">
        <f t="shared" ref="H18:H26" si="0">SUM(B18:G18)</f>
        <v>41922</v>
      </c>
    </row>
    <row r="19" spans="1:8" x14ac:dyDescent="0.2">
      <c r="A19" s="31" t="s">
        <v>54</v>
      </c>
      <c r="B19" s="19">
        <v>58865</v>
      </c>
      <c r="C19" s="20"/>
      <c r="D19" s="20"/>
      <c r="E19" s="20"/>
      <c r="F19" s="20"/>
      <c r="G19" s="20"/>
      <c r="H19" s="18">
        <f t="shared" si="0"/>
        <v>58865</v>
      </c>
    </row>
    <row r="20" spans="1:8" x14ac:dyDescent="0.2">
      <c r="A20" s="31" t="s">
        <v>55</v>
      </c>
      <c r="B20" s="19">
        <v>61479</v>
      </c>
      <c r="C20" s="20"/>
      <c r="D20" s="20"/>
      <c r="E20" s="20"/>
      <c r="F20" s="20"/>
      <c r="G20" s="20"/>
      <c r="H20" s="18">
        <f t="shared" si="0"/>
        <v>61479</v>
      </c>
    </row>
    <row r="21" spans="1:8" x14ac:dyDescent="0.2">
      <c r="A21" s="31" t="s">
        <v>56</v>
      </c>
      <c r="B21" s="19">
        <v>77805</v>
      </c>
      <c r="C21" s="20"/>
      <c r="D21" s="20"/>
      <c r="E21" s="20"/>
      <c r="F21" s="20"/>
      <c r="G21" s="20"/>
      <c r="H21" s="18">
        <f t="shared" si="0"/>
        <v>77805</v>
      </c>
    </row>
    <row r="22" spans="1:8" x14ac:dyDescent="0.2">
      <c r="A22" s="31" t="s">
        <v>57</v>
      </c>
      <c r="B22" s="19">
        <v>78000</v>
      </c>
      <c r="C22" s="20"/>
      <c r="D22" s="20"/>
      <c r="E22" s="20"/>
      <c r="F22" s="20"/>
      <c r="G22" s="20"/>
      <c r="H22" s="18">
        <f t="shared" si="0"/>
        <v>78000</v>
      </c>
    </row>
    <row r="23" spans="1:8" x14ac:dyDescent="0.2">
      <c r="A23" s="31" t="s">
        <v>58</v>
      </c>
      <c r="B23" s="19">
        <v>49920</v>
      </c>
      <c r="C23" s="20"/>
      <c r="D23" s="20"/>
      <c r="E23" s="20"/>
      <c r="F23" s="20"/>
      <c r="G23" s="20"/>
      <c r="H23" s="18">
        <f t="shared" si="0"/>
        <v>49920</v>
      </c>
    </row>
    <row r="24" spans="1:8" x14ac:dyDescent="0.2">
      <c r="A24" s="31" t="s">
        <v>161</v>
      </c>
      <c r="B24" s="19">
        <v>49920</v>
      </c>
      <c r="C24" s="20"/>
      <c r="D24" s="20"/>
      <c r="E24" s="20"/>
      <c r="F24" s="20"/>
      <c r="G24" s="20"/>
      <c r="H24" s="18">
        <f t="shared" si="0"/>
        <v>49920</v>
      </c>
    </row>
    <row r="25" spans="1:8" x14ac:dyDescent="0.2">
      <c r="A25" s="31" t="s">
        <v>59</v>
      </c>
      <c r="B25" s="19">
        <v>49910</v>
      </c>
      <c r="C25" s="20"/>
      <c r="D25" s="20"/>
      <c r="E25" s="20"/>
      <c r="F25" s="20"/>
      <c r="G25" s="20"/>
      <c r="H25" s="18">
        <f t="shared" si="0"/>
        <v>49910</v>
      </c>
    </row>
    <row r="26" spans="1:8" x14ac:dyDescent="0.2">
      <c r="A26" s="31" t="s">
        <v>60</v>
      </c>
      <c r="B26" s="19">
        <v>37715</v>
      </c>
      <c r="C26" s="20"/>
      <c r="D26" s="20"/>
      <c r="E26" s="20"/>
      <c r="F26" s="20"/>
      <c r="G26" s="20"/>
      <c r="H26" s="18">
        <f t="shared" si="0"/>
        <v>37715</v>
      </c>
    </row>
    <row r="27" spans="1:8" ht="12" thickBot="1" x14ac:dyDescent="0.25">
      <c r="A27" s="31" t="s">
        <v>61</v>
      </c>
      <c r="B27" s="19">
        <v>65208</v>
      </c>
      <c r="C27" s="20"/>
      <c r="D27" s="20"/>
      <c r="E27" s="19">
        <v>4677</v>
      </c>
      <c r="F27" s="19"/>
      <c r="G27" s="19"/>
      <c r="H27" s="18">
        <f>SUM(B27:G27)</f>
        <v>69885</v>
      </c>
    </row>
    <row r="28" spans="1:8" x14ac:dyDescent="0.2">
      <c r="A28" s="277" t="s">
        <v>13</v>
      </c>
      <c r="B28" s="285">
        <f t="shared" ref="B28:H28" si="1">SUM(B16:B27)</f>
        <v>655511</v>
      </c>
      <c r="C28" s="285">
        <f t="shared" si="1"/>
        <v>0</v>
      </c>
      <c r="D28" s="285">
        <f t="shared" si="1"/>
        <v>0</v>
      </c>
      <c r="E28" s="285">
        <f t="shared" si="1"/>
        <v>4677</v>
      </c>
      <c r="F28" s="285">
        <f t="shared" si="1"/>
        <v>0</v>
      </c>
      <c r="G28" s="285">
        <f t="shared" si="1"/>
        <v>0</v>
      </c>
      <c r="H28" s="285">
        <f t="shared" si="1"/>
        <v>660188</v>
      </c>
    </row>
    <row r="29" spans="1:8" ht="12" thickBot="1" x14ac:dyDescent="0.25">
      <c r="A29" s="278"/>
      <c r="B29" s="286"/>
      <c r="C29" s="286"/>
      <c r="D29" s="286"/>
      <c r="E29" s="286"/>
      <c r="F29" s="286"/>
      <c r="G29" s="286"/>
      <c r="H29" s="286"/>
    </row>
    <row r="30" spans="1:8" ht="12" x14ac:dyDescent="0.2">
      <c r="A30" s="12"/>
      <c r="B30" s="12"/>
      <c r="C30" s="12"/>
      <c r="D30" s="12"/>
      <c r="E30" s="12"/>
      <c r="F30" s="12"/>
      <c r="G30" s="12"/>
      <c r="H30" s="12"/>
    </row>
    <row r="33" spans="1:8" s="33" customFormat="1" ht="24.95" customHeight="1" x14ac:dyDescent="0.2">
      <c r="A33" s="287" t="s">
        <v>196</v>
      </c>
      <c r="B33" s="287"/>
      <c r="C33" s="287"/>
      <c r="D33" s="287"/>
      <c r="E33" s="287"/>
      <c r="F33" s="287"/>
      <c r="G33" s="287"/>
      <c r="H33" s="287"/>
    </row>
    <row r="34" spans="1:8" ht="12" thickBot="1" x14ac:dyDescent="0.25">
      <c r="A34" s="13"/>
      <c r="B34" s="13"/>
      <c r="C34" s="13"/>
      <c r="D34" s="13"/>
      <c r="E34" s="13"/>
      <c r="F34" s="13"/>
      <c r="G34" s="13"/>
      <c r="H34" s="13"/>
    </row>
    <row r="35" spans="1:8" ht="11.25" customHeight="1" x14ac:dyDescent="0.2">
      <c r="A35" s="279" t="s">
        <v>164</v>
      </c>
      <c r="B35" s="279" t="s">
        <v>163</v>
      </c>
      <c r="C35" s="282" t="s">
        <v>162</v>
      </c>
      <c r="D35" s="279" t="s">
        <v>166</v>
      </c>
      <c r="E35" s="279" t="s">
        <v>167</v>
      </c>
      <c r="F35" s="279" t="s">
        <v>168</v>
      </c>
      <c r="G35" s="282" t="s">
        <v>204</v>
      </c>
      <c r="H35" s="7"/>
    </row>
    <row r="36" spans="1:8" x14ac:dyDescent="0.2">
      <c r="A36" s="280"/>
      <c r="B36" s="280"/>
      <c r="C36" s="283"/>
      <c r="D36" s="280"/>
      <c r="E36" s="280"/>
      <c r="F36" s="280"/>
      <c r="G36" s="283"/>
      <c r="H36" s="8" t="s">
        <v>13</v>
      </c>
    </row>
    <row r="37" spans="1:8" ht="12" thickBot="1" x14ac:dyDescent="0.25">
      <c r="A37" s="281"/>
      <c r="B37" s="281"/>
      <c r="C37" s="284"/>
      <c r="D37" s="281"/>
      <c r="E37" s="281"/>
      <c r="F37" s="281"/>
      <c r="G37" s="284"/>
      <c r="H37" s="9"/>
    </row>
    <row r="38" spans="1:8" x14ac:dyDescent="0.2">
      <c r="A38" s="30" t="s">
        <v>51</v>
      </c>
      <c r="B38" s="14">
        <v>68123</v>
      </c>
      <c r="C38" s="14"/>
      <c r="D38" s="14"/>
      <c r="E38" s="14">
        <v>38000</v>
      </c>
      <c r="F38" s="14"/>
      <c r="G38" s="14"/>
      <c r="H38" s="18">
        <f>SUM(B38:G38)</f>
        <v>106123</v>
      </c>
    </row>
    <row r="39" spans="1:8" x14ac:dyDescent="0.2">
      <c r="A39" s="31" t="s">
        <v>52</v>
      </c>
      <c r="B39" s="16">
        <v>32576</v>
      </c>
      <c r="C39" s="16"/>
      <c r="D39" s="16"/>
      <c r="E39" s="16">
        <v>46800</v>
      </c>
      <c r="F39" s="16"/>
      <c r="G39" s="16"/>
      <c r="H39" s="18">
        <f>SUM(B39:G39)</f>
        <v>79376</v>
      </c>
    </row>
    <row r="40" spans="1:8" x14ac:dyDescent="0.2">
      <c r="A40" s="31" t="s">
        <v>53</v>
      </c>
      <c r="B40" s="19">
        <v>92803</v>
      </c>
      <c r="C40" s="19">
        <v>13088</v>
      </c>
      <c r="D40" s="19"/>
      <c r="E40" s="19">
        <v>48600</v>
      </c>
      <c r="F40" s="19"/>
      <c r="G40" s="19"/>
      <c r="H40" s="18">
        <f t="shared" ref="H40:H48" si="2">SUM(B40:G40)</f>
        <v>154491</v>
      </c>
    </row>
    <row r="41" spans="1:8" x14ac:dyDescent="0.2">
      <c r="A41" s="31" t="s">
        <v>54</v>
      </c>
      <c r="B41" s="19">
        <v>88493</v>
      </c>
      <c r="C41" s="19">
        <v>26054</v>
      </c>
      <c r="D41" s="19"/>
      <c r="E41" s="19">
        <v>65500</v>
      </c>
      <c r="F41" s="19"/>
      <c r="G41" s="19"/>
      <c r="H41" s="18">
        <f t="shared" si="2"/>
        <v>180047</v>
      </c>
    </row>
    <row r="42" spans="1:8" x14ac:dyDescent="0.2">
      <c r="A42" s="31" t="s">
        <v>55</v>
      </c>
      <c r="B42" s="19">
        <v>107122</v>
      </c>
      <c r="C42" s="19">
        <v>33358</v>
      </c>
      <c r="D42" s="19"/>
      <c r="E42" s="19">
        <v>88600</v>
      </c>
      <c r="F42" s="19"/>
      <c r="G42" s="19"/>
      <c r="H42" s="18">
        <f t="shared" si="2"/>
        <v>229080</v>
      </c>
    </row>
    <row r="43" spans="1:8" x14ac:dyDescent="0.2">
      <c r="A43" s="31" t="s">
        <v>56</v>
      </c>
      <c r="B43" s="19">
        <v>91876</v>
      </c>
      <c r="C43" s="19">
        <v>37245</v>
      </c>
      <c r="D43" s="19"/>
      <c r="E43" s="19">
        <v>117200</v>
      </c>
      <c r="F43" s="19"/>
      <c r="G43" s="19"/>
      <c r="H43" s="18">
        <f t="shared" si="2"/>
        <v>246321</v>
      </c>
    </row>
    <row r="44" spans="1:8" x14ac:dyDescent="0.2">
      <c r="A44" s="31" t="s">
        <v>57</v>
      </c>
      <c r="B44" s="19">
        <v>93477</v>
      </c>
      <c r="C44" s="19">
        <v>46534</v>
      </c>
      <c r="D44" s="19"/>
      <c r="E44" s="19">
        <v>127500</v>
      </c>
      <c r="F44" s="19"/>
      <c r="G44" s="19"/>
      <c r="H44" s="18">
        <f t="shared" si="2"/>
        <v>267511</v>
      </c>
    </row>
    <row r="45" spans="1:8" x14ac:dyDescent="0.2">
      <c r="A45" s="31" t="s">
        <v>58</v>
      </c>
      <c r="B45" s="19">
        <v>66842</v>
      </c>
      <c r="C45" s="19">
        <v>57098</v>
      </c>
      <c r="D45" s="19"/>
      <c r="E45" s="19">
        <v>111000</v>
      </c>
      <c r="F45" s="19"/>
      <c r="G45" s="19"/>
      <c r="H45" s="18">
        <f t="shared" si="2"/>
        <v>234940</v>
      </c>
    </row>
    <row r="46" spans="1:8" x14ac:dyDescent="0.2">
      <c r="A46" s="31" t="s">
        <v>161</v>
      </c>
      <c r="B46" s="19">
        <v>66279</v>
      </c>
      <c r="C46" s="19">
        <v>54770</v>
      </c>
      <c r="D46" s="19"/>
      <c r="E46" s="19">
        <v>86800</v>
      </c>
      <c r="F46" s="19">
        <v>129915</v>
      </c>
      <c r="G46" s="19"/>
      <c r="H46" s="18">
        <f t="shared" si="2"/>
        <v>337764</v>
      </c>
    </row>
    <row r="47" spans="1:8" x14ac:dyDescent="0.2">
      <c r="A47" s="31" t="s">
        <v>59</v>
      </c>
      <c r="B47" s="19">
        <v>61234</v>
      </c>
      <c r="C47" s="19">
        <v>62058</v>
      </c>
      <c r="D47" s="19">
        <v>7000</v>
      </c>
      <c r="E47" s="19">
        <v>82900</v>
      </c>
      <c r="F47" s="19">
        <v>151750</v>
      </c>
      <c r="G47" s="19">
        <v>64945</v>
      </c>
      <c r="H47" s="18">
        <f t="shared" si="2"/>
        <v>429887</v>
      </c>
    </row>
    <row r="48" spans="1:8" x14ac:dyDescent="0.2">
      <c r="A48" s="31" t="s">
        <v>60</v>
      </c>
      <c r="B48" s="19">
        <v>46586</v>
      </c>
      <c r="C48" s="19">
        <v>73300</v>
      </c>
      <c r="D48" s="19">
        <v>29600</v>
      </c>
      <c r="E48" s="19">
        <v>80200</v>
      </c>
      <c r="F48" s="19">
        <v>156200</v>
      </c>
      <c r="G48" s="19">
        <v>72821</v>
      </c>
      <c r="H48" s="18">
        <f t="shared" si="2"/>
        <v>458707</v>
      </c>
    </row>
    <row r="49" spans="1:8" ht="12" thickBot="1" x14ac:dyDescent="0.25">
      <c r="A49" s="31" t="s">
        <v>61</v>
      </c>
      <c r="B49" s="19">
        <v>54409</v>
      </c>
      <c r="C49" s="19">
        <v>68104</v>
      </c>
      <c r="D49" s="19">
        <v>36872</v>
      </c>
      <c r="E49" s="19">
        <v>52700</v>
      </c>
      <c r="F49" s="19">
        <v>161265</v>
      </c>
      <c r="G49" s="19">
        <v>53364</v>
      </c>
      <c r="H49" s="18">
        <f>SUM(B49:G49)</f>
        <v>426714</v>
      </c>
    </row>
    <row r="50" spans="1:8" x14ac:dyDescent="0.2">
      <c r="A50" s="277" t="s">
        <v>13</v>
      </c>
      <c r="B50" s="285">
        <f t="shared" ref="B50:H50" si="3">SUM(B38:B49)</f>
        <v>869820</v>
      </c>
      <c r="C50" s="285">
        <f t="shared" si="3"/>
        <v>471609</v>
      </c>
      <c r="D50" s="285">
        <f t="shared" si="3"/>
        <v>73472</v>
      </c>
      <c r="E50" s="285">
        <f t="shared" si="3"/>
        <v>945800</v>
      </c>
      <c r="F50" s="285">
        <f t="shared" si="3"/>
        <v>599130</v>
      </c>
      <c r="G50" s="285">
        <f t="shared" si="3"/>
        <v>191130</v>
      </c>
      <c r="H50" s="285">
        <f t="shared" si="3"/>
        <v>3150961</v>
      </c>
    </row>
    <row r="51" spans="1:8" ht="12" thickBot="1" x14ac:dyDescent="0.25">
      <c r="A51" s="278"/>
      <c r="B51" s="286"/>
      <c r="C51" s="286"/>
      <c r="D51" s="286"/>
      <c r="E51" s="286"/>
      <c r="F51" s="286"/>
      <c r="G51" s="286"/>
      <c r="H51" s="286"/>
    </row>
    <row r="52" spans="1:8" ht="12" x14ac:dyDescent="0.2">
      <c r="A52" s="12"/>
      <c r="B52" s="12"/>
      <c r="C52" s="12"/>
      <c r="D52" s="12"/>
      <c r="E52" s="12"/>
      <c r="F52" s="12"/>
      <c r="G52" s="12"/>
      <c r="H52" s="12"/>
    </row>
    <row r="54" spans="1:8" s="33" customFormat="1" ht="24.95" customHeight="1" thickBot="1" x14ac:dyDescent="0.25">
      <c r="A54" s="287" t="s">
        <v>197</v>
      </c>
      <c r="B54" s="287"/>
      <c r="C54" s="287"/>
      <c r="D54" s="287"/>
      <c r="E54" s="287"/>
      <c r="F54" s="287"/>
      <c r="G54" s="287"/>
      <c r="H54" s="287"/>
    </row>
    <row r="55" spans="1:8" ht="11.25" customHeight="1" x14ac:dyDescent="0.2">
      <c r="A55" s="279" t="s">
        <v>164</v>
      </c>
      <c r="B55" s="279" t="s">
        <v>163</v>
      </c>
      <c r="C55" s="282" t="s">
        <v>162</v>
      </c>
      <c r="D55" s="279" t="s">
        <v>166</v>
      </c>
      <c r="E55" s="279" t="s">
        <v>167</v>
      </c>
      <c r="F55" s="279" t="s">
        <v>168</v>
      </c>
      <c r="G55" s="282" t="s">
        <v>204</v>
      </c>
      <c r="H55" s="7"/>
    </row>
    <row r="56" spans="1:8" x14ac:dyDescent="0.2">
      <c r="A56" s="280"/>
      <c r="B56" s="280"/>
      <c r="C56" s="283"/>
      <c r="D56" s="280"/>
      <c r="E56" s="280"/>
      <c r="F56" s="280"/>
      <c r="G56" s="283"/>
      <c r="H56" s="8" t="s">
        <v>13</v>
      </c>
    </row>
    <row r="57" spans="1:8" ht="12" thickBot="1" x14ac:dyDescent="0.25">
      <c r="A57" s="281"/>
      <c r="B57" s="281"/>
      <c r="C57" s="284"/>
      <c r="D57" s="281"/>
      <c r="E57" s="281"/>
      <c r="F57" s="281"/>
      <c r="G57" s="284"/>
      <c r="H57" s="9"/>
    </row>
    <row r="58" spans="1:8" x14ac:dyDescent="0.2">
      <c r="A58" s="30" t="s">
        <v>51</v>
      </c>
      <c r="B58" s="14">
        <v>89668</v>
      </c>
      <c r="C58" s="14">
        <v>75422</v>
      </c>
      <c r="D58" s="14">
        <v>36872</v>
      </c>
      <c r="E58" s="14">
        <v>66001</v>
      </c>
      <c r="F58" s="14">
        <v>169200</v>
      </c>
      <c r="G58" s="14">
        <v>42418</v>
      </c>
      <c r="H58" s="18">
        <f>SUM(B58:G58)</f>
        <v>479581</v>
      </c>
    </row>
    <row r="59" spans="1:8" x14ac:dyDescent="0.2">
      <c r="A59" s="31" t="s">
        <v>52</v>
      </c>
      <c r="B59" s="16">
        <v>84849</v>
      </c>
      <c r="C59" s="16">
        <v>83250</v>
      </c>
      <c r="D59" s="16">
        <v>40711</v>
      </c>
      <c r="E59" s="16">
        <v>69875</v>
      </c>
      <c r="F59" s="16">
        <v>139400</v>
      </c>
      <c r="G59" s="16">
        <v>37619</v>
      </c>
      <c r="H59" s="18">
        <f t="shared" ref="H59:H69" si="4">SUM(B59:G59)</f>
        <v>455704</v>
      </c>
    </row>
    <row r="60" spans="1:8" x14ac:dyDescent="0.2">
      <c r="A60" s="31" t="s">
        <v>53</v>
      </c>
      <c r="B60" s="19">
        <v>80043</v>
      </c>
      <c r="C60" s="19">
        <v>87245</v>
      </c>
      <c r="D60" s="19">
        <v>56449</v>
      </c>
      <c r="E60" s="19">
        <v>87092</v>
      </c>
      <c r="F60" s="19">
        <v>196300</v>
      </c>
      <c r="G60" s="19">
        <v>45214</v>
      </c>
      <c r="H60" s="18">
        <f t="shared" si="4"/>
        <v>552343</v>
      </c>
    </row>
    <row r="61" spans="1:8" x14ac:dyDescent="0.2">
      <c r="A61" s="31" t="s">
        <v>54</v>
      </c>
      <c r="B61" s="19">
        <v>106647</v>
      </c>
      <c r="C61" s="19">
        <v>80234</v>
      </c>
      <c r="D61" s="19">
        <v>54693</v>
      </c>
      <c r="E61" s="19">
        <v>88081</v>
      </c>
      <c r="F61" s="19">
        <v>225500</v>
      </c>
      <c r="G61" s="19">
        <v>52295</v>
      </c>
      <c r="H61" s="18">
        <f t="shared" si="4"/>
        <v>607450</v>
      </c>
    </row>
    <row r="62" spans="1:8" x14ac:dyDescent="0.2">
      <c r="A62" s="31" t="s">
        <v>55</v>
      </c>
      <c r="B62" s="19">
        <v>112892</v>
      </c>
      <c r="C62" s="19">
        <v>80722</v>
      </c>
      <c r="D62" s="19">
        <v>53460</v>
      </c>
      <c r="E62" s="19">
        <v>116713</v>
      </c>
      <c r="F62" s="19">
        <v>184400</v>
      </c>
      <c r="G62" s="19">
        <v>86625</v>
      </c>
      <c r="H62" s="18">
        <f t="shared" si="4"/>
        <v>634812</v>
      </c>
    </row>
    <row r="63" spans="1:8" x14ac:dyDescent="0.2">
      <c r="A63" s="31" t="s">
        <v>56</v>
      </c>
      <c r="B63" s="19">
        <v>119600</v>
      </c>
      <c r="C63" s="19">
        <v>84800</v>
      </c>
      <c r="D63" s="19">
        <v>40919</v>
      </c>
      <c r="E63" s="19">
        <v>140096</v>
      </c>
      <c r="F63" s="19">
        <v>170700</v>
      </c>
      <c r="G63" s="19">
        <v>64026</v>
      </c>
      <c r="H63" s="18">
        <f t="shared" si="4"/>
        <v>620141</v>
      </c>
    </row>
    <row r="64" spans="1:8" x14ac:dyDescent="0.2">
      <c r="A64" s="31" t="s">
        <v>57</v>
      </c>
      <c r="B64" s="19">
        <v>87600</v>
      </c>
      <c r="C64" s="19">
        <v>87650</v>
      </c>
      <c r="D64" s="19">
        <v>54656</v>
      </c>
      <c r="E64" s="19">
        <v>121632</v>
      </c>
      <c r="F64" s="19">
        <v>144400</v>
      </c>
      <c r="G64" s="19">
        <v>73946</v>
      </c>
      <c r="H64" s="18">
        <f t="shared" si="4"/>
        <v>569884</v>
      </c>
    </row>
    <row r="65" spans="1:8" x14ac:dyDescent="0.2">
      <c r="A65" s="31" t="s">
        <v>58</v>
      </c>
      <c r="B65" s="19">
        <v>55300</v>
      </c>
      <c r="C65" s="19">
        <v>83393</v>
      </c>
      <c r="D65" s="19">
        <v>54091</v>
      </c>
      <c r="E65" s="19">
        <v>127461</v>
      </c>
      <c r="F65" s="19">
        <v>150200</v>
      </c>
      <c r="G65" s="19">
        <v>80248</v>
      </c>
      <c r="H65" s="18">
        <f t="shared" si="4"/>
        <v>550693</v>
      </c>
    </row>
    <row r="66" spans="1:8" x14ac:dyDescent="0.2">
      <c r="A66" s="31" t="s">
        <v>161</v>
      </c>
      <c r="B66" s="19">
        <v>63300</v>
      </c>
      <c r="C66" s="19">
        <v>89355</v>
      </c>
      <c r="D66" s="19">
        <v>54126</v>
      </c>
      <c r="E66" s="19">
        <v>110234</v>
      </c>
      <c r="F66" s="19">
        <v>163400</v>
      </c>
      <c r="G66" s="19">
        <v>91100</v>
      </c>
      <c r="H66" s="18">
        <f t="shared" si="4"/>
        <v>571515</v>
      </c>
    </row>
    <row r="67" spans="1:8" x14ac:dyDescent="0.2">
      <c r="A67" s="31" t="s">
        <v>59</v>
      </c>
      <c r="B67" s="19">
        <v>65000</v>
      </c>
      <c r="C67" s="19">
        <v>88900</v>
      </c>
      <c r="D67" s="19">
        <v>53530</v>
      </c>
      <c r="E67" s="19">
        <v>103451</v>
      </c>
      <c r="F67" s="19">
        <v>171100</v>
      </c>
      <c r="G67" s="19">
        <v>67600</v>
      </c>
      <c r="H67" s="18">
        <f t="shared" si="4"/>
        <v>549581</v>
      </c>
    </row>
    <row r="68" spans="1:8" x14ac:dyDescent="0.2">
      <c r="A68" s="31" t="s">
        <v>60</v>
      </c>
      <c r="B68" s="19">
        <v>50900</v>
      </c>
      <c r="C68" s="19">
        <v>93800</v>
      </c>
      <c r="D68" s="19">
        <v>60951</v>
      </c>
      <c r="E68" s="19">
        <v>85448</v>
      </c>
      <c r="F68" s="19">
        <v>166152</v>
      </c>
      <c r="G68" s="19">
        <v>65172</v>
      </c>
      <c r="H68" s="18">
        <f t="shared" si="4"/>
        <v>522423</v>
      </c>
    </row>
    <row r="69" spans="1:8" ht="12" thickBot="1" x14ac:dyDescent="0.25">
      <c r="A69" s="31" t="s">
        <v>61</v>
      </c>
      <c r="B69" s="19">
        <v>97768</v>
      </c>
      <c r="C69" s="19">
        <v>91216</v>
      </c>
      <c r="D69" s="19">
        <v>59955</v>
      </c>
      <c r="E69" s="19">
        <v>73749</v>
      </c>
      <c r="F69" s="19">
        <v>185425</v>
      </c>
      <c r="G69" s="19">
        <v>40520</v>
      </c>
      <c r="H69" s="18">
        <f t="shared" si="4"/>
        <v>548633</v>
      </c>
    </row>
    <row r="70" spans="1:8" x14ac:dyDescent="0.2">
      <c r="A70" s="277" t="s">
        <v>13</v>
      </c>
      <c r="B70" s="285">
        <f t="shared" ref="B70:H70" si="5">SUM(B58:B69)</f>
        <v>1013567</v>
      </c>
      <c r="C70" s="285">
        <f t="shared" si="5"/>
        <v>1025987</v>
      </c>
      <c r="D70" s="285">
        <f t="shared" si="5"/>
        <v>620413</v>
      </c>
      <c r="E70" s="285">
        <f t="shared" si="5"/>
        <v>1189833</v>
      </c>
      <c r="F70" s="285">
        <f t="shared" si="5"/>
        <v>2066177</v>
      </c>
      <c r="G70" s="285">
        <f t="shared" si="5"/>
        <v>746783</v>
      </c>
      <c r="H70" s="285">
        <f t="shared" si="5"/>
        <v>6662760</v>
      </c>
    </row>
    <row r="71" spans="1:8" ht="12" thickBot="1" x14ac:dyDescent="0.25">
      <c r="A71" s="278"/>
      <c r="B71" s="286"/>
      <c r="C71" s="286"/>
      <c r="D71" s="286"/>
      <c r="E71" s="286"/>
      <c r="F71" s="286"/>
      <c r="G71" s="286"/>
      <c r="H71" s="286"/>
    </row>
    <row r="74" spans="1:8" ht="12" x14ac:dyDescent="0.2">
      <c r="A74" s="12"/>
      <c r="B74" s="12"/>
      <c r="C74" s="12"/>
      <c r="D74" s="12"/>
      <c r="E74" s="12"/>
      <c r="F74" s="12"/>
      <c r="G74" s="12"/>
      <c r="H74" s="12"/>
    </row>
    <row r="75" spans="1:8" s="33" customFormat="1" ht="24.95" customHeight="1" x14ac:dyDescent="0.2">
      <c r="A75" s="287" t="s">
        <v>198</v>
      </c>
      <c r="B75" s="287"/>
      <c r="C75" s="287"/>
      <c r="D75" s="287"/>
      <c r="E75" s="287"/>
      <c r="F75" s="287"/>
      <c r="G75" s="287"/>
      <c r="H75" s="287"/>
    </row>
    <row r="76" spans="1:8" ht="12" thickBot="1" x14ac:dyDescent="0.25">
      <c r="A76" s="13"/>
      <c r="B76" s="13"/>
      <c r="C76" s="13"/>
      <c r="D76" s="13"/>
      <c r="E76" s="13"/>
      <c r="F76" s="13"/>
      <c r="G76" s="13"/>
      <c r="H76" s="13"/>
    </row>
    <row r="77" spans="1:8" ht="11.25" customHeight="1" x14ac:dyDescent="0.2">
      <c r="A77" s="279" t="s">
        <v>164</v>
      </c>
      <c r="B77" s="279" t="s">
        <v>163</v>
      </c>
      <c r="C77" s="282" t="s">
        <v>162</v>
      </c>
      <c r="D77" s="279" t="s">
        <v>166</v>
      </c>
      <c r="E77" s="279" t="s">
        <v>167</v>
      </c>
      <c r="F77" s="279" t="s">
        <v>168</v>
      </c>
      <c r="G77" s="282" t="s">
        <v>204</v>
      </c>
      <c r="H77" s="7"/>
    </row>
    <row r="78" spans="1:8" x14ac:dyDescent="0.2">
      <c r="A78" s="280"/>
      <c r="B78" s="280"/>
      <c r="C78" s="283"/>
      <c r="D78" s="280"/>
      <c r="E78" s="280"/>
      <c r="F78" s="280"/>
      <c r="G78" s="283"/>
      <c r="H78" s="8" t="s">
        <v>13</v>
      </c>
    </row>
    <row r="79" spans="1:8" ht="12" thickBot="1" x14ac:dyDescent="0.25">
      <c r="A79" s="281"/>
      <c r="B79" s="281"/>
      <c r="C79" s="284"/>
      <c r="D79" s="281"/>
      <c r="E79" s="281"/>
      <c r="F79" s="281"/>
      <c r="G79" s="284"/>
      <c r="H79" s="9"/>
    </row>
    <row r="80" spans="1:8" x14ac:dyDescent="0.2">
      <c r="A80" s="30" t="s">
        <v>51</v>
      </c>
      <c r="B80" s="14">
        <v>81600</v>
      </c>
      <c r="C80" s="14">
        <v>101886</v>
      </c>
      <c r="D80" s="14">
        <v>57800</v>
      </c>
      <c r="E80" s="14">
        <v>78543</v>
      </c>
      <c r="F80" s="14">
        <v>142682</v>
      </c>
      <c r="G80" s="21">
        <v>54150</v>
      </c>
      <c r="H80" s="18">
        <f>SUM(B80:G80)</f>
        <v>516661</v>
      </c>
    </row>
    <row r="81" spans="1:8" x14ac:dyDescent="0.2">
      <c r="A81" s="31" t="s">
        <v>52</v>
      </c>
      <c r="B81" s="16">
        <v>94340</v>
      </c>
      <c r="C81" s="16">
        <v>97021</v>
      </c>
      <c r="D81" s="16">
        <v>61505</v>
      </c>
      <c r="E81" s="16">
        <v>75053</v>
      </c>
      <c r="F81" s="16">
        <v>159907</v>
      </c>
      <c r="G81" s="21">
        <v>49700</v>
      </c>
      <c r="H81" s="18">
        <f t="shared" ref="H81:H91" si="6">SUM(B81:G81)</f>
        <v>537526</v>
      </c>
    </row>
    <row r="82" spans="1:8" x14ac:dyDescent="0.2">
      <c r="A82" s="31" t="s">
        <v>53</v>
      </c>
      <c r="B82" s="19">
        <v>124585</v>
      </c>
      <c r="C82" s="19">
        <v>109800</v>
      </c>
      <c r="D82" s="19">
        <v>56463</v>
      </c>
      <c r="E82" s="19">
        <v>92361</v>
      </c>
      <c r="F82" s="19">
        <v>175350</v>
      </c>
      <c r="G82" s="21">
        <v>48624</v>
      </c>
      <c r="H82" s="18">
        <f t="shared" si="6"/>
        <v>607183</v>
      </c>
    </row>
    <row r="83" spans="1:8" x14ac:dyDescent="0.2">
      <c r="A83" s="31" t="s">
        <v>54</v>
      </c>
      <c r="B83" s="19">
        <v>121409</v>
      </c>
      <c r="C83" s="19">
        <v>91356</v>
      </c>
      <c r="D83" s="19">
        <v>56342</v>
      </c>
      <c r="E83" s="19">
        <v>88283</v>
      </c>
      <c r="F83" s="19">
        <v>193727</v>
      </c>
      <c r="G83" s="21">
        <v>44033</v>
      </c>
      <c r="H83" s="18">
        <f t="shared" si="6"/>
        <v>595150</v>
      </c>
    </row>
    <row r="84" spans="1:8" x14ac:dyDescent="0.2">
      <c r="A84" s="31" t="s">
        <v>55</v>
      </c>
      <c r="B84" s="19">
        <v>127501</v>
      </c>
      <c r="C84" s="19">
        <v>111874</v>
      </c>
      <c r="D84" s="19">
        <v>72690</v>
      </c>
      <c r="E84" s="19">
        <v>129489</v>
      </c>
      <c r="F84" s="19">
        <v>170486</v>
      </c>
      <c r="G84" s="21">
        <v>100050</v>
      </c>
      <c r="H84" s="18">
        <f t="shared" si="6"/>
        <v>712090</v>
      </c>
    </row>
    <row r="85" spans="1:8" x14ac:dyDescent="0.2">
      <c r="A85" s="31" t="s">
        <v>56</v>
      </c>
      <c r="B85" s="19">
        <v>115780</v>
      </c>
      <c r="C85" s="19">
        <v>110984</v>
      </c>
      <c r="D85" s="19">
        <v>63700</v>
      </c>
      <c r="E85" s="19">
        <v>129059</v>
      </c>
      <c r="F85" s="19">
        <v>192668</v>
      </c>
      <c r="G85" s="21">
        <v>121627</v>
      </c>
      <c r="H85" s="18">
        <f t="shared" si="6"/>
        <v>733818</v>
      </c>
    </row>
    <row r="86" spans="1:8" x14ac:dyDescent="0.2">
      <c r="A86" s="31" t="s">
        <v>57</v>
      </c>
      <c r="B86" s="19">
        <v>104020</v>
      </c>
      <c r="C86" s="19">
        <v>109972</v>
      </c>
      <c r="D86" s="19">
        <v>62264</v>
      </c>
      <c r="E86" s="19">
        <v>116202</v>
      </c>
      <c r="F86" s="19">
        <v>201584</v>
      </c>
      <c r="G86" s="21">
        <v>130542</v>
      </c>
      <c r="H86" s="18">
        <f t="shared" si="6"/>
        <v>724584</v>
      </c>
    </row>
    <row r="87" spans="1:8" x14ac:dyDescent="0.2">
      <c r="A87" s="31" t="s">
        <v>58</v>
      </c>
      <c r="B87" s="19">
        <v>68680</v>
      </c>
      <c r="C87" s="19">
        <v>108230</v>
      </c>
      <c r="D87" s="19">
        <v>54511</v>
      </c>
      <c r="E87" s="19">
        <v>107167</v>
      </c>
      <c r="F87" s="19">
        <v>182657</v>
      </c>
      <c r="G87" s="21">
        <v>111572</v>
      </c>
      <c r="H87" s="18">
        <f t="shared" si="6"/>
        <v>632817</v>
      </c>
    </row>
    <row r="88" spans="1:8" x14ac:dyDescent="0.2">
      <c r="A88" s="31" t="s">
        <v>161</v>
      </c>
      <c r="B88" s="19">
        <v>65799</v>
      </c>
      <c r="C88" s="19">
        <v>112866</v>
      </c>
      <c r="D88" s="19">
        <v>50803</v>
      </c>
      <c r="E88" s="19">
        <v>97317</v>
      </c>
      <c r="F88" s="19">
        <v>216261</v>
      </c>
      <c r="G88" s="21">
        <v>101276</v>
      </c>
      <c r="H88" s="18">
        <f t="shared" si="6"/>
        <v>644322</v>
      </c>
    </row>
    <row r="89" spans="1:8" x14ac:dyDescent="0.2">
      <c r="A89" s="31" t="s">
        <v>59</v>
      </c>
      <c r="B89" s="19">
        <v>79082</v>
      </c>
      <c r="C89" s="19">
        <v>101874</v>
      </c>
      <c r="D89" s="19">
        <v>56240</v>
      </c>
      <c r="E89" s="19">
        <v>104550</v>
      </c>
      <c r="F89" s="19">
        <v>216902</v>
      </c>
      <c r="G89" s="21">
        <v>84521</v>
      </c>
      <c r="H89" s="18">
        <f t="shared" si="6"/>
        <v>643169</v>
      </c>
    </row>
    <row r="90" spans="1:8" x14ac:dyDescent="0.2">
      <c r="A90" s="31" t="s">
        <v>60</v>
      </c>
      <c r="B90" s="19">
        <v>58144</v>
      </c>
      <c r="C90" s="19">
        <v>102458</v>
      </c>
      <c r="D90" s="19">
        <v>52674</v>
      </c>
      <c r="E90" s="19">
        <v>79373</v>
      </c>
      <c r="F90" s="19">
        <v>228534</v>
      </c>
      <c r="G90" s="21">
        <v>100486</v>
      </c>
      <c r="H90" s="18">
        <f t="shared" si="6"/>
        <v>621669</v>
      </c>
    </row>
    <row r="91" spans="1:8" ht="12" thickBot="1" x14ac:dyDescent="0.25">
      <c r="A91" s="31" t="s">
        <v>61</v>
      </c>
      <c r="B91" s="19">
        <v>122401</v>
      </c>
      <c r="C91" s="19">
        <v>104500</v>
      </c>
      <c r="D91" s="19">
        <v>45343</v>
      </c>
      <c r="E91" s="19">
        <v>68103</v>
      </c>
      <c r="F91" s="19">
        <v>229431</v>
      </c>
      <c r="G91" s="22">
        <v>74620</v>
      </c>
      <c r="H91" s="18">
        <f t="shared" si="6"/>
        <v>644398</v>
      </c>
    </row>
    <row r="92" spans="1:8" x14ac:dyDescent="0.2">
      <c r="A92" s="277" t="s">
        <v>13</v>
      </c>
      <c r="B92" s="285">
        <f t="shared" ref="B92:H92" si="7">SUM(B80:B91)</f>
        <v>1163341</v>
      </c>
      <c r="C92" s="285">
        <f t="shared" si="7"/>
        <v>1262821</v>
      </c>
      <c r="D92" s="285">
        <f t="shared" si="7"/>
        <v>690335</v>
      </c>
      <c r="E92" s="285">
        <f t="shared" si="7"/>
        <v>1165500</v>
      </c>
      <c r="F92" s="285">
        <f t="shared" si="7"/>
        <v>2310189</v>
      </c>
      <c r="G92" s="285">
        <f t="shared" si="7"/>
        <v>1021201</v>
      </c>
      <c r="H92" s="285">
        <f t="shared" si="7"/>
        <v>7613387</v>
      </c>
    </row>
    <row r="93" spans="1:8" ht="12" thickBot="1" x14ac:dyDescent="0.25">
      <c r="A93" s="278"/>
      <c r="B93" s="286"/>
      <c r="C93" s="286"/>
      <c r="D93" s="286"/>
      <c r="E93" s="286"/>
      <c r="F93" s="286"/>
      <c r="G93" s="286"/>
      <c r="H93" s="286"/>
    </row>
    <row r="96" spans="1:8" ht="12" x14ac:dyDescent="0.2">
      <c r="A96" s="12"/>
      <c r="B96" s="12"/>
      <c r="C96" s="12"/>
      <c r="D96" s="12"/>
      <c r="E96" s="12"/>
      <c r="F96" s="12"/>
      <c r="G96" s="12"/>
      <c r="H96" s="12"/>
    </row>
    <row r="97" spans="1:8" s="33" customFormat="1" ht="24.95" customHeight="1" x14ac:dyDescent="0.2">
      <c r="A97" s="287" t="s">
        <v>199</v>
      </c>
      <c r="B97" s="287"/>
      <c r="C97" s="287"/>
      <c r="D97" s="287"/>
      <c r="E97" s="287"/>
      <c r="F97" s="287"/>
      <c r="G97" s="287"/>
      <c r="H97" s="287"/>
    </row>
    <row r="98" spans="1:8" ht="12" thickBot="1" x14ac:dyDescent="0.25">
      <c r="A98" s="13"/>
      <c r="B98" s="13"/>
      <c r="C98" s="13"/>
      <c r="D98" s="13"/>
      <c r="E98" s="13"/>
      <c r="F98" s="13"/>
      <c r="G98" s="13"/>
      <c r="H98" s="13"/>
    </row>
    <row r="99" spans="1:8" ht="11.25" customHeight="1" x14ac:dyDescent="0.2">
      <c r="A99" s="279" t="s">
        <v>164</v>
      </c>
      <c r="B99" s="279" t="s">
        <v>163</v>
      </c>
      <c r="C99" s="282" t="s">
        <v>162</v>
      </c>
      <c r="D99" s="279" t="s">
        <v>166</v>
      </c>
      <c r="E99" s="279" t="s">
        <v>167</v>
      </c>
      <c r="F99" s="279" t="s">
        <v>168</v>
      </c>
      <c r="G99" s="282" t="s">
        <v>204</v>
      </c>
      <c r="H99" s="7"/>
    </row>
    <row r="100" spans="1:8" ht="12.75" customHeight="1" x14ac:dyDescent="0.2">
      <c r="A100" s="280"/>
      <c r="B100" s="280"/>
      <c r="C100" s="283"/>
      <c r="D100" s="280"/>
      <c r="E100" s="280"/>
      <c r="F100" s="280"/>
      <c r="G100" s="283"/>
      <c r="H100" s="8" t="s">
        <v>13</v>
      </c>
    </row>
    <row r="101" spans="1:8" ht="13.5" customHeight="1" thickBot="1" x14ac:dyDescent="0.25">
      <c r="A101" s="281"/>
      <c r="B101" s="281"/>
      <c r="C101" s="284"/>
      <c r="D101" s="281"/>
      <c r="E101" s="281"/>
      <c r="F101" s="281"/>
      <c r="G101" s="284"/>
      <c r="H101" s="9"/>
    </row>
    <row r="102" spans="1:8" x14ac:dyDescent="0.2">
      <c r="A102" s="30" t="s">
        <v>51</v>
      </c>
      <c r="B102" s="14">
        <v>81498</v>
      </c>
      <c r="C102" s="14">
        <v>123484</v>
      </c>
      <c r="D102" s="14">
        <v>34374.546999999999</v>
      </c>
      <c r="E102" s="14">
        <v>70961.362999999998</v>
      </c>
      <c r="F102" s="14">
        <v>215593</v>
      </c>
      <c r="G102" s="14">
        <v>76292</v>
      </c>
      <c r="H102" s="18">
        <f t="shared" ref="H102:H107" si="8">SUM(B102:G102)</f>
        <v>602202.90999999992</v>
      </c>
    </row>
    <row r="103" spans="1:8" x14ac:dyDescent="0.2">
      <c r="A103" s="31" t="s">
        <v>52</v>
      </c>
      <c r="B103" s="16">
        <v>65750</v>
      </c>
      <c r="C103" s="16">
        <v>120235</v>
      </c>
      <c r="D103" s="16">
        <v>34500</v>
      </c>
      <c r="E103" s="16">
        <v>50695</v>
      </c>
      <c r="F103" s="16">
        <v>182016</v>
      </c>
      <c r="G103" s="16">
        <v>69967</v>
      </c>
      <c r="H103" s="18">
        <f t="shared" si="8"/>
        <v>523163</v>
      </c>
    </row>
    <row r="104" spans="1:8" x14ac:dyDescent="0.2">
      <c r="A104" s="31" t="s">
        <v>53</v>
      </c>
      <c r="B104" s="19">
        <v>114434</v>
      </c>
      <c r="C104" s="19">
        <v>134020</v>
      </c>
      <c r="D104" s="19">
        <v>37721</v>
      </c>
      <c r="E104" s="19">
        <v>67095.709199999998</v>
      </c>
      <c r="F104" s="19">
        <v>187103</v>
      </c>
      <c r="G104" s="19">
        <v>82234</v>
      </c>
      <c r="H104" s="18">
        <f t="shared" si="8"/>
        <v>622607.70919999992</v>
      </c>
    </row>
    <row r="105" spans="1:8" x14ac:dyDescent="0.2">
      <c r="A105" s="31" t="s">
        <v>54</v>
      </c>
      <c r="B105" s="19">
        <v>127975.92</v>
      </c>
      <c r="C105" s="19">
        <v>137144</v>
      </c>
      <c r="D105" s="19">
        <v>53215.733</v>
      </c>
      <c r="E105" s="19">
        <v>96558</v>
      </c>
      <c r="F105" s="19">
        <v>182113</v>
      </c>
      <c r="G105" s="19">
        <v>75293</v>
      </c>
      <c r="H105" s="18">
        <f t="shared" si="8"/>
        <v>672299.65299999993</v>
      </c>
    </row>
    <row r="106" spans="1:8" x14ac:dyDescent="0.2">
      <c r="A106" s="31" t="s">
        <v>55</v>
      </c>
      <c r="B106" s="19">
        <v>130704</v>
      </c>
      <c r="C106" s="19">
        <v>129332</v>
      </c>
      <c r="D106" s="19">
        <v>61193</v>
      </c>
      <c r="E106" s="19">
        <v>135443</v>
      </c>
      <c r="F106" s="19">
        <v>220829</v>
      </c>
      <c r="G106" s="19">
        <v>105966</v>
      </c>
      <c r="H106" s="18">
        <f t="shared" si="8"/>
        <v>783467</v>
      </c>
    </row>
    <row r="107" spans="1:8" x14ac:dyDescent="0.2">
      <c r="A107" s="31" t="s">
        <v>56</v>
      </c>
      <c r="B107" s="19">
        <v>102931</v>
      </c>
      <c r="C107" s="19">
        <v>121312</v>
      </c>
      <c r="D107" s="19">
        <v>45222</v>
      </c>
      <c r="E107" s="19">
        <v>173394</v>
      </c>
      <c r="F107" s="19">
        <v>212186</v>
      </c>
      <c r="G107" s="19">
        <v>131323</v>
      </c>
      <c r="H107" s="18">
        <f t="shared" si="8"/>
        <v>786368</v>
      </c>
    </row>
    <row r="108" spans="1:8" x14ac:dyDescent="0.2">
      <c r="A108" s="31" t="s">
        <v>57</v>
      </c>
      <c r="B108" s="19">
        <v>92489</v>
      </c>
      <c r="C108" s="19">
        <v>116757</v>
      </c>
      <c r="D108" s="19">
        <v>44567.284</v>
      </c>
      <c r="E108" s="19">
        <v>179626.58600000001</v>
      </c>
      <c r="F108" s="19">
        <v>214537</v>
      </c>
      <c r="G108" s="19">
        <v>161077</v>
      </c>
      <c r="H108" s="18">
        <f t="shared" ref="H108:H113" si="9">SUM(B108:G108)</f>
        <v>809053.87</v>
      </c>
    </row>
    <row r="109" spans="1:8" x14ac:dyDescent="0.2">
      <c r="A109" s="31" t="s">
        <v>58</v>
      </c>
      <c r="B109" s="19">
        <v>100898</v>
      </c>
      <c r="C109" s="19">
        <v>113794</v>
      </c>
      <c r="D109" s="19">
        <v>52196</v>
      </c>
      <c r="E109" s="19">
        <v>171161.38099999999</v>
      </c>
      <c r="F109" s="19">
        <v>240003</v>
      </c>
      <c r="G109" s="19">
        <v>136927</v>
      </c>
      <c r="H109" s="18">
        <f t="shared" si="9"/>
        <v>814979.38100000005</v>
      </c>
    </row>
    <row r="110" spans="1:8" x14ac:dyDescent="0.2">
      <c r="A110" s="31" t="s">
        <v>161</v>
      </c>
      <c r="B110" s="19">
        <v>101873</v>
      </c>
      <c r="C110" s="19">
        <v>122571</v>
      </c>
      <c r="D110" s="19">
        <v>49781.947</v>
      </c>
      <c r="E110" s="19">
        <v>137214.08300000001</v>
      </c>
      <c r="F110" s="19">
        <v>222563</v>
      </c>
      <c r="G110" s="19">
        <v>122165</v>
      </c>
      <c r="H110" s="18">
        <f t="shared" si="9"/>
        <v>756168.03</v>
      </c>
    </row>
    <row r="111" spans="1:8" x14ac:dyDescent="0.2">
      <c r="A111" s="31" t="s">
        <v>59</v>
      </c>
      <c r="B111" s="19">
        <v>84134.512000000002</v>
      </c>
      <c r="C111" s="19">
        <v>127229</v>
      </c>
      <c r="D111" s="19">
        <v>42342.485000000001</v>
      </c>
      <c r="E111" s="19">
        <v>126801.871</v>
      </c>
      <c r="F111" s="19">
        <v>226152</v>
      </c>
      <c r="G111" s="19">
        <v>123495</v>
      </c>
      <c r="H111" s="18">
        <f t="shared" si="9"/>
        <v>730154.86800000002</v>
      </c>
    </row>
    <row r="112" spans="1:8" x14ac:dyDescent="0.2">
      <c r="A112" s="31" t="s">
        <v>60</v>
      </c>
      <c r="B112" s="19">
        <v>74355</v>
      </c>
      <c r="C112" s="19">
        <v>130675</v>
      </c>
      <c r="D112" s="19">
        <v>39512</v>
      </c>
      <c r="E112" s="19">
        <v>101123.603</v>
      </c>
      <c r="F112" s="19">
        <v>227620</v>
      </c>
      <c r="G112" s="19">
        <v>111504</v>
      </c>
      <c r="H112" s="18">
        <f t="shared" si="9"/>
        <v>684789.603</v>
      </c>
    </row>
    <row r="113" spans="1:14" ht="12" thickBot="1" x14ac:dyDescent="0.25">
      <c r="A113" s="31" t="s">
        <v>61</v>
      </c>
      <c r="B113" s="19">
        <v>126143.47</v>
      </c>
      <c r="C113" s="19">
        <v>133591</v>
      </c>
      <c r="D113" s="19">
        <v>29015</v>
      </c>
      <c r="E113" s="19">
        <v>88365.790599999993</v>
      </c>
      <c r="F113" s="19">
        <v>245795</v>
      </c>
      <c r="G113" s="19">
        <v>97346</v>
      </c>
      <c r="H113" s="18">
        <f t="shared" si="9"/>
        <v>720256.26059999992</v>
      </c>
    </row>
    <row r="114" spans="1:14" x14ac:dyDescent="0.2">
      <c r="A114" s="277" t="s">
        <v>13</v>
      </c>
      <c r="B114" s="285">
        <f t="shared" ref="B114:H114" si="10">SUM(B102:B113)</f>
        <v>1203185.902</v>
      </c>
      <c r="C114" s="285">
        <f t="shared" si="10"/>
        <v>1510144</v>
      </c>
      <c r="D114" s="285">
        <f t="shared" si="10"/>
        <v>523640.99599999998</v>
      </c>
      <c r="E114" s="285">
        <f t="shared" si="10"/>
        <v>1398440.3868</v>
      </c>
      <c r="F114" s="285">
        <f t="shared" si="10"/>
        <v>2576510</v>
      </c>
      <c r="G114" s="285">
        <f t="shared" si="10"/>
        <v>1293589</v>
      </c>
      <c r="H114" s="285">
        <f t="shared" si="10"/>
        <v>8505510.2848000005</v>
      </c>
    </row>
    <row r="115" spans="1:14" ht="12" thickBot="1" x14ac:dyDescent="0.25">
      <c r="A115" s="278"/>
      <c r="B115" s="286"/>
      <c r="C115" s="286"/>
      <c r="D115" s="286"/>
      <c r="E115" s="286"/>
      <c r="F115" s="286"/>
      <c r="G115" s="286"/>
      <c r="H115" s="286"/>
    </row>
    <row r="118" spans="1:14" x14ac:dyDescent="0.2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</row>
    <row r="119" spans="1:14" ht="11.25" customHeight="1" x14ac:dyDescent="0.2"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</row>
    <row r="120" spans="1:14" ht="11.25" customHeight="1" x14ac:dyDescent="0.2"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</row>
    <row r="121" spans="1:14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</row>
  </sheetData>
  <mergeCells count="81">
    <mergeCell ref="H114:H115"/>
    <mergeCell ref="G114:G115"/>
    <mergeCell ref="F114:F115"/>
    <mergeCell ref="A97:H97"/>
    <mergeCell ref="E114:E115"/>
    <mergeCell ref="C114:C115"/>
    <mergeCell ref="A114:A115"/>
    <mergeCell ref="D114:D115"/>
    <mergeCell ref="B114:B115"/>
    <mergeCell ref="A99:A101"/>
    <mergeCell ref="B99:B101"/>
    <mergeCell ref="C99:C101"/>
    <mergeCell ref="G99:G101"/>
    <mergeCell ref="D99:D101"/>
    <mergeCell ref="F99:F101"/>
    <mergeCell ref="E99:E101"/>
    <mergeCell ref="F35:F37"/>
    <mergeCell ref="C92:C93"/>
    <mergeCell ref="B35:B37"/>
    <mergeCell ref="C77:C79"/>
    <mergeCell ref="B92:B93"/>
    <mergeCell ref="F55:F57"/>
    <mergeCell ref="D92:D93"/>
    <mergeCell ref="F92:F93"/>
    <mergeCell ref="E28:E29"/>
    <mergeCell ref="A28:A29"/>
    <mergeCell ref="B70:B71"/>
    <mergeCell ref="H28:H29"/>
    <mergeCell ref="A33:H33"/>
    <mergeCell ref="D70:D71"/>
    <mergeCell ref="G55:G57"/>
    <mergeCell ref="E55:E57"/>
    <mergeCell ref="A55:A57"/>
    <mergeCell ref="C28:C29"/>
    <mergeCell ref="B28:B29"/>
    <mergeCell ref="C70:C71"/>
    <mergeCell ref="E70:E71"/>
    <mergeCell ref="A50:A51"/>
    <mergeCell ref="A70:A71"/>
    <mergeCell ref="D35:D37"/>
    <mergeCell ref="H50:H51"/>
    <mergeCell ref="H70:H71"/>
    <mergeCell ref="G70:G71"/>
    <mergeCell ref="F70:F71"/>
    <mergeCell ref="A54:H54"/>
    <mergeCell ref="A2:H2"/>
    <mergeCell ref="B50:B51"/>
    <mergeCell ref="C50:C51"/>
    <mergeCell ref="D50:D51"/>
    <mergeCell ref="E50:E51"/>
    <mergeCell ref="F50:F51"/>
    <mergeCell ref="G50:G51"/>
    <mergeCell ref="D28:D29"/>
    <mergeCell ref="A35:A37"/>
    <mergeCell ref="C35:C37"/>
    <mergeCell ref="G13:G15"/>
    <mergeCell ref="G28:G29"/>
    <mergeCell ref="F28:F29"/>
    <mergeCell ref="E35:E37"/>
    <mergeCell ref="E13:E15"/>
    <mergeCell ref="G35:G37"/>
    <mergeCell ref="A11:H11"/>
    <mergeCell ref="B13:B15"/>
    <mergeCell ref="C13:C15"/>
    <mergeCell ref="A13:A15"/>
    <mergeCell ref="D13:D15"/>
    <mergeCell ref="F13:F15"/>
    <mergeCell ref="A92:A93"/>
    <mergeCell ref="A77:A79"/>
    <mergeCell ref="F77:F79"/>
    <mergeCell ref="B55:B57"/>
    <mergeCell ref="C55:C57"/>
    <mergeCell ref="D55:D57"/>
    <mergeCell ref="E77:E79"/>
    <mergeCell ref="E92:E93"/>
    <mergeCell ref="A75:H75"/>
    <mergeCell ref="B77:B79"/>
    <mergeCell ref="G92:G93"/>
    <mergeCell ref="H92:H93"/>
    <mergeCell ref="G77:G79"/>
    <mergeCell ref="D77:D79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Desde 1992 hasta 1996'!A121" display="5 - AÑO 1996"/>
    <hyperlink ref="A4:D4" location="'Desde 1992 hasta 1996'!A31" display="1 - AÑO 1992"/>
    <hyperlink ref="A5:D5" location="'Desde 1992 hasta 1996'!A55" display="2 - AÑO 1993"/>
    <hyperlink ref="A6:D6" location="'Desde 1992 hasta 1996'!A77" display="3 - AÑO 1994"/>
    <hyperlink ref="A7:D7" location="'Desde 1992 hasta 1996'!A99" display="4 - AÑO 1995"/>
  </hyperlinks>
  <pageMargins left="0.74803149606299213" right="0.74803149606299213" top="0.98425196850393704" bottom="0.98425196850393704" header="0" footer="0"/>
  <pageSetup paperSize="9" scale="97" fitToHeight="0" orientation="landscape" r:id="rId1"/>
  <headerFooter alignWithMargins="0">
    <oddHeader>&amp;L&amp;G</oddHeader>
    <oddFooter>&amp;CTabla de elaboración propia a partir de los datos aportados por los concesionarios.</oddFooter>
  </headerFooter>
  <rowBreaks count="3" manualBreakCount="3">
    <brk id="32" max="7" man="1"/>
    <brk id="71" max="16383" man="1"/>
    <brk id="96" max="16383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29"/>
  <sheetViews>
    <sheetView showGridLines="0" showRowColHeaders="0" view="pageLayout" topLeftCell="G1" zoomScaleNormal="100" workbookViewId="0">
      <selection activeCell="D8" sqref="D8"/>
    </sheetView>
  </sheetViews>
  <sheetFormatPr baseColWidth="10" defaultRowHeight="12.75" x14ac:dyDescent="0.2"/>
  <cols>
    <col min="1" max="14" width="15.5703125" style="184" customWidth="1"/>
    <col min="15" max="15" width="12.7109375" style="184" bestFit="1" customWidth="1"/>
    <col min="16" max="16384" width="11.42578125" style="184"/>
  </cols>
  <sheetData>
    <row r="2" spans="1:14" s="26" customFormat="1" ht="24.95" customHeight="1" x14ac:dyDescent="0.2">
      <c r="A2" s="302" t="s">
        <v>212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209</v>
      </c>
      <c r="B7" s="326"/>
      <c r="C7" s="326"/>
      <c r="D7" s="38"/>
    </row>
    <row r="8" spans="1:14" s="26" customFormat="1" ht="24.95" customHeight="1" x14ac:dyDescent="0.2">
      <c r="A8" s="326" t="s">
        <v>210</v>
      </c>
      <c r="B8" s="326"/>
      <c r="C8" s="326"/>
      <c r="D8" s="38"/>
    </row>
    <row r="9" spans="1:14" s="26" customFormat="1" ht="24.95" customHeight="1" x14ac:dyDescent="0.2">
      <c r="A9" s="326" t="s">
        <v>211</v>
      </c>
      <c r="B9" s="326"/>
      <c r="C9" s="326"/>
      <c r="D9" s="38"/>
    </row>
    <row r="10" spans="1:14" x14ac:dyDescent="0.2">
      <c r="A10" s="10"/>
      <c r="B10" s="10"/>
      <c r="C10" s="10"/>
      <c r="D10" s="10"/>
    </row>
    <row r="12" spans="1:14" x14ac:dyDescent="0.2">
      <c r="A12" s="339" t="s">
        <v>345</v>
      </c>
      <c r="B12" s="339"/>
      <c r="C12" s="339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</row>
    <row r="13" spans="1:14" ht="13.5" thickBot="1" x14ac:dyDescent="0.25">
      <c r="A13" s="340"/>
      <c r="B13" s="340"/>
      <c r="C13" s="340"/>
      <c r="D13" s="340"/>
      <c r="E13" s="340"/>
      <c r="F13" s="340"/>
      <c r="G13" s="340"/>
      <c r="H13" s="340"/>
      <c r="I13" s="340"/>
      <c r="J13" s="340"/>
      <c r="K13" s="340"/>
      <c r="L13" s="340"/>
      <c r="M13" s="340"/>
      <c r="N13" s="340"/>
    </row>
    <row r="14" spans="1:14" ht="33" customHeight="1" thickBot="1" x14ac:dyDescent="0.25">
      <c r="A14" s="191" t="s">
        <v>216</v>
      </c>
      <c r="B14" s="192" t="s">
        <v>217</v>
      </c>
      <c r="C14" s="192" t="s">
        <v>218</v>
      </c>
      <c r="D14" s="192" t="s">
        <v>219</v>
      </c>
      <c r="E14" s="192" t="s">
        <v>220</v>
      </c>
      <c r="F14" s="192" t="s">
        <v>221</v>
      </c>
      <c r="G14" s="192" t="s">
        <v>222</v>
      </c>
      <c r="H14" s="192" t="s">
        <v>223</v>
      </c>
      <c r="I14" s="192" t="s">
        <v>224</v>
      </c>
      <c r="J14" s="192" t="s">
        <v>225</v>
      </c>
      <c r="K14" s="192" t="s">
        <v>226</v>
      </c>
      <c r="L14" s="192" t="s">
        <v>227</v>
      </c>
      <c r="M14" s="192" t="s">
        <v>228</v>
      </c>
      <c r="N14" s="193" t="s">
        <v>229</v>
      </c>
    </row>
    <row r="15" spans="1:14" ht="33" customHeight="1" thickBot="1" x14ac:dyDescent="0.25">
      <c r="A15" s="194" t="s">
        <v>230</v>
      </c>
      <c r="B15" s="173">
        <v>7407795.9920000006</v>
      </c>
      <c r="C15" s="173">
        <v>6753182.2799999993</v>
      </c>
      <c r="D15" s="173">
        <v>11746465.474000001</v>
      </c>
      <c r="E15" s="173">
        <v>1491662.7</v>
      </c>
      <c r="F15" s="173">
        <v>1905590.4</v>
      </c>
      <c r="G15" s="173">
        <v>3147434.34</v>
      </c>
      <c r="H15" s="173">
        <v>8239922.4199999999</v>
      </c>
      <c r="I15" s="173">
        <v>3464279.0100000002</v>
      </c>
      <c r="J15" s="173">
        <v>7748107.3599999994</v>
      </c>
      <c r="K15" s="173">
        <v>7971221.7400000002</v>
      </c>
      <c r="L15" s="173">
        <v>0</v>
      </c>
      <c r="M15" s="173">
        <v>4522045.4839999992</v>
      </c>
      <c r="N15" s="173">
        <v>64397707.199999996</v>
      </c>
    </row>
    <row r="16" spans="1:14" ht="33" customHeight="1" x14ac:dyDescent="0.2">
      <c r="A16" s="195" t="s">
        <v>231</v>
      </c>
      <c r="B16" s="174">
        <v>7407795.9920000006</v>
      </c>
      <c r="C16" s="174">
        <v>6753182.2799999993</v>
      </c>
      <c r="D16" s="174">
        <v>11746465.474000001</v>
      </c>
      <c r="E16" s="174">
        <v>1491662.7</v>
      </c>
      <c r="F16" s="174">
        <v>1905590.4</v>
      </c>
      <c r="G16" s="174">
        <v>3147434.34</v>
      </c>
      <c r="H16" s="174">
        <v>8239922.4199999999</v>
      </c>
      <c r="I16" s="174">
        <v>3464279.0100000002</v>
      </c>
      <c r="J16" s="174">
        <v>7338978.8999999994</v>
      </c>
      <c r="K16" s="174">
        <v>7558194.6000000006</v>
      </c>
      <c r="L16" s="174">
        <v>0</v>
      </c>
      <c r="M16" s="174">
        <v>4522045.4839999992</v>
      </c>
      <c r="N16" s="175">
        <v>63575551.599999994</v>
      </c>
    </row>
    <row r="17" spans="1:14" ht="33" customHeight="1" x14ac:dyDescent="0.2">
      <c r="A17" s="195" t="s">
        <v>213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409128.45999999996</v>
      </c>
      <c r="K17" s="174">
        <v>413027.13999999996</v>
      </c>
      <c r="L17" s="174">
        <v>0</v>
      </c>
      <c r="M17" s="174">
        <v>0</v>
      </c>
      <c r="N17" s="175">
        <v>822155.59999999986</v>
      </c>
    </row>
    <row r="18" spans="1:14" ht="33" customHeight="1" x14ac:dyDescent="0.2">
      <c r="A18" s="195" t="s">
        <v>232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5">
        <v>0</v>
      </c>
    </row>
    <row r="19" spans="1:14" ht="33" customHeight="1" x14ac:dyDescent="0.2">
      <c r="A19" s="196" t="s">
        <v>233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5">
        <v>0</v>
      </c>
    </row>
    <row r="20" spans="1:14" ht="33" customHeight="1" thickBot="1" x14ac:dyDescent="0.25">
      <c r="A20" s="197" t="s">
        <v>234</v>
      </c>
      <c r="B20" s="176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5">
        <v>0</v>
      </c>
    </row>
    <row r="21" spans="1:14" ht="33" customHeight="1" thickBot="1" x14ac:dyDescent="0.25">
      <c r="A21" s="198" t="s">
        <v>235</v>
      </c>
      <c r="B21" s="177">
        <v>1946303.04</v>
      </c>
      <c r="C21" s="177">
        <v>0</v>
      </c>
      <c r="D21" s="177">
        <v>6659502.0800000001</v>
      </c>
      <c r="E21" s="177">
        <v>2254638.7319999998</v>
      </c>
      <c r="F21" s="177">
        <v>4731765.2039999999</v>
      </c>
      <c r="G21" s="177">
        <v>1619507.68</v>
      </c>
      <c r="H21" s="177">
        <v>150594.5039999999</v>
      </c>
      <c r="I21" s="177">
        <v>1135803.68</v>
      </c>
      <c r="J21" s="177">
        <v>1337326.8400000001</v>
      </c>
      <c r="K21" s="177">
        <v>0</v>
      </c>
      <c r="L21" s="177">
        <v>1865168.7120000003</v>
      </c>
      <c r="M21" s="177">
        <v>608925.36</v>
      </c>
      <c r="N21" s="177">
        <v>22309535.832000002</v>
      </c>
    </row>
    <row r="22" spans="1:14" ht="33" customHeight="1" x14ac:dyDescent="0.2">
      <c r="A22" s="199" t="s">
        <v>236</v>
      </c>
      <c r="B22" s="174">
        <v>1946303.04</v>
      </c>
      <c r="C22" s="174">
        <v>0</v>
      </c>
      <c r="D22" s="174">
        <v>6659502.0800000001</v>
      </c>
      <c r="E22" s="174">
        <v>2254638.7319999998</v>
      </c>
      <c r="F22" s="174">
        <v>2535704.8600000003</v>
      </c>
      <c r="G22" s="174">
        <v>611520.55999999994</v>
      </c>
      <c r="H22" s="174">
        <v>5271.7999999999993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5">
        <v>14012941.072000002</v>
      </c>
    </row>
    <row r="23" spans="1:14" ht="33" customHeight="1" x14ac:dyDescent="0.2">
      <c r="A23" s="199" t="s">
        <v>237</v>
      </c>
      <c r="B23" s="174">
        <v>0</v>
      </c>
      <c r="C23" s="174">
        <v>0</v>
      </c>
      <c r="D23" s="174">
        <v>0</v>
      </c>
      <c r="E23" s="174">
        <v>0</v>
      </c>
      <c r="F23" s="174">
        <v>2196060.344</v>
      </c>
      <c r="G23" s="174">
        <v>1007987.12</v>
      </c>
      <c r="H23" s="174">
        <v>145322.70399999991</v>
      </c>
      <c r="I23" s="174">
        <v>1135803.68</v>
      </c>
      <c r="J23" s="174">
        <v>1337326.8400000001</v>
      </c>
      <c r="K23" s="174">
        <v>0</v>
      </c>
      <c r="L23" s="174">
        <v>1865168.7120000003</v>
      </c>
      <c r="M23" s="174">
        <v>608925.36</v>
      </c>
      <c r="N23" s="175">
        <v>8296594.7600000007</v>
      </c>
    </row>
    <row r="24" spans="1:14" ht="33" customHeight="1" x14ac:dyDescent="0.2">
      <c r="A24" s="199" t="s">
        <v>238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5">
        <v>0</v>
      </c>
    </row>
    <row r="25" spans="1:14" ht="33" customHeight="1" x14ac:dyDescent="0.2">
      <c r="A25" s="199" t="s">
        <v>239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5">
        <v>0</v>
      </c>
    </row>
    <row r="26" spans="1:14" ht="33" customHeight="1" x14ac:dyDescent="0.2">
      <c r="A26" s="199" t="s">
        <v>240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5">
        <v>0</v>
      </c>
    </row>
    <row r="27" spans="1:14" ht="33" customHeight="1" thickBot="1" x14ac:dyDescent="0.25">
      <c r="A27" s="199" t="s">
        <v>241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5">
        <v>0</v>
      </c>
    </row>
    <row r="28" spans="1:14" ht="33" customHeight="1" thickBot="1" x14ac:dyDescent="0.25">
      <c r="A28" s="198" t="s">
        <v>242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</row>
    <row r="29" spans="1:14" ht="33" customHeight="1" x14ac:dyDescent="0.2">
      <c r="A29" s="199" t="s">
        <v>243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5">
        <v>0</v>
      </c>
    </row>
    <row r="30" spans="1:14" ht="33" customHeight="1" x14ac:dyDescent="0.2">
      <c r="A30" s="199" t="s">
        <v>244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5">
        <v>0</v>
      </c>
    </row>
    <row r="31" spans="1:14" ht="33" customHeight="1" x14ac:dyDescent="0.2">
      <c r="A31" s="199" t="s">
        <v>245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5">
        <v>0</v>
      </c>
    </row>
    <row r="32" spans="1:14" ht="33" customHeight="1" thickBot="1" x14ac:dyDescent="0.25">
      <c r="A32" s="199" t="s">
        <v>246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5">
        <v>0</v>
      </c>
    </row>
    <row r="33" spans="1:14" ht="33" customHeight="1" thickBot="1" x14ac:dyDescent="0.25">
      <c r="A33" s="198" t="s">
        <v>247</v>
      </c>
      <c r="B33" s="178">
        <v>0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</row>
    <row r="34" spans="1:14" ht="33" customHeight="1" x14ac:dyDescent="0.2">
      <c r="A34" s="199" t="s">
        <v>248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9">
        <v>0</v>
      </c>
    </row>
    <row r="35" spans="1:14" ht="33" customHeight="1" thickBot="1" x14ac:dyDescent="0.25">
      <c r="A35" s="199" t="s">
        <v>249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9">
        <v>0</v>
      </c>
    </row>
    <row r="36" spans="1:14" ht="33" customHeight="1" thickBot="1" x14ac:dyDescent="0.25">
      <c r="A36" s="198" t="s">
        <v>250</v>
      </c>
      <c r="B36" s="177">
        <v>40673285.997999988</v>
      </c>
      <c r="C36" s="177">
        <v>34504963.659999996</v>
      </c>
      <c r="D36" s="177">
        <v>75741061.751599997</v>
      </c>
      <c r="E36" s="177">
        <v>104160651.62200001</v>
      </c>
      <c r="F36" s="177">
        <v>164653746.15039998</v>
      </c>
      <c r="G36" s="177">
        <v>148295718.26000008</v>
      </c>
      <c r="H36" s="177">
        <v>153002257.08399996</v>
      </c>
      <c r="I36" s="177">
        <v>148282059.14100006</v>
      </c>
      <c r="J36" s="177">
        <v>119273970.19799998</v>
      </c>
      <c r="K36" s="177">
        <v>95499783.261999995</v>
      </c>
      <c r="L36" s="177">
        <v>95857842.425000012</v>
      </c>
      <c r="M36" s="177">
        <v>87602650.468000025</v>
      </c>
      <c r="N36" s="177">
        <v>1267547990.0200002</v>
      </c>
    </row>
    <row r="37" spans="1:14" ht="33" customHeight="1" x14ac:dyDescent="0.2">
      <c r="A37" s="199" t="s">
        <v>251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9">
        <v>0</v>
      </c>
    </row>
    <row r="38" spans="1:14" ht="33" customHeight="1" x14ac:dyDescent="0.2">
      <c r="A38" s="199" t="s">
        <v>252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9">
        <v>0</v>
      </c>
    </row>
    <row r="39" spans="1:14" ht="33" customHeight="1" x14ac:dyDescent="0.2">
      <c r="A39" s="199" t="s">
        <v>253</v>
      </c>
      <c r="B39" s="174">
        <v>25223163.86799999</v>
      </c>
      <c r="C39" s="174">
        <v>4551504.4499999993</v>
      </c>
      <c r="D39" s="174">
        <v>5326751.7260000017</v>
      </c>
      <c r="E39" s="174">
        <v>5769609.6179999998</v>
      </c>
      <c r="F39" s="174">
        <v>3123678.764</v>
      </c>
      <c r="G39" s="174">
        <v>3214976.1399999997</v>
      </c>
      <c r="H39" s="174">
        <v>1</v>
      </c>
      <c r="I39" s="174">
        <v>1495529.3899999997</v>
      </c>
      <c r="J39" s="174">
        <v>6367784.0300000003</v>
      </c>
      <c r="K39" s="174">
        <v>4452326.8820000002</v>
      </c>
      <c r="L39" s="174">
        <v>5502186.1099999994</v>
      </c>
      <c r="M39" s="174">
        <v>12403238.216</v>
      </c>
      <c r="N39" s="179">
        <v>77430750.193999991</v>
      </c>
    </row>
    <row r="40" spans="1:14" ht="33" customHeight="1" x14ac:dyDescent="0.2">
      <c r="A40" s="199" t="s">
        <v>254</v>
      </c>
      <c r="B40" s="174">
        <v>3590883.1000000006</v>
      </c>
      <c r="C40" s="174">
        <v>9618368.2799999993</v>
      </c>
      <c r="D40" s="174">
        <v>40315300.348000012</v>
      </c>
      <c r="E40" s="174">
        <v>39700295.682000019</v>
      </c>
      <c r="F40" s="174">
        <v>31198889.517999999</v>
      </c>
      <c r="G40" s="174">
        <v>56583348.830000028</v>
      </c>
      <c r="H40" s="174">
        <v>81713714.365999982</v>
      </c>
      <c r="I40" s="174">
        <v>47501785.27700001</v>
      </c>
      <c r="J40" s="174">
        <v>32093193.927999996</v>
      </c>
      <c r="K40" s="174">
        <v>23629263.989999991</v>
      </c>
      <c r="L40" s="174">
        <v>10396405.796000002</v>
      </c>
      <c r="M40" s="174">
        <v>6043106.8329999996</v>
      </c>
      <c r="N40" s="179">
        <v>382384555.94800007</v>
      </c>
    </row>
    <row r="41" spans="1:14" ht="33" customHeight="1" x14ac:dyDescent="0.2">
      <c r="A41" s="199" t="s">
        <v>255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9">
        <v>0</v>
      </c>
    </row>
    <row r="42" spans="1:14" ht="33" customHeight="1" x14ac:dyDescent="0.2">
      <c r="A42" s="199" t="s">
        <v>256</v>
      </c>
      <c r="B42" s="174">
        <v>5736686.2449999992</v>
      </c>
      <c r="C42" s="174">
        <v>16143974.560000001</v>
      </c>
      <c r="D42" s="174">
        <v>7342017.3150000004</v>
      </c>
      <c r="E42" s="174">
        <v>1349191.4119999998</v>
      </c>
      <c r="F42" s="174">
        <v>204334.75999999998</v>
      </c>
      <c r="G42" s="174">
        <v>1203955.0499999998</v>
      </c>
      <c r="H42" s="174">
        <v>6422.92</v>
      </c>
      <c r="I42" s="174">
        <v>1909096.26</v>
      </c>
      <c r="J42" s="174">
        <v>1645867.672</v>
      </c>
      <c r="K42" s="174">
        <v>56859.700000000004</v>
      </c>
      <c r="L42" s="174">
        <v>7131966.3819999993</v>
      </c>
      <c r="M42" s="174">
        <v>16527327.713999998</v>
      </c>
      <c r="N42" s="179">
        <v>59257699.99000001</v>
      </c>
    </row>
    <row r="43" spans="1:14" ht="33" customHeight="1" x14ac:dyDescent="0.2">
      <c r="A43" s="199" t="s">
        <v>257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542880</v>
      </c>
      <c r="L43" s="174">
        <v>0</v>
      </c>
      <c r="M43" s="174">
        <v>0</v>
      </c>
      <c r="N43" s="179">
        <v>542880</v>
      </c>
    </row>
    <row r="44" spans="1:14" ht="33" customHeight="1" x14ac:dyDescent="0.2">
      <c r="A44" s="199" t="s">
        <v>258</v>
      </c>
      <c r="B44" s="174">
        <v>1338603.44</v>
      </c>
      <c r="C44" s="174">
        <v>2085109.39</v>
      </c>
      <c r="D44" s="174">
        <v>19822586.43599999</v>
      </c>
      <c r="E44" s="174">
        <v>7038464.459999999</v>
      </c>
      <c r="F44" s="174">
        <v>315394.1999999999</v>
      </c>
      <c r="G44" s="174">
        <v>497348.24</v>
      </c>
      <c r="H44" s="174">
        <v>2522.8119999999531</v>
      </c>
      <c r="I44" s="174">
        <v>4435553.2919999994</v>
      </c>
      <c r="J44" s="174">
        <v>8306013.3560000015</v>
      </c>
      <c r="K44" s="174">
        <v>10621872.857000003</v>
      </c>
      <c r="L44" s="174">
        <v>7000103.9369999999</v>
      </c>
      <c r="M44" s="174">
        <v>3713961.1340000001</v>
      </c>
      <c r="N44" s="179">
        <v>65177533.553999983</v>
      </c>
    </row>
    <row r="45" spans="1:14" ht="33" customHeight="1" x14ac:dyDescent="0.2">
      <c r="A45" s="199" t="s">
        <v>259</v>
      </c>
      <c r="B45" s="174">
        <v>4783949.3450000007</v>
      </c>
      <c r="C45" s="174">
        <v>2106006.98</v>
      </c>
      <c r="D45" s="174">
        <v>2934405.9265999999</v>
      </c>
      <c r="E45" s="174">
        <v>50303090.449999988</v>
      </c>
      <c r="F45" s="174">
        <v>129811448.90839998</v>
      </c>
      <c r="G45" s="174">
        <v>86796090.000000045</v>
      </c>
      <c r="H45" s="174">
        <v>71279595.985999972</v>
      </c>
      <c r="I45" s="174">
        <v>92940094.922000051</v>
      </c>
      <c r="J45" s="174">
        <v>70861111.211999997</v>
      </c>
      <c r="K45" s="174">
        <v>56196579.833000012</v>
      </c>
      <c r="L45" s="174">
        <v>65827180.20000001</v>
      </c>
      <c r="M45" s="174">
        <v>48915016.571000032</v>
      </c>
      <c r="N45" s="179">
        <v>682754570.33400011</v>
      </c>
    </row>
    <row r="46" spans="1:14" ht="33" customHeight="1" x14ac:dyDescent="0.2">
      <c r="A46" s="199" t="s">
        <v>260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9">
        <v>0</v>
      </c>
    </row>
    <row r="47" spans="1:14" ht="33" customHeight="1" thickBot="1" x14ac:dyDescent="0.25">
      <c r="A47" s="199" t="s">
        <v>261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9">
        <v>0</v>
      </c>
    </row>
    <row r="48" spans="1:14" ht="33" customHeight="1" thickBot="1" x14ac:dyDescent="0.25">
      <c r="A48" s="198" t="s">
        <v>262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</row>
    <row r="49" spans="1:14" ht="33" customHeight="1" thickBot="1" x14ac:dyDescent="0.25">
      <c r="A49" s="200" t="s">
        <v>262</v>
      </c>
      <c r="B49" s="180">
        <v>0</v>
      </c>
      <c r="C49" s="180">
        <v>0</v>
      </c>
      <c r="D49" s="180">
        <v>0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0</v>
      </c>
      <c r="K49" s="180">
        <v>0</v>
      </c>
      <c r="L49" s="180">
        <v>0</v>
      </c>
      <c r="M49" s="180">
        <v>0</v>
      </c>
      <c r="N49" s="179">
        <v>0</v>
      </c>
    </row>
    <row r="50" spans="1:14" ht="33" customHeight="1" thickBot="1" x14ac:dyDescent="0.25">
      <c r="A50" s="198" t="s">
        <v>263</v>
      </c>
      <c r="B50" s="177">
        <v>0</v>
      </c>
      <c r="C50" s="177">
        <v>0</v>
      </c>
      <c r="D50" s="177">
        <v>202581.28</v>
      </c>
      <c r="E50" s="177">
        <v>92331.472999999954</v>
      </c>
      <c r="F50" s="177">
        <v>0</v>
      </c>
      <c r="G50" s="177">
        <v>0</v>
      </c>
      <c r="H50" s="177">
        <v>639894.42000000004</v>
      </c>
      <c r="I50" s="177">
        <v>649949.44000000006</v>
      </c>
      <c r="J50" s="177">
        <v>477090.22399999999</v>
      </c>
      <c r="K50" s="177">
        <v>395640.51900000003</v>
      </c>
      <c r="L50" s="177">
        <v>723810.74</v>
      </c>
      <c r="M50" s="177">
        <v>755603.48800000001</v>
      </c>
      <c r="N50" s="177">
        <v>3936901.5839999998</v>
      </c>
    </row>
    <row r="51" spans="1:14" ht="33" customHeight="1" x14ac:dyDescent="0.2">
      <c r="A51" s="199" t="s">
        <v>264</v>
      </c>
      <c r="B51" s="174">
        <v>0</v>
      </c>
      <c r="C51" s="174">
        <v>0</v>
      </c>
      <c r="D51" s="174">
        <v>202581.28</v>
      </c>
      <c r="E51" s="174">
        <v>92331.472999999954</v>
      </c>
      <c r="F51" s="174">
        <v>0</v>
      </c>
      <c r="G51" s="174">
        <v>0</v>
      </c>
      <c r="H51" s="174">
        <v>639894.42000000004</v>
      </c>
      <c r="I51" s="174">
        <v>649949.44000000006</v>
      </c>
      <c r="J51" s="174">
        <v>477090.22399999999</v>
      </c>
      <c r="K51" s="174">
        <v>395640.51900000003</v>
      </c>
      <c r="L51" s="174">
        <v>723810.74</v>
      </c>
      <c r="M51" s="174">
        <v>755603.48800000001</v>
      </c>
      <c r="N51" s="179">
        <v>3936901.5839999998</v>
      </c>
    </row>
    <row r="52" spans="1:14" ht="33" customHeight="1" x14ac:dyDescent="0.2">
      <c r="A52" s="199" t="s">
        <v>265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9">
        <v>0</v>
      </c>
    </row>
    <row r="53" spans="1:14" ht="33" customHeight="1" x14ac:dyDescent="0.2">
      <c r="A53" s="199" t="s">
        <v>266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9">
        <v>0</v>
      </c>
    </row>
    <row r="54" spans="1:14" ht="33" customHeight="1" x14ac:dyDescent="0.2">
      <c r="A54" s="199" t="s">
        <v>267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9">
        <v>0</v>
      </c>
    </row>
    <row r="55" spans="1:14" ht="33" customHeight="1" x14ac:dyDescent="0.2">
      <c r="A55" s="199" t="s">
        <v>268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9">
        <v>0</v>
      </c>
    </row>
    <row r="56" spans="1:14" ht="33" customHeight="1" x14ac:dyDescent="0.2">
      <c r="A56" s="199" t="s">
        <v>269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9">
        <v>0</v>
      </c>
    </row>
    <row r="57" spans="1:14" ht="33" customHeight="1" x14ac:dyDescent="0.2">
      <c r="A57" s="199" t="s">
        <v>270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9">
        <v>0</v>
      </c>
    </row>
    <row r="58" spans="1:14" ht="33" customHeight="1" x14ac:dyDescent="0.2">
      <c r="A58" s="199" t="s">
        <v>271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9">
        <v>0</v>
      </c>
    </row>
    <row r="59" spans="1:14" ht="33" customHeight="1" x14ac:dyDescent="0.2">
      <c r="A59" s="199" t="s">
        <v>272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9">
        <v>0</v>
      </c>
    </row>
    <row r="60" spans="1:14" ht="33" customHeight="1" thickBot="1" x14ac:dyDescent="0.25">
      <c r="A60" s="199" t="s">
        <v>273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9">
        <v>0</v>
      </c>
    </row>
    <row r="61" spans="1:14" ht="33" customHeight="1" thickBot="1" x14ac:dyDescent="0.25">
      <c r="A61" s="198" t="s">
        <v>274</v>
      </c>
      <c r="B61" s="177">
        <v>8802</v>
      </c>
      <c r="C61" s="177">
        <v>829114</v>
      </c>
      <c r="D61" s="177">
        <v>648334.19999999995</v>
      </c>
      <c r="E61" s="177">
        <v>1317286.8</v>
      </c>
      <c r="F61" s="177">
        <v>0</v>
      </c>
      <c r="G61" s="177">
        <v>0</v>
      </c>
      <c r="H61" s="177">
        <v>0</v>
      </c>
      <c r="I61" s="177">
        <v>0</v>
      </c>
      <c r="J61" s="177">
        <v>2216652</v>
      </c>
      <c r="K61" s="177">
        <v>0</v>
      </c>
      <c r="L61" s="177">
        <v>210700</v>
      </c>
      <c r="M61" s="177">
        <v>451939</v>
      </c>
      <c r="N61" s="177">
        <v>5682828</v>
      </c>
    </row>
    <row r="62" spans="1:14" ht="33" customHeight="1" x14ac:dyDescent="0.2">
      <c r="A62" s="199" t="s">
        <v>275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9">
        <v>0</v>
      </c>
    </row>
    <row r="63" spans="1:14" ht="33" customHeight="1" x14ac:dyDescent="0.2">
      <c r="A63" s="199" t="s">
        <v>276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9">
        <v>0</v>
      </c>
    </row>
    <row r="64" spans="1:14" ht="33" customHeight="1" x14ac:dyDescent="0.2">
      <c r="A64" s="199" t="s">
        <v>277</v>
      </c>
      <c r="B64" s="174">
        <v>8802</v>
      </c>
      <c r="C64" s="174">
        <v>422500</v>
      </c>
      <c r="D64" s="174">
        <v>223365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2216652</v>
      </c>
      <c r="K64" s="174">
        <v>0</v>
      </c>
      <c r="L64" s="174">
        <v>210700</v>
      </c>
      <c r="M64" s="174">
        <v>451939</v>
      </c>
      <c r="N64" s="179">
        <v>3533958</v>
      </c>
    </row>
    <row r="65" spans="1:14" ht="33" customHeight="1" x14ac:dyDescent="0.2">
      <c r="A65" s="199" t="s">
        <v>278</v>
      </c>
      <c r="B65" s="174">
        <v>0</v>
      </c>
      <c r="C65" s="174">
        <v>406614</v>
      </c>
      <c r="D65" s="174">
        <v>424969.19999999995</v>
      </c>
      <c r="E65" s="174">
        <v>1317286.8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9">
        <v>2148870</v>
      </c>
    </row>
    <row r="66" spans="1:14" ht="33" customHeight="1" x14ac:dyDescent="0.2">
      <c r="A66" s="199" t="s">
        <v>279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9">
        <v>0</v>
      </c>
    </row>
    <row r="67" spans="1:14" ht="33" customHeight="1" x14ac:dyDescent="0.2">
      <c r="A67" s="199" t="s">
        <v>280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9">
        <v>0</v>
      </c>
    </row>
    <row r="68" spans="1:14" ht="33" customHeight="1" thickBot="1" x14ac:dyDescent="0.25">
      <c r="A68" s="199" t="s">
        <v>281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9">
        <v>0</v>
      </c>
    </row>
    <row r="69" spans="1:14" ht="33" customHeight="1" thickBot="1" x14ac:dyDescent="0.25">
      <c r="A69" s="198" t="s">
        <v>282</v>
      </c>
      <c r="B69" s="177">
        <v>0</v>
      </c>
      <c r="C69" s="177">
        <v>0</v>
      </c>
      <c r="D69" s="177">
        <v>0</v>
      </c>
      <c r="E69" s="177">
        <v>0</v>
      </c>
      <c r="F69" s="177">
        <v>150000</v>
      </c>
      <c r="G69" s="177">
        <v>161357.59999999998</v>
      </c>
      <c r="H69" s="177">
        <v>151456</v>
      </c>
      <c r="I69" s="177">
        <v>150512</v>
      </c>
      <c r="J69" s="177">
        <v>1091258.375</v>
      </c>
      <c r="K69" s="177">
        <v>1265666.0929999999</v>
      </c>
      <c r="L69" s="177">
        <v>1581763.8430000001</v>
      </c>
      <c r="M69" s="177">
        <v>1239104.26</v>
      </c>
      <c r="N69" s="177">
        <v>5791118.1710000001</v>
      </c>
    </row>
    <row r="70" spans="1:14" ht="33" customHeight="1" x14ac:dyDescent="0.2">
      <c r="A70" s="199" t="s">
        <v>283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168192</v>
      </c>
      <c r="M70" s="174">
        <v>0</v>
      </c>
      <c r="N70" s="179">
        <v>168192</v>
      </c>
    </row>
    <row r="71" spans="1:14" ht="33" customHeight="1" x14ac:dyDescent="0.2">
      <c r="A71" s="199" t="s">
        <v>284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9">
        <v>0</v>
      </c>
    </row>
    <row r="72" spans="1:14" ht="33" customHeight="1" x14ac:dyDescent="0.2">
      <c r="A72" s="199" t="s">
        <v>285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9">
        <v>0</v>
      </c>
    </row>
    <row r="73" spans="1:14" ht="33" customHeight="1" x14ac:dyDescent="0.2">
      <c r="A73" s="199" t="s">
        <v>286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9">
        <v>0</v>
      </c>
    </row>
    <row r="74" spans="1:14" ht="33" customHeight="1" x14ac:dyDescent="0.2">
      <c r="A74" s="199" t="s">
        <v>287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9">
        <v>0</v>
      </c>
    </row>
    <row r="75" spans="1:14" ht="33" customHeight="1" x14ac:dyDescent="0.2">
      <c r="A75" s="199" t="s">
        <v>288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9">
        <v>0</v>
      </c>
    </row>
    <row r="76" spans="1:14" ht="33" customHeight="1" x14ac:dyDescent="0.2">
      <c r="A76" s="199" t="s">
        <v>289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9">
        <v>0</v>
      </c>
    </row>
    <row r="77" spans="1:14" ht="33" customHeight="1" x14ac:dyDescent="0.2">
      <c r="A77" s="199" t="s">
        <v>290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9">
        <v>0</v>
      </c>
    </row>
    <row r="78" spans="1:14" ht="33" customHeight="1" x14ac:dyDescent="0.2">
      <c r="A78" s="199" t="s">
        <v>291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9">
        <v>0</v>
      </c>
    </row>
    <row r="79" spans="1:14" ht="33" customHeight="1" x14ac:dyDescent="0.2">
      <c r="A79" s="199" t="s">
        <v>292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9">
        <v>0</v>
      </c>
    </row>
    <row r="80" spans="1:14" ht="33" customHeight="1" x14ac:dyDescent="0.2">
      <c r="A80" s="199" t="s">
        <v>293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945790.875</v>
      </c>
      <c r="K80" s="174">
        <v>1076882.0929999999</v>
      </c>
      <c r="L80" s="174">
        <v>1256664.9280000001</v>
      </c>
      <c r="M80" s="174">
        <v>1081728.06</v>
      </c>
      <c r="N80" s="179">
        <v>4361065.9560000002</v>
      </c>
    </row>
    <row r="81" spans="1:14" ht="33" customHeight="1" x14ac:dyDescent="0.2">
      <c r="A81" s="199" t="s">
        <v>294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9">
        <v>0</v>
      </c>
    </row>
    <row r="82" spans="1:14" ht="33" customHeight="1" x14ac:dyDescent="0.2">
      <c r="A82" s="199" t="s">
        <v>295</v>
      </c>
      <c r="B82" s="174">
        <v>0</v>
      </c>
      <c r="C82" s="174">
        <v>0</v>
      </c>
      <c r="D82" s="174">
        <v>0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  <c r="N82" s="179">
        <v>0</v>
      </c>
    </row>
    <row r="83" spans="1:14" ht="33" customHeight="1" x14ac:dyDescent="0.2">
      <c r="A83" s="199" t="s">
        <v>296</v>
      </c>
      <c r="B83" s="174">
        <v>0</v>
      </c>
      <c r="C83" s="174">
        <v>0</v>
      </c>
      <c r="D83" s="174">
        <v>0</v>
      </c>
      <c r="E83" s="174">
        <v>0</v>
      </c>
      <c r="F83" s="174">
        <v>150000</v>
      </c>
      <c r="G83" s="174">
        <v>161357.59999999998</v>
      </c>
      <c r="H83" s="174">
        <v>151456</v>
      </c>
      <c r="I83" s="174">
        <v>150512</v>
      </c>
      <c r="J83" s="174">
        <v>145467.49999999997</v>
      </c>
      <c r="K83" s="174">
        <v>188784</v>
      </c>
      <c r="L83" s="174">
        <v>156906.91499999998</v>
      </c>
      <c r="M83" s="174">
        <v>157376.19999999998</v>
      </c>
      <c r="N83" s="179">
        <v>1261860.2149999999</v>
      </c>
    </row>
    <row r="84" spans="1:14" ht="33" customHeight="1" thickBot="1" x14ac:dyDescent="0.25">
      <c r="A84" s="199" t="s">
        <v>297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9">
        <v>0</v>
      </c>
    </row>
    <row r="85" spans="1:14" ht="33" customHeight="1" thickBot="1" x14ac:dyDescent="0.25">
      <c r="A85" s="198" t="s">
        <v>298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</row>
    <row r="86" spans="1:14" ht="33" customHeight="1" x14ac:dyDescent="0.2">
      <c r="A86" s="199" t="s">
        <v>299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9">
        <v>0</v>
      </c>
    </row>
    <row r="87" spans="1:14" ht="33" customHeight="1" x14ac:dyDescent="0.2">
      <c r="A87" s="199" t="s">
        <v>300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9">
        <v>0</v>
      </c>
    </row>
    <row r="88" spans="1:14" ht="33" customHeight="1" x14ac:dyDescent="0.2">
      <c r="A88" s="199" t="s">
        <v>301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9">
        <v>0</v>
      </c>
    </row>
    <row r="89" spans="1:14" ht="33" customHeight="1" x14ac:dyDescent="0.2">
      <c r="A89" s="199" t="s">
        <v>302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9">
        <v>0</v>
      </c>
    </row>
    <row r="90" spans="1:14" ht="33" customHeight="1" x14ac:dyDescent="0.2">
      <c r="A90" s="199" t="s">
        <v>303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9">
        <v>0</v>
      </c>
    </row>
    <row r="91" spans="1:14" ht="33" customHeight="1" thickBot="1" x14ac:dyDescent="0.25">
      <c r="A91" s="199" t="s">
        <v>234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9">
        <v>0</v>
      </c>
    </row>
    <row r="92" spans="1:14" ht="33" customHeight="1" thickBot="1" x14ac:dyDescent="0.25">
      <c r="A92" s="198" t="s">
        <v>304</v>
      </c>
      <c r="B92" s="177">
        <v>388350</v>
      </c>
      <c r="C92" s="177">
        <v>218565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606915</v>
      </c>
    </row>
    <row r="93" spans="1:14" ht="33" customHeight="1" x14ac:dyDescent="0.2">
      <c r="A93" s="199" t="s">
        <v>305</v>
      </c>
      <c r="B93" s="174">
        <v>388350</v>
      </c>
      <c r="C93" s="174">
        <v>218565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606915</v>
      </c>
    </row>
    <row r="94" spans="1:14" ht="33" customHeight="1" x14ac:dyDescent="0.2">
      <c r="A94" s="199" t="s">
        <v>306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</row>
    <row r="95" spans="1:14" ht="33" customHeight="1" x14ac:dyDescent="0.2">
      <c r="A95" s="199" t="s">
        <v>307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</row>
    <row r="96" spans="1:14" ht="33" customHeight="1" thickBot="1" x14ac:dyDescent="0.25">
      <c r="A96" s="199" t="s">
        <v>234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</row>
    <row r="97" spans="1:14" ht="33" customHeight="1" thickBot="1" x14ac:dyDescent="0.25">
      <c r="A97" s="198" t="s">
        <v>308</v>
      </c>
      <c r="B97" s="177">
        <v>2773645.5959999999</v>
      </c>
      <c r="C97" s="177">
        <v>2089155.44</v>
      </c>
      <c r="D97" s="177">
        <v>1897647.4199999997</v>
      </c>
      <c r="E97" s="177">
        <v>6019020.0200000005</v>
      </c>
      <c r="F97" s="177">
        <v>13124826.804000001</v>
      </c>
      <c r="G97" s="177">
        <v>13514636.140000002</v>
      </c>
      <c r="H97" s="177">
        <v>8896639.8960000109</v>
      </c>
      <c r="I97" s="177">
        <v>10085923.563999999</v>
      </c>
      <c r="J97" s="177">
        <v>5397325.2759999996</v>
      </c>
      <c r="K97" s="177">
        <v>11011569.859999999</v>
      </c>
      <c r="L97" s="177">
        <v>13663281.919999996</v>
      </c>
      <c r="M97" s="177">
        <v>9872378.9039999992</v>
      </c>
      <c r="N97" s="177">
        <v>98346050.840000018</v>
      </c>
    </row>
    <row r="98" spans="1:14" ht="33" customHeight="1" x14ac:dyDescent="0.2">
      <c r="A98" s="199" t="s">
        <v>309</v>
      </c>
      <c r="B98" s="174">
        <v>46984.636000000035</v>
      </c>
      <c r="C98" s="174">
        <v>830631.36</v>
      </c>
      <c r="D98" s="174">
        <v>0</v>
      </c>
      <c r="E98" s="174">
        <v>1963560.32</v>
      </c>
      <c r="F98" s="174">
        <v>10890674.536000002</v>
      </c>
      <c r="G98" s="174">
        <v>12108683.300000003</v>
      </c>
      <c r="H98" s="174">
        <v>5931581.8160000108</v>
      </c>
      <c r="I98" s="174">
        <v>4583061.2560000001</v>
      </c>
      <c r="J98" s="174">
        <v>-6024.5040000000008</v>
      </c>
      <c r="K98" s="174">
        <v>8538894.7199999988</v>
      </c>
      <c r="L98" s="174">
        <v>11788336.959999997</v>
      </c>
      <c r="M98" s="174">
        <v>8547542.2239999995</v>
      </c>
      <c r="N98" s="179">
        <v>65223926.624000005</v>
      </c>
    </row>
    <row r="99" spans="1:14" ht="33" customHeight="1" x14ac:dyDescent="0.2">
      <c r="A99" s="199" t="s">
        <v>310</v>
      </c>
      <c r="B99" s="174">
        <v>0</v>
      </c>
      <c r="C99" s="174">
        <v>0</v>
      </c>
      <c r="D99" s="174">
        <v>0</v>
      </c>
      <c r="E99" s="174">
        <v>1642993.6600000001</v>
      </c>
      <c r="F99" s="174">
        <v>401384.52</v>
      </c>
      <c r="G99" s="174">
        <v>166556.64000000001</v>
      </c>
      <c r="H99" s="174">
        <v>289018.95999999996</v>
      </c>
      <c r="I99" s="174">
        <v>0</v>
      </c>
      <c r="J99" s="174">
        <v>0</v>
      </c>
      <c r="K99" s="174">
        <v>0</v>
      </c>
      <c r="L99" s="174">
        <v>354390.83999999997</v>
      </c>
      <c r="M99" s="174">
        <v>324320.03999999998</v>
      </c>
      <c r="N99" s="179">
        <v>3178664.66</v>
      </c>
    </row>
    <row r="100" spans="1:14" ht="33" customHeight="1" x14ac:dyDescent="0.2">
      <c r="A100" s="199" t="s">
        <v>311</v>
      </c>
      <c r="B100" s="174">
        <v>0</v>
      </c>
      <c r="C100" s="174">
        <v>0</v>
      </c>
      <c r="D100" s="174">
        <v>0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  <c r="N100" s="179">
        <v>0</v>
      </c>
    </row>
    <row r="101" spans="1:14" ht="33" customHeight="1" x14ac:dyDescent="0.2">
      <c r="A101" s="199" t="s">
        <v>312</v>
      </c>
      <c r="B101" s="174">
        <v>0</v>
      </c>
      <c r="C101" s="174">
        <v>0</v>
      </c>
      <c r="D101" s="174">
        <v>0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9">
        <v>0</v>
      </c>
    </row>
    <row r="102" spans="1:14" ht="33" customHeight="1" x14ac:dyDescent="0.2">
      <c r="A102" s="199" t="s">
        <v>313</v>
      </c>
      <c r="B102" s="174">
        <v>2726660.96</v>
      </c>
      <c r="C102" s="174">
        <v>1258524.08</v>
      </c>
      <c r="D102" s="174">
        <v>1897647.4199999997</v>
      </c>
      <c r="E102" s="174">
        <v>2412466.04</v>
      </c>
      <c r="F102" s="174">
        <v>1832767.7480000001</v>
      </c>
      <c r="G102" s="174">
        <v>1239396.2</v>
      </c>
      <c r="H102" s="174">
        <v>2676039.1199999996</v>
      </c>
      <c r="I102" s="174">
        <v>2254817.4280000003</v>
      </c>
      <c r="J102" s="174">
        <v>1471230.82</v>
      </c>
      <c r="K102" s="174">
        <v>2472675.14</v>
      </c>
      <c r="L102" s="174">
        <v>1520554.1199999999</v>
      </c>
      <c r="M102" s="174">
        <v>1000516.64</v>
      </c>
      <c r="N102" s="179">
        <v>22763295.716000002</v>
      </c>
    </row>
    <row r="103" spans="1:14" ht="33" customHeight="1" x14ac:dyDescent="0.2">
      <c r="A103" s="199" t="s">
        <v>314</v>
      </c>
      <c r="B103" s="174">
        <v>0</v>
      </c>
      <c r="C103" s="174">
        <v>0</v>
      </c>
      <c r="D103" s="174">
        <v>0</v>
      </c>
      <c r="E103" s="174">
        <v>0</v>
      </c>
      <c r="F103" s="174">
        <v>0</v>
      </c>
      <c r="G103" s="174">
        <v>0</v>
      </c>
      <c r="H103" s="174">
        <v>0</v>
      </c>
      <c r="I103" s="174">
        <v>3248044.88</v>
      </c>
      <c r="J103" s="174">
        <v>3932118.9599999995</v>
      </c>
      <c r="K103" s="174">
        <v>0</v>
      </c>
      <c r="L103" s="174">
        <v>0</v>
      </c>
      <c r="M103" s="174">
        <v>0</v>
      </c>
      <c r="N103" s="179">
        <v>7180163.8399999999</v>
      </c>
    </row>
    <row r="104" spans="1:14" ht="33" customHeight="1" x14ac:dyDescent="0.2">
      <c r="A104" s="199" t="s">
        <v>313</v>
      </c>
      <c r="B104" s="174">
        <v>0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9">
        <v>0</v>
      </c>
    </row>
    <row r="105" spans="1:14" ht="33" customHeight="1" thickBot="1" x14ac:dyDescent="0.25">
      <c r="A105" s="199" t="s">
        <v>234</v>
      </c>
      <c r="B105" s="174">
        <v>0</v>
      </c>
      <c r="C105" s="174">
        <v>0</v>
      </c>
      <c r="D105" s="174">
        <v>0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  <c r="N105" s="179">
        <v>0</v>
      </c>
    </row>
    <row r="106" spans="1:14" ht="33" customHeight="1" thickBot="1" x14ac:dyDescent="0.25">
      <c r="A106" s="198" t="s">
        <v>315</v>
      </c>
      <c r="B106" s="177">
        <v>0</v>
      </c>
      <c r="C106" s="177">
        <v>0</v>
      </c>
      <c r="D106" s="177">
        <v>0</v>
      </c>
      <c r="E106" s="177">
        <v>0</v>
      </c>
      <c r="F106" s="177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</row>
    <row r="107" spans="1:14" ht="33" customHeight="1" x14ac:dyDescent="0.2">
      <c r="A107" s="199" t="s">
        <v>316</v>
      </c>
      <c r="B107" s="174">
        <v>0</v>
      </c>
      <c r="C107" s="174">
        <v>0</v>
      </c>
      <c r="D107" s="174">
        <v>0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9">
        <v>0</v>
      </c>
    </row>
    <row r="108" spans="1:14" ht="33" customHeight="1" x14ac:dyDescent="0.2">
      <c r="A108" s="199" t="s">
        <v>317</v>
      </c>
      <c r="B108" s="174">
        <v>0</v>
      </c>
      <c r="C108" s="174">
        <v>0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9">
        <v>0</v>
      </c>
    </row>
    <row r="109" spans="1:14" ht="33" customHeight="1" thickBot="1" x14ac:dyDescent="0.25">
      <c r="A109" s="199" t="s">
        <v>234</v>
      </c>
      <c r="B109" s="174">
        <v>0</v>
      </c>
      <c r="C109" s="174">
        <v>0</v>
      </c>
      <c r="D109" s="174">
        <v>0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  <c r="N109" s="179">
        <v>0</v>
      </c>
    </row>
    <row r="110" spans="1:14" ht="33" customHeight="1" thickBot="1" x14ac:dyDescent="0.25">
      <c r="A110" s="198" t="s">
        <v>318</v>
      </c>
      <c r="B110" s="177">
        <v>0</v>
      </c>
      <c r="C110" s="177">
        <v>0</v>
      </c>
      <c r="D110" s="177">
        <v>10.57</v>
      </c>
      <c r="E110" s="177">
        <v>9.9999999999944578E-4</v>
      </c>
      <c r="F110" s="177">
        <v>187200</v>
      </c>
      <c r="G110" s="177">
        <v>-88498.8</v>
      </c>
      <c r="H110" s="177">
        <v>0</v>
      </c>
      <c r="I110" s="177">
        <v>43804.799999999996</v>
      </c>
      <c r="J110" s="177">
        <v>0</v>
      </c>
      <c r="K110" s="177">
        <v>0</v>
      </c>
      <c r="L110" s="177">
        <v>0</v>
      </c>
      <c r="M110" s="177">
        <v>16894.71</v>
      </c>
      <c r="N110" s="177">
        <v>159411.28099999999</v>
      </c>
    </row>
    <row r="111" spans="1:14" ht="33" customHeight="1" thickBot="1" x14ac:dyDescent="0.25">
      <c r="A111" s="201" t="s">
        <v>318</v>
      </c>
      <c r="B111" s="181">
        <v>0</v>
      </c>
      <c r="C111" s="181">
        <v>0</v>
      </c>
      <c r="D111" s="181">
        <v>10.57</v>
      </c>
      <c r="E111" s="181">
        <v>9.9999999999944578E-4</v>
      </c>
      <c r="F111" s="181">
        <v>187200</v>
      </c>
      <c r="G111" s="181">
        <v>-88498.8</v>
      </c>
      <c r="H111" s="181">
        <v>0</v>
      </c>
      <c r="I111" s="181">
        <v>43804.799999999996</v>
      </c>
      <c r="J111" s="181">
        <v>0</v>
      </c>
      <c r="K111" s="181">
        <v>0</v>
      </c>
      <c r="L111" s="181">
        <v>0</v>
      </c>
      <c r="M111" s="181">
        <v>16894.71</v>
      </c>
      <c r="N111" s="182">
        <v>159411.28099999999</v>
      </c>
    </row>
    <row r="112" spans="1:14" ht="33" customHeight="1" thickBot="1" x14ac:dyDescent="0.25">
      <c r="A112" s="202" t="s">
        <v>229</v>
      </c>
      <c r="B112" s="183">
        <v>53198182.625999987</v>
      </c>
      <c r="C112" s="183">
        <v>44394980.379999995</v>
      </c>
      <c r="D112" s="183">
        <v>96895602.775600001</v>
      </c>
      <c r="E112" s="183">
        <v>115335591.348</v>
      </c>
      <c r="F112" s="183">
        <v>184753128.55839998</v>
      </c>
      <c r="G112" s="183">
        <v>166650155.22000009</v>
      </c>
      <c r="H112" s="183">
        <v>171080764.32399994</v>
      </c>
      <c r="I112" s="183">
        <v>163812331.63500008</v>
      </c>
      <c r="J112" s="183">
        <v>137541730.273</v>
      </c>
      <c r="K112" s="183">
        <v>116143881.47399998</v>
      </c>
      <c r="L112" s="183">
        <v>113902567.64</v>
      </c>
      <c r="M112" s="183">
        <v>105069541.67400002</v>
      </c>
      <c r="N112" s="183">
        <v>1468778457.928</v>
      </c>
    </row>
    <row r="113" spans="1:14" ht="33" customHeight="1" x14ac:dyDescent="0.2"/>
    <row r="114" spans="1:14" ht="33" customHeight="1" x14ac:dyDescent="0.2"/>
    <row r="115" spans="1:14" ht="33" customHeight="1" x14ac:dyDescent="0.2">
      <c r="A115" s="339" t="s">
        <v>346</v>
      </c>
      <c r="B115" s="339"/>
      <c r="C115" s="339"/>
      <c r="D115" s="339"/>
      <c r="E115" s="339"/>
      <c r="F115" s="339"/>
      <c r="G115" s="339"/>
      <c r="H115" s="339"/>
      <c r="I115" s="339"/>
      <c r="J115" s="339"/>
      <c r="K115" s="339"/>
      <c r="L115" s="339"/>
      <c r="M115" s="339"/>
      <c r="N115" s="339"/>
    </row>
    <row r="116" spans="1:14" ht="33" customHeight="1" thickBot="1" x14ac:dyDescent="0.25">
      <c r="A116" s="340"/>
      <c r="B116" s="340"/>
      <c r="C116" s="340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</row>
    <row r="117" spans="1:14" ht="33" customHeight="1" thickBot="1" x14ac:dyDescent="0.25">
      <c r="A117" s="191" t="s">
        <v>216</v>
      </c>
      <c r="B117" s="192" t="s">
        <v>217</v>
      </c>
      <c r="C117" s="192" t="s">
        <v>218</v>
      </c>
      <c r="D117" s="192" t="s">
        <v>219</v>
      </c>
      <c r="E117" s="192" t="s">
        <v>220</v>
      </c>
      <c r="F117" s="192" t="s">
        <v>221</v>
      </c>
      <c r="G117" s="192" t="s">
        <v>222</v>
      </c>
      <c r="H117" s="192" t="s">
        <v>223</v>
      </c>
      <c r="I117" s="192" t="s">
        <v>224</v>
      </c>
      <c r="J117" s="192" t="s">
        <v>225</v>
      </c>
      <c r="K117" s="192" t="s">
        <v>226</v>
      </c>
      <c r="L117" s="192" t="s">
        <v>227</v>
      </c>
      <c r="M117" s="192" t="s">
        <v>228</v>
      </c>
      <c r="N117" s="193" t="s">
        <v>229</v>
      </c>
    </row>
    <row r="118" spans="1:14" ht="33" customHeight="1" thickBot="1" x14ac:dyDescent="0.25">
      <c r="A118" s="194" t="s">
        <v>230</v>
      </c>
      <c r="B118" s="173">
        <v>0</v>
      </c>
      <c r="C118" s="173">
        <v>0</v>
      </c>
      <c r="D118" s="173">
        <v>0</v>
      </c>
      <c r="E118" s="173">
        <v>0</v>
      </c>
      <c r="F118" s="173">
        <v>0</v>
      </c>
      <c r="G118" s="173">
        <v>0</v>
      </c>
      <c r="H118" s="173">
        <v>0</v>
      </c>
      <c r="I118" s="173">
        <v>0</v>
      </c>
      <c r="J118" s="173">
        <v>0</v>
      </c>
      <c r="K118" s="173">
        <v>0</v>
      </c>
      <c r="L118" s="173">
        <v>0</v>
      </c>
      <c r="M118" s="173">
        <v>0</v>
      </c>
      <c r="N118" s="173">
        <v>0</v>
      </c>
    </row>
    <row r="119" spans="1:14" ht="33" customHeight="1" x14ac:dyDescent="0.2">
      <c r="A119" s="195" t="s">
        <v>231</v>
      </c>
      <c r="B119" s="174">
        <v>0</v>
      </c>
      <c r="C119" s="174">
        <v>0</v>
      </c>
      <c r="D119" s="174">
        <v>0</v>
      </c>
      <c r="E119" s="174">
        <v>0</v>
      </c>
      <c r="F119" s="174">
        <v>0</v>
      </c>
      <c r="G119" s="174">
        <v>0</v>
      </c>
      <c r="H119" s="174">
        <v>0</v>
      </c>
      <c r="I119" s="174">
        <v>0</v>
      </c>
      <c r="J119" s="174">
        <v>0</v>
      </c>
      <c r="K119" s="174">
        <v>0</v>
      </c>
      <c r="L119" s="174">
        <v>0</v>
      </c>
      <c r="M119" s="174">
        <v>0</v>
      </c>
      <c r="N119" s="175">
        <v>0</v>
      </c>
    </row>
    <row r="120" spans="1:14" ht="33" customHeight="1" x14ac:dyDescent="0.2">
      <c r="A120" s="195" t="s">
        <v>213</v>
      </c>
      <c r="B120" s="174">
        <v>0</v>
      </c>
      <c r="C120" s="174">
        <v>0</v>
      </c>
      <c r="D120" s="174">
        <v>0</v>
      </c>
      <c r="E120" s="174">
        <v>0</v>
      </c>
      <c r="F120" s="174">
        <v>0</v>
      </c>
      <c r="G120" s="174">
        <v>0</v>
      </c>
      <c r="H120" s="174">
        <v>0</v>
      </c>
      <c r="I120" s="174">
        <v>0</v>
      </c>
      <c r="J120" s="174">
        <v>0</v>
      </c>
      <c r="K120" s="174">
        <v>0</v>
      </c>
      <c r="L120" s="174">
        <v>0</v>
      </c>
      <c r="M120" s="174">
        <v>0</v>
      </c>
      <c r="N120" s="175">
        <v>0</v>
      </c>
    </row>
    <row r="121" spans="1:14" ht="33" customHeight="1" x14ac:dyDescent="0.2">
      <c r="A121" s="195" t="s">
        <v>232</v>
      </c>
      <c r="B121" s="174">
        <v>0</v>
      </c>
      <c r="C121" s="174">
        <v>0</v>
      </c>
      <c r="D121" s="174">
        <v>0</v>
      </c>
      <c r="E121" s="174">
        <v>0</v>
      </c>
      <c r="F121" s="174">
        <v>0</v>
      </c>
      <c r="G121" s="174">
        <v>0</v>
      </c>
      <c r="H121" s="174">
        <v>0</v>
      </c>
      <c r="I121" s="174">
        <v>0</v>
      </c>
      <c r="J121" s="174">
        <v>0</v>
      </c>
      <c r="K121" s="174">
        <v>0</v>
      </c>
      <c r="L121" s="174">
        <v>0</v>
      </c>
      <c r="M121" s="174">
        <v>0</v>
      </c>
      <c r="N121" s="175">
        <v>0</v>
      </c>
    </row>
    <row r="122" spans="1:14" ht="33" customHeight="1" x14ac:dyDescent="0.2">
      <c r="A122" s="196" t="s">
        <v>233</v>
      </c>
      <c r="B122" s="174">
        <v>0</v>
      </c>
      <c r="C122" s="174">
        <v>0</v>
      </c>
      <c r="D122" s="174">
        <v>0</v>
      </c>
      <c r="E122" s="174">
        <v>0</v>
      </c>
      <c r="F122" s="174">
        <v>0</v>
      </c>
      <c r="G122" s="174">
        <v>0</v>
      </c>
      <c r="H122" s="174">
        <v>0</v>
      </c>
      <c r="I122" s="174">
        <v>0</v>
      </c>
      <c r="J122" s="174">
        <v>0</v>
      </c>
      <c r="K122" s="174">
        <v>0</v>
      </c>
      <c r="L122" s="174">
        <v>0</v>
      </c>
      <c r="M122" s="174">
        <v>0</v>
      </c>
      <c r="N122" s="175">
        <v>0</v>
      </c>
    </row>
    <row r="123" spans="1:14" ht="33" customHeight="1" thickBot="1" x14ac:dyDescent="0.25">
      <c r="A123" s="197" t="s">
        <v>234</v>
      </c>
      <c r="B123" s="176">
        <v>0</v>
      </c>
      <c r="C123" s="174">
        <v>0</v>
      </c>
      <c r="D123" s="174">
        <v>0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5">
        <v>0</v>
      </c>
    </row>
    <row r="124" spans="1:14" ht="33" customHeight="1" thickBot="1" x14ac:dyDescent="0.25">
      <c r="A124" s="198" t="s">
        <v>235</v>
      </c>
      <c r="B124" s="177">
        <v>12552206.060000001</v>
      </c>
      <c r="C124" s="177">
        <v>10508278</v>
      </c>
      <c r="D124" s="177">
        <v>5102667</v>
      </c>
      <c r="E124" s="177">
        <v>5587548</v>
      </c>
      <c r="F124" s="177">
        <v>10427818</v>
      </c>
      <c r="G124" s="177">
        <v>12043463</v>
      </c>
      <c r="H124" s="177">
        <v>12033254</v>
      </c>
      <c r="I124" s="177">
        <v>10295736</v>
      </c>
      <c r="J124" s="177">
        <v>11646036</v>
      </c>
      <c r="K124" s="177">
        <v>13721024</v>
      </c>
      <c r="L124" s="177">
        <v>8316206</v>
      </c>
      <c r="M124" s="177">
        <v>10135439</v>
      </c>
      <c r="N124" s="177">
        <v>122369675.06</v>
      </c>
    </row>
    <row r="125" spans="1:14" ht="33" customHeight="1" x14ac:dyDescent="0.2">
      <c r="A125" s="199" t="s">
        <v>236</v>
      </c>
      <c r="B125" s="174">
        <v>1395819.59</v>
      </c>
      <c r="C125" s="174">
        <v>0</v>
      </c>
      <c r="D125" s="174">
        <v>1141334</v>
      </c>
      <c r="E125" s="174">
        <v>0</v>
      </c>
      <c r="F125" s="174">
        <v>883061</v>
      </c>
      <c r="G125" s="174">
        <v>835454</v>
      </c>
      <c r="H125" s="174">
        <v>286340</v>
      </c>
      <c r="I125" s="174">
        <v>0</v>
      </c>
      <c r="J125" s="174">
        <v>0</v>
      </c>
      <c r="K125" s="174">
        <v>0</v>
      </c>
      <c r="L125" s="174">
        <v>10923</v>
      </c>
      <c r="M125" s="174">
        <v>0</v>
      </c>
      <c r="N125" s="175">
        <v>4552931.59</v>
      </c>
    </row>
    <row r="126" spans="1:14" ht="33" customHeight="1" x14ac:dyDescent="0.2">
      <c r="A126" s="199" t="s">
        <v>237</v>
      </c>
      <c r="B126" s="174">
        <v>10240166.630000001</v>
      </c>
      <c r="C126" s="174">
        <v>9262585</v>
      </c>
      <c r="D126" s="174">
        <v>1838583</v>
      </c>
      <c r="E126" s="174">
        <v>4323112</v>
      </c>
      <c r="F126" s="174">
        <v>7055639</v>
      </c>
      <c r="G126" s="174">
        <v>7319100</v>
      </c>
      <c r="H126" s="174">
        <v>9913578</v>
      </c>
      <c r="I126" s="174">
        <v>8359895</v>
      </c>
      <c r="J126" s="174">
        <v>10133444</v>
      </c>
      <c r="K126" s="174">
        <v>11381336</v>
      </c>
      <c r="L126" s="174">
        <v>5603418</v>
      </c>
      <c r="M126" s="174">
        <v>8570492</v>
      </c>
      <c r="N126" s="175">
        <v>94001348.629999995</v>
      </c>
    </row>
    <row r="127" spans="1:14" ht="33" customHeight="1" x14ac:dyDescent="0.2">
      <c r="A127" s="199" t="s">
        <v>238</v>
      </c>
      <c r="B127" s="174">
        <v>0</v>
      </c>
      <c r="C127" s="174">
        <v>0</v>
      </c>
      <c r="D127" s="174">
        <v>0</v>
      </c>
      <c r="E127" s="174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5">
        <v>0</v>
      </c>
    </row>
    <row r="128" spans="1:14" ht="33" customHeight="1" x14ac:dyDescent="0.2">
      <c r="A128" s="199" t="s">
        <v>239</v>
      </c>
      <c r="B128" s="174">
        <v>448309.84</v>
      </c>
      <c r="C128" s="174">
        <v>0</v>
      </c>
      <c r="D128" s="174">
        <v>1199673</v>
      </c>
      <c r="E128" s="174">
        <v>0</v>
      </c>
      <c r="F128" s="174">
        <v>1262273</v>
      </c>
      <c r="G128" s="174">
        <v>1922699</v>
      </c>
      <c r="H128" s="174">
        <v>1311396</v>
      </c>
      <c r="I128" s="174">
        <v>1707275</v>
      </c>
      <c r="J128" s="174">
        <v>1278772</v>
      </c>
      <c r="K128" s="174">
        <v>1617458</v>
      </c>
      <c r="L128" s="174">
        <v>1172685</v>
      </c>
      <c r="M128" s="174">
        <v>426487</v>
      </c>
      <c r="N128" s="175">
        <v>12347027.84</v>
      </c>
    </row>
    <row r="129" spans="1:14" ht="33" customHeight="1" x14ac:dyDescent="0.2">
      <c r="A129" s="199" t="s">
        <v>240</v>
      </c>
      <c r="B129" s="174">
        <v>0</v>
      </c>
      <c r="C129" s="174">
        <v>0</v>
      </c>
      <c r="D129" s="174">
        <v>0</v>
      </c>
      <c r="E129" s="174">
        <v>0</v>
      </c>
      <c r="F129" s="174">
        <v>0</v>
      </c>
      <c r="G129" s="174">
        <v>0</v>
      </c>
      <c r="H129" s="174">
        <v>0</v>
      </c>
      <c r="I129" s="174">
        <v>0</v>
      </c>
      <c r="J129" s="174">
        <v>0</v>
      </c>
      <c r="K129" s="174">
        <v>0</v>
      </c>
      <c r="L129" s="174">
        <v>0</v>
      </c>
      <c r="M129" s="174">
        <v>0</v>
      </c>
      <c r="N129" s="175">
        <v>0</v>
      </c>
    </row>
    <row r="130" spans="1:14" ht="33" customHeight="1" thickBot="1" x14ac:dyDescent="0.25">
      <c r="A130" s="199" t="s">
        <v>241</v>
      </c>
      <c r="B130" s="174">
        <v>467910</v>
      </c>
      <c r="C130" s="174">
        <v>1245693</v>
      </c>
      <c r="D130" s="174">
        <v>923077</v>
      </c>
      <c r="E130" s="174">
        <v>1264436</v>
      </c>
      <c r="F130" s="174">
        <v>1226845</v>
      </c>
      <c r="G130" s="174">
        <v>1966210</v>
      </c>
      <c r="H130" s="174">
        <v>521940</v>
      </c>
      <c r="I130" s="174">
        <v>228566</v>
      </c>
      <c r="J130" s="174">
        <v>233820</v>
      </c>
      <c r="K130" s="174">
        <v>722230</v>
      </c>
      <c r="L130" s="174">
        <v>1529180</v>
      </c>
      <c r="M130" s="174">
        <v>1138460</v>
      </c>
      <c r="N130" s="175">
        <v>11468367</v>
      </c>
    </row>
    <row r="131" spans="1:14" ht="33" customHeight="1" thickBot="1" x14ac:dyDescent="0.25">
      <c r="A131" s="198" t="s">
        <v>242</v>
      </c>
      <c r="B131" s="177">
        <v>0</v>
      </c>
      <c r="C131" s="177">
        <v>0</v>
      </c>
      <c r="D131" s="177">
        <v>0</v>
      </c>
      <c r="E131" s="177">
        <v>0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</row>
    <row r="132" spans="1:14" ht="33" customHeight="1" x14ac:dyDescent="0.2">
      <c r="A132" s="199" t="s">
        <v>243</v>
      </c>
      <c r="B132" s="174">
        <v>0</v>
      </c>
      <c r="C132" s="174">
        <v>0</v>
      </c>
      <c r="D132" s="174">
        <v>0</v>
      </c>
      <c r="E132" s="174">
        <v>0</v>
      </c>
      <c r="F132" s="174">
        <v>0</v>
      </c>
      <c r="G132" s="174">
        <v>0</v>
      </c>
      <c r="H132" s="174">
        <v>0</v>
      </c>
      <c r="I132" s="174">
        <v>0</v>
      </c>
      <c r="J132" s="174">
        <v>0</v>
      </c>
      <c r="K132" s="174">
        <v>0</v>
      </c>
      <c r="L132" s="174">
        <v>0</v>
      </c>
      <c r="M132" s="174">
        <v>0</v>
      </c>
      <c r="N132" s="175">
        <v>0</v>
      </c>
    </row>
    <row r="133" spans="1:14" ht="33" customHeight="1" x14ac:dyDescent="0.2">
      <c r="A133" s="199" t="s">
        <v>244</v>
      </c>
      <c r="B133" s="174">
        <v>0</v>
      </c>
      <c r="C133" s="174">
        <v>0</v>
      </c>
      <c r="D133" s="174">
        <v>0</v>
      </c>
      <c r="E133" s="174">
        <v>0</v>
      </c>
      <c r="F133" s="174">
        <v>0</v>
      </c>
      <c r="G133" s="174">
        <v>0</v>
      </c>
      <c r="H133" s="174">
        <v>0</v>
      </c>
      <c r="I133" s="174">
        <v>0</v>
      </c>
      <c r="J133" s="174">
        <v>0</v>
      </c>
      <c r="K133" s="174">
        <v>0</v>
      </c>
      <c r="L133" s="174">
        <v>0</v>
      </c>
      <c r="M133" s="174">
        <v>0</v>
      </c>
      <c r="N133" s="175">
        <v>0</v>
      </c>
    </row>
    <row r="134" spans="1:14" ht="33" customHeight="1" x14ac:dyDescent="0.2">
      <c r="A134" s="199" t="s">
        <v>245</v>
      </c>
      <c r="B134" s="174">
        <v>0</v>
      </c>
      <c r="C134" s="174">
        <v>0</v>
      </c>
      <c r="D134" s="174">
        <v>0</v>
      </c>
      <c r="E134" s="174">
        <v>0</v>
      </c>
      <c r="F134" s="174">
        <v>0</v>
      </c>
      <c r="G134" s="174">
        <v>0</v>
      </c>
      <c r="H134" s="174">
        <v>0</v>
      </c>
      <c r="I134" s="174">
        <v>0</v>
      </c>
      <c r="J134" s="174">
        <v>0</v>
      </c>
      <c r="K134" s="174">
        <v>0</v>
      </c>
      <c r="L134" s="174">
        <v>0</v>
      </c>
      <c r="M134" s="174">
        <v>0</v>
      </c>
      <c r="N134" s="175">
        <v>0</v>
      </c>
    </row>
    <row r="135" spans="1:14" ht="33" customHeight="1" thickBot="1" x14ac:dyDescent="0.25">
      <c r="A135" s="199" t="s">
        <v>246</v>
      </c>
      <c r="B135" s="174">
        <v>0</v>
      </c>
      <c r="C135" s="174">
        <v>0</v>
      </c>
      <c r="D135" s="174">
        <v>0</v>
      </c>
      <c r="E135" s="174">
        <v>0</v>
      </c>
      <c r="F135" s="174">
        <v>0</v>
      </c>
      <c r="G135" s="174">
        <v>0</v>
      </c>
      <c r="H135" s="174">
        <v>0</v>
      </c>
      <c r="I135" s="174">
        <v>0</v>
      </c>
      <c r="J135" s="174">
        <v>0</v>
      </c>
      <c r="K135" s="174">
        <v>0</v>
      </c>
      <c r="L135" s="174">
        <v>0</v>
      </c>
      <c r="M135" s="174">
        <v>0</v>
      </c>
      <c r="N135" s="175">
        <v>0</v>
      </c>
    </row>
    <row r="136" spans="1:14" ht="33" customHeight="1" thickBot="1" x14ac:dyDescent="0.25">
      <c r="A136" s="198" t="s">
        <v>247</v>
      </c>
      <c r="B136" s="178">
        <v>1070418</v>
      </c>
      <c r="C136" s="178">
        <v>1193837</v>
      </c>
      <c r="D136" s="178">
        <v>1037944</v>
      </c>
      <c r="E136" s="178">
        <v>842372</v>
      </c>
      <c r="F136" s="178">
        <v>543625</v>
      </c>
      <c r="G136" s="178">
        <v>1015356</v>
      </c>
      <c r="H136" s="178">
        <v>1809895</v>
      </c>
      <c r="I136" s="178">
        <v>2280552</v>
      </c>
      <c r="J136" s="178">
        <v>2290893</v>
      </c>
      <c r="K136" s="178">
        <v>2275473</v>
      </c>
      <c r="L136" s="178">
        <v>2144104</v>
      </c>
      <c r="M136" s="178">
        <v>1381960</v>
      </c>
      <c r="N136" s="178">
        <v>17886429</v>
      </c>
    </row>
    <row r="137" spans="1:14" ht="33" customHeight="1" x14ac:dyDescent="0.2">
      <c r="A137" s="199" t="s">
        <v>248</v>
      </c>
      <c r="B137" s="174">
        <v>0</v>
      </c>
      <c r="C137" s="174">
        <v>0</v>
      </c>
      <c r="D137" s="174">
        <v>0</v>
      </c>
      <c r="E137" s="174">
        <v>0</v>
      </c>
      <c r="F137" s="174">
        <v>0</v>
      </c>
      <c r="G137" s="174">
        <v>0</v>
      </c>
      <c r="H137" s="174">
        <v>0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9">
        <v>0</v>
      </c>
    </row>
    <row r="138" spans="1:14" ht="33" customHeight="1" thickBot="1" x14ac:dyDescent="0.25">
      <c r="A138" s="199" t="s">
        <v>249</v>
      </c>
      <c r="B138" s="174">
        <v>1070418</v>
      </c>
      <c r="C138" s="174">
        <v>1193837</v>
      </c>
      <c r="D138" s="174">
        <v>1037944</v>
      </c>
      <c r="E138" s="174">
        <v>842372</v>
      </c>
      <c r="F138" s="174">
        <v>543625</v>
      </c>
      <c r="G138" s="174">
        <v>1015356</v>
      </c>
      <c r="H138" s="174">
        <v>1809895</v>
      </c>
      <c r="I138" s="174">
        <v>2280552</v>
      </c>
      <c r="J138" s="174">
        <v>2290893</v>
      </c>
      <c r="K138" s="174">
        <v>2275473</v>
      </c>
      <c r="L138" s="174">
        <v>2144104</v>
      </c>
      <c r="M138" s="174">
        <v>1381960</v>
      </c>
      <c r="N138" s="179">
        <v>17886429</v>
      </c>
    </row>
    <row r="139" spans="1:14" ht="33" customHeight="1" thickBot="1" x14ac:dyDescent="0.25">
      <c r="A139" s="198" t="s">
        <v>250</v>
      </c>
      <c r="B139" s="177">
        <v>33395764</v>
      </c>
      <c r="C139" s="177">
        <v>44528318</v>
      </c>
      <c r="D139" s="177">
        <v>57773700</v>
      </c>
      <c r="E139" s="177">
        <v>60267044</v>
      </c>
      <c r="F139" s="177">
        <v>104559511</v>
      </c>
      <c r="G139" s="177">
        <v>167540180</v>
      </c>
      <c r="H139" s="177">
        <v>205347679</v>
      </c>
      <c r="I139" s="177">
        <v>182092116</v>
      </c>
      <c r="J139" s="177">
        <v>172095570</v>
      </c>
      <c r="K139" s="177">
        <v>206085448</v>
      </c>
      <c r="L139" s="177">
        <v>180951601</v>
      </c>
      <c r="M139" s="177">
        <v>116700813</v>
      </c>
      <c r="N139" s="177">
        <v>1531337744</v>
      </c>
    </row>
    <row r="140" spans="1:14" ht="33" customHeight="1" x14ac:dyDescent="0.2">
      <c r="A140" s="199" t="s">
        <v>251</v>
      </c>
      <c r="B140" s="174">
        <v>0</v>
      </c>
      <c r="C140" s="174">
        <v>0</v>
      </c>
      <c r="D140" s="174">
        <v>0</v>
      </c>
      <c r="E140" s="174">
        <v>0</v>
      </c>
      <c r="F140" s="174">
        <v>0</v>
      </c>
      <c r="G140" s="174">
        <v>0</v>
      </c>
      <c r="H140" s="174">
        <v>0</v>
      </c>
      <c r="I140" s="174">
        <v>0</v>
      </c>
      <c r="J140" s="174">
        <v>0</v>
      </c>
      <c r="K140" s="174">
        <v>0</v>
      </c>
      <c r="L140" s="174">
        <v>0</v>
      </c>
      <c r="M140" s="174">
        <v>0</v>
      </c>
      <c r="N140" s="179">
        <v>0</v>
      </c>
    </row>
    <row r="141" spans="1:14" ht="33" customHeight="1" x14ac:dyDescent="0.2">
      <c r="A141" s="199" t="s">
        <v>252</v>
      </c>
      <c r="B141" s="174">
        <v>0</v>
      </c>
      <c r="C141" s="174">
        <v>0</v>
      </c>
      <c r="D141" s="174">
        <v>0</v>
      </c>
      <c r="E141" s="174">
        <v>0</v>
      </c>
      <c r="F141" s="174">
        <v>0</v>
      </c>
      <c r="G141" s="174">
        <v>0</v>
      </c>
      <c r="H141" s="174">
        <v>0</v>
      </c>
      <c r="I141" s="174">
        <v>0</v>
      </c>
      <c r="J141" s="174">
        <v>0</v>
      </c>
      <c r="K141" s="174">
        <v>0</v>
      </c>
      <c r="L141" s="174">
        <v>0</v>
      </c>
      <c r="M141" s="174">
        <v>0</v>
      </c>
      <c r="N141" s="179">
        <v>0</v>
      </c>
    </row>
    <row r="142" spans="1:14" ht="33" customHeight="1" x14ac:dyDescent="0.2">
      <c r="A142" s="199" t="s">
        <v>253</v>
      </c>
      <c r="B142" s="174">
        <v>0</v>
      </c>
      <c r="C142" s="174">
        <v>0</v>
      </c>
      <c r="D142" s="174">
        <v>0</v>
      </c>
      <c r="E142" s="174">
        <v>0</v>
      </c>
      <c r="F142" s="174">
        <v>0</v>
      </c>
      <c r="G142" s="174">
        <v>0</v>
      </c>
      <c r="H142" s="174">
        <v>0</v>
      </c>
      <c r="I142" s="174">
        <v>0</v>
      </c>
      <c r="J142" s="174">
        <v>0</v>
      </c>
      <c r="K142" s="174">
        <v>0</v>
      </c>
      <c r="L142" s="174">
        <v>0</v>
      </c>
      <c r="M142" s="174">
        <v>0</v>
      </c>
      <c r="N142" s="179">
        <v>0</v>
      </c>
    </row>
    <row r="143" spans="1:14" ht="33" customHeight="1" x14ac:dyDescent="0.2">
      <c r="A143" s="199" t="s">
        <v>254</v>
      </c>
      <c r="B143" s="174">
        <v>16166620</v>
      </c>
      <c r="C143" s="174">
        <v>28236285</v>
      </c>
      <c r="D143" s="174">
        <v>27820735</v>
      </c>
      <c r="E143" s="174">
        <v>18088900</v>
      </c>
      <c r="F143" s="174">
        <v>4817690</v>
      </c>
      <c r="G143" s="174">
        <v>14381300</v>
      </c>
      <c r="H143" s="174">
        <v>67818443</v>
      </c>
      <c r="I143" s="174">
        <v>30451602</v>
      </c>
      <c r="J143" s="174">
        <v>20426588</v>
      </c>
      <c r="K143" s="174">
        <v>62118365</v>
      </c>
      <c r="L143" s="174">
        <v>44044478</v>
      </c>
      <c r="M143" s="174">
        <v>34313182</v>
      </c>
      <c r="N143" s="179">
        <v>368684188</v>
      </c>
    </row>
    <row r="144" spans="1:14" ht="33" customHeight="1" x14ac:dyDescent="0.2">
      <c r="A144" s="199" t="s">
        <v>255</v>
      </c>
      <c r="B144" s="174">
        <v>5380760</v>
      </c>
      <c r="C144" s="174">
        <v>1109000</v>
      </c>
      <c r="D144" s="174">
        <v>2443300</v>
      </c>
      <c r="E144" s="174">
        <v>1847450</v>
      </c>
      <c r="F144" s="174">
        <v>1818000</v>
      </c>
      <c r="G144" s="174">
        <v>3322130</v>
      </c>
      <c r="H144" s="174">
        <v>4610929</v>
      </c>
      <c r="I144" s="174">
        <v>4950250</v>
      </c>
      <c r="J144" s="174">
        <v>5251650</v>
      </c>
      <c r="K144" s="174">
        <v>5788070</v>
      </c>
      <c r="L144" s="174">
        <v>5389140</v>
      </c>
      <c r="M144" s="174">
        <v>5554302</v>
      </c>
      <c r="N144" s="179">
        <v>47464981</v>
      </c>
    </row>
    <row r="145" spans="1:14" ht="33" customHeight="1" x14ac:dyDescent="0.2">
      <c r="A145" s="199" t="s">
        <v>256</v>
      </c>
      <c r="B145" s="174">
        <v>0</v>
      </c>
      <c r="C145" s="174">
        <v>0</v>
      </c>
      <c r="D145" s="174">
        <v>438659</v>
      </c>
      <c r="E145" s="174">
        <v>0</v>
      </c>
      <c r="F145" s="174">
        <v>0</v>
      </c>
      <c r="G145" s="174">
        <v>0</v>
      </c>
      <c r="H145" s="174">
        <v>0</v>
      </c>
      <c r="I145" s="174">
        <v>0</v>
      </c>
      <c r="J145" s="174">
        <v>0</v>
      </c>
      <c r="K145" s="174">
        <v>0</v>
      </c>
      <c r="L145" s="174">
        <v>1283524</v>
      </c>
      <c r="M145" s="174">
        <v>0</v>
      </c>
      <c r="N145" s="179">
        <v>1722183</v>
      </c>
    </row>
    <row r="146" spans="1:14" ht="33" customHeight="1" x14ac:dyDescent="0.2">
      <c r="A146" s="199" t="s">
        <v>257</v>
      </c>
      <c r="B146" s="174">
        <v>905885</v>
      </c>
      <c r="C146" s="174">
        <v>541954</v>
      </c>
      <c r="D146" s="174">
        <v>348312</v>
      </c>
      <c r="E146" s="174">
        <v>0</v>
      </c>
      <c r="F146" s="174">
        <v>546569</v>
      </c>
      <c r="G146" s="174">
        <v>1096643</v>
      </c>
      <c r="H146" s="174">
        <v>1173349</v>
      </c>
      <c r="I146" s="174">
        <v>2803603</v>
      </c>
      <c r="J146" s="174">
        <v>1805661</v>
      </c>
      <c r="K146" s="174">
        <v>1662500</v>
      </c>
      <c r="L146" s="174">
        <v>538913</v>
      </c>
      <c r="M146" s="174">
        <v>0</v>
      </c>
      <c r="N146" s="179">
        <v>11423389</v>
      </c>
    </row>
    <row r="147" spans="1:14" ht="33" customHeight="1" x14ac:dyDescent="0.2">
      <c r="A147" s="199" t="s">
        <v>258</v>
      </c>
      <c r="B147" s="174">
        <v>6727979</v>
      </c>
      <c r="C147" s="174">
        <v>4818046</v>
      </c>
      <c r="D147" s="174">
        <v>6387285</v>
      </c>
      <c r="E147" s="174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862339</v>
      </c>
      <c r="K147" s="174">
        <v>2626908</v>
      </c>
      <c r="L147" s="174">
        <v>2111991</v>
      </c>
      <c r="M147" s="174">
        <v>765664</v>
      </c>
      <c r="N147" s="179">
        <v>24300212</v>
      </c>
    </row>
    <row r="148" spans="1:14" ht="33" customHeight="1" x14ac:dyDescent="0.2">
      <c r="A148" s="199" t="s">
        <v>259</v>
      </c>
      <c r="B148" s="174">
        <v>3999920</v>
      </c>
      <c r="C148" s="174">
        <v>9474308</v>
      </c>
      <c r="D148" s="174">
        <v>20335409</v>
      </c>
      <c r="E148" s="174">
        <v>40330694</v>
      </c>
      <c r="F148" s="174">
        <v>97243127</v>
      </c>
      <c r="G148" s="174">
        <v>142701032</v>
      </c>
      <c r="H148" s="174">
        <v>119157133</v>
      </c>
      <c r="I148" s="174">
        <v>132646986</v>
      </c>
      <c r="J148" s="174">
        <v>130900157</v>
      </c>
      <c r="K148" s="174">
        <v>124500855</v>
      </c>
      <c r="L148" s="174">
        <v>123640280</v>
      </c>
      <c r="M148" s="174">
        <v>66705740</v>
      </c>
      <c r="N148" s="179">
        <v>1011635641</v>
      </c>
    </row>
    <row r="149" spans="1:14" ht="33" customHeight="1" x14ac:dyDescent="0.2">
      <c r="A149" s="199" t="s">
        <v>260</v>
      </c>
      <c r="B149" s="174">
        <v>0</v>
      </c>
      <c r="C149" s="174">
        <v>0</v>
      </c>
      <c r="D149" s="174">
        <v>0</v>
      </c>
      <c r="E149" s="174">
        <v>0</v>
      </c>
      <c r="F149" s="174">
        <v>0</v>
      </c>
      <c r="G149" s="174">
        <v>0</v>
      </c>
      <c r="H149" s="174">
        <v>0</v>
      </c>
      <c r="I149" s="174">
        <v>0</v>
      </c>
      <c r="J149" s="174">
        <v>0</v>
      </c>
      <c r="K149" s="174">
        <v>0</v>
      </c>
      <c r="L149" s="174">
        <v>0</v>
      </c>
      <c r="M149" s="174">
        <v>0</v>
      </c>
      <c r="N149" s="179">
        <v>0</v>
      </c>
    </row>
    <row r="150" spans="1:14" ht="33" customHeight="1" thickBot="1" x14ac:dyDescent="0.25">
      <c r="A150" s="199" t="s">
        <v>261</v>
      </c>
      <c r="B150" s="174">
        <v>214600</v>
      </c>
      <c r="C150" s="174">
        <v>348725</v>
      </c>
      <c r="D150" s="174">
        <v>0</v>
      </c>
      <c r="E150" s="174">
        <v>0</v>
      </c>
      <c r="F150" s="174">
        <v>134125</v>
      </c>
      <c r="G150" s="174">
        <v>6039075</v>
      </c>
      <c r="H150" s="174">
        <v>12587825</v>
      </c>
      <c r="I150" s="174">
        <v>11239675</v>
      </c>
      <c r="J150" s="174">
        <v>12849175</v>
      </c>
      <c r="K150" s="174">
        <v>9388750</v>
      </c>
      <c r="L150" s="174">
        <v>3943275</v>
      </c>
      <c r="M150" s="174">
        <v>9361925</v>
      </c>
      <c r="N150" s="179">
        <v>66107150</v>
      </c>
    </row>
    <row r="151" spans="1:14" ht="33" customHeight="1" thickBot="1" x14ac:dyDescent="0.25">
      <c r="A151" s="198" t="s">
        <v>262</v>
      </c>
      <c r="B151" s="177">
        <v>0</v>
      </c>
      <c r="C151" s="177">
        <v>0</v>
      </c>
      <c r="D151" s="177">
        <v>0</v>
      </c>
      <c r="E151" s="177">
        <v>0</v>
      </c>
      <c r="F151" s="177">
        <v>0</v>
      </c>
      <c r="G151" s="177">
        <v>0</v>
      </c>
      <c r="H151" s="177">
        <v>0</v>
      </c>
      <c r="I151" s="177">
        <v>0</v>
      </c>
      <c r="J151" s="177">
        <v>0</v>
      </c>
      <c r="K151" s="177">
        <v>0</v>
      </c>
      <c r="L151" s="177">
        <v>0</v>
      </c>
      <c r="M151" s="177">
        <v>0</v>
      </c>
      <c r="N151" s="177">
        <v>0</v>
      </c>
    </row>
    <row r="152" spans="1:14" ht="33" customHeight="1" thickBot="1" x14ac:dyDescent="0.25">
      <c r="A152" s="200" t="s">
        <v>262</v>
      </c>
      <c r="B152" s="180">
        <v>0</v>
      </c>
      <c r="C152" s="180">
        <v>0</v>
      </c>
      <c r="D152" s="180">
        <v>0</v>
      </c>
      <c r="E152" s="180">
        <v>0</v>
      </c>
      <c r="F152" s="180">
        <v>0</v>
      </c>
      <c r="G152" s="180">
        <v>0</v>
      </c>
      <c r="H152" s="180">
        <v>0</v>
      </c>
      <c r="I152" s="180">
        <v>0</v>
      </c>
      <c r="J152" s="180">
        <v>0</v>
      </c>
      <c r="K152" s="180">
        <v>0</v>
      </c>
      <c r="L152" s="180">
        <v>0</v>
      </c>
      <c r="M152" s="180">
        <v>0</v>
      </c>
      <c r="N152" s="179">
        <v>0</v>
      </c>
    </row>
    <row r="153" spans="1:14" ht="33" customHeight="1" thickBot="1" x14ac:dyDescent="0.25">
      <c r="A153" s="198" t="s">
        <v>263</v>
      </c>
      <c r="B153" s="177">
        <v>8521907</v>
      </c>
      <c r="C153" s="177">
        <v>8011725</v>
      </c>
      <c r="D153" s="177">
        <v>13624669</v>
      </c>
      <c r="E153" s="177">
        <v>9957941</v>
      </c>
      <c r="F153" s="177">
        <v>10067154</v>
      </c>
      <c r="G153" s="177">
        <v>8454766</v>
      </c>
      <c r="H153" s="177">
        <v>6645729</v>
      </c>
      <c r="I153" s="177">
        <v>10822510</v>
      </c>
      <c r="J153" s="177">
        <v>10675445</v>
      </c>
      <c r="K153" s="177">
        <v>7737721</v>
      </c>
      <c r="L153" s="177">
        <v>8478018</v>
      </c>
      <c r="M153" s="177">
        <v>7032354</v>
      </c>
      <c r="N153" s="177">
        <v>110029939</v>
      </c>
    </row>
    <row r="154" spans="1:14" ht="33" customHeight="1" x14ac:dyDescent="0.2">
      <c r="A154" s="199" t="s">
        <v>264</v>
      </c>
      <c r="B154" s="174">
        <v>0</v>
      </c>
      <c r="C154" s="174">
        <v>0</v>
      </c>
      <c r="D154" s="174">
        <v>0</v>
      </c>
      <c r="E154" s="174">
        <v>0</v>
      </c>
      <c r="F154" s="174">
        <v>0</v>
      </c>
      <c r="G154" s="174">
        <v>0</v>
      </c>
      <c r="H154" s="174">
        <v>0</v>
      </c>
      <c r="I154" s="174">
        <v>0</v>
      </c>
      <c r="J154" s="174">
        <v>0</v>
      </c>
      <c r="K154" s="174">
        <v>0</v>
      </c>
      <c r="L154" s="174">
        <v>0</v>
      </c>
      <c r="M154" s="174">
        <v>0</v>
      </c>
      <c r="N154" s="179">
        <v>0</v>
      </c>
    </row>
    <row r="155" spans="1:14" ht="33" customHeight="1" x14ac:dyDescent="0.2">
      <c r="A155" s="199" t="s">
        <v>265</v>
      </c>
      <c r="B155" s="174">
        <v>6569029</v>
      </c>
      <c r="C155" s="174">
        <v>4480035</v>
      </c>
      <c r="D155" s="174">
        <v>8118239</v>
      </c>
      <c r="E155" s="174">
        <v>5297679</v>
      </c>
      <c r="F155" s="174">
        <v>5349088</v>
      </c>
      <c r="G155" s="174">
        <v>5191879</v>
      </c>
      <c r="H155" s="174">
        <v>3882437</v>
      </c>
      <c r="I155" s="174">
        <v>5870814</v>
      </c>
      <c r="J155" s="174">
        <v>5843134</v>
      </c>
      <c r="K155" s="174">
        <v>3900472</v>
      </c>
      <c r="L155" s="174">
        <v>2734362</v>
      </c>
      <c r="M155" s="174">
        <v>3389499</v>
      </c>
      <c r="N155" s="179">
        <v>60626667</v>
      </c>
    </row>
    <row r="156" spans="1:14" ht="33" customHeight="1" x14ac:dyDescent="0.2">
      <c r="A156" s="199" t="s">
        <v>266</v>
      </c>
      <c r="B156" s="174">
        <v>1288092</v>
      </c>
      <c r="C156" s="174">
        <v>2753472</v>
      </c>
      <c r="D156" s="174">
        <v>3581243</v>
      </c>
      <c r="E156" s="174">
        <v>4078676</v>
      </c>
      <c r="F156" s="174">
        <v>3324640</v>
      </c>
      <c r="G156" s="174">
        <v>1982370</v>
      </c>
      <c r="H156" s="174">
        <v>2111538</v>
      </c>
      <c r="I156" s="174">
        <v>4245202</v>
      </c>
      <c r="J156" s="174">
        <v>2960100</v>
      </c>
      <c r="K156" s="174">
        <v>2636162</v>
      </c>
      <c r="L156" s="174">
        <v>3456826</v>
      </c>
      <c r="M156" s="174">
        <v>1648088</v>
      </c>
      <c r="N156" s="179">
        <v>34066409</v>
      </c>
    </row>
    <row r="157" spans="1:14" ht="33" customHeight="1" x14ac:dyDescent="0.2">
      <c r="A157" s="199" t="s">
        <v>267</v>
      </c>
      <c r="B157" s="174">
        <v>664786</v>
      </c>
      <c r="C157" s="174">
        <v>778218</v>
      </c>
      <c r="D157" s="174">
        <v>1925187</v>
      </c>
      <c r="E157" s="174">
        <v>581586</v>
      </c>
      <c r="F157" s="174">
        <v>1393426</v>
      </c>
      <c r="G157" s="174">
        <v>1280517</v>
      </c>
      <c r="H157" s="174">
        <v>651754</v>
      </c>
      <c r="I157" s="174">
        <v>706494</v>
      </c>
      <c r="J157" s="174">
        <v>1872211</v>
      </c>
      <c r="K157" s="174">
        <v>1201087</v>
      </c>
      <c r="L157" s="174">
        <v>2286830</v>
      </c>
      <c r="M157" s="174">
        <v>1994767</v>
      </c>
      <c r="N157" s="179">
        <v>15336863</v>
      </c>
    </row>
    <row r="158" spans="1:14" ht="33" customHeight="1" x14ac:dyDescent="0.2">
      <c r="A158" s="199" t="s">
        <v>268</v>
      </c>
      <c r="B158" s="174">
        <v>0</v>
      </c>
      <c r="C158" s="174">
        <v>0</v>
      </c>
      <c r="D158" s="174">
        <v>0</v>
      </c>
      <c r="E158" s="174">
        <v>0</v>
      </c>
      <c r="F158" s="174">
        <v>0</v>
      </c>
      <c r="G158" s="174">
        <v>0</v>
      </c>
      <c r="H158" s="174">
        <v>0</v>
      </c>
      <c r="I158" s="174">
        <v>0</v>
      </c>
      <c r="J158" s="174">
        <v>0</v>
      </c>
      <c r="K158" s="174">
        <v>0</v>
      </c>
      <c r="L158" s="174">
        <v>0</v>
      </c>
      <c r="M158" s="174">
        <v>0</v>
      </c>
      <c r="N158" s="179">
        <v>0</v>
      </c>
    </row>
    <row r="159" spans="1:14" ht="33" customHeight="1" x14ac:dyDescent="0.2">
      <c r="A159" s="199" t="s">
        <v>269</v>
      </c>
      <c r="B159" s="174">
        <v>0</v>
      </c>
      <c r="C159" s="174">
        <v>0</v>
      </c>
      <c r="D159" s="174">
        <v>0</v>
      </c>
      <c r="E159" s="174">
        <v>0</v>
      </c>
      <c r="F159" s="174">
        <v>0</v>
      </c>
      <c r="G159" s="174">
        <v>0</v>
      </c>
      <c r="H159" s="174">
        <v>0</v>
      </c>
      <c r="I159" s="174">
        <v>0</v>
      </c>
      <c r="J159" s="174">
        <v>0</v>
      </c>
      <c r="K159" s="174">
        <v>0</v>
      </c>
      <c r="L159" s="174">
        <v>0</v>
      </c>
      <c r="M159" s="174">
        <v>0</v>
      </c>
      <c r="N159" s="179">
        <v>0</v>
      </c>
    </row>
    <row r="160" spans="1:14" ht="33" customHeight="1" x14ac:dyDescent="0.2">
      <c r="A160" s="199" t="s">
        <v>270</v>
      </c>
      <c r="B160" s="174">
        <v>0</v>
      </c>
      <c r="C160" s="174">
        <v>0</v>
      </c>
      <c r="D160" s="174">
        <v>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0</v>
      </c>
      <c r="N160" s="179">
        <v>0</v>
      </c>
    </row>
    <row r="161" spans="1:14" ht="33" customHeight="1" x14ac:dyDescent="0.2">
      <c r="A161" s="199" t="s">
        <v>271</v>
      </c>
      <c r="B161" s="174">
        <v>0</v>
      </c>
      <c r="C161" s="174">
        <v>0</v>
      </c>
      <c r="D161" s="174">
        <v>0</v>
      </c>
      <c r="E161" s="174">
        <v>0</v>
      </c>
      <c r="F161" s="174">
        <v>0</v>
      </c>
      <c r="G161" s="174">
        <v>0</v>
      </c>
      <c r="H161" s="174">
        <v>0</v>
      </c>
      <c r="I161" s="174">
        <v>0</v>
      </c>
      <c r="J161" s="174">
        <v>0</v>
      </c>
      <c r="K161" s="174">
        <v>0</v>
      </c>
      <c r="L161" s="174">
        <v>0</v>
      </c>
      <c r="M161" s="174">
        <v>0</v>
      </c>
      <c r="N161" s="179">
        <v>0</v>
      </c>
    </row>
    <row r="162" spans="1:14" ht="33" customHeight="1" x14ac:dyDescent="0.2">
      <c r="A162" s="199" t="s">
        <v>272</v>
      </c>
      <c r="B162" s="174">
        <v>0</v>
      </c>
      <c r="C162" s="174">
        <v>0</v>
      </c>
      <c r="D162" s="174">
        <v>0</v>
      </c>
      <c r="E162" s="174">
        <v>0</v>
      </c>
      <c r="F162" s="174">
        <v>0</v>
      </c>
      <c r="G162" s="174">
        <v>0</v>
      </c>
      <c r="H162" s="174">
        <v>0</v>
      </c>
      <c r="I162" s="174">
        <v>0</v>
      </c>
      <c r="J162" s="174">
        <v>0</v>
      </c>
      <c r="K162" s="174">
        <v>0</v>
      </c>
      <c r="L162" s="174">
        <v>0</v>
      </c>
      <c r="M162" s="174">
        <v>0</v>
      </c>
      <c r="N162" s="179">
        <v>0</v>
      </c>
    </row>
    <row r="163" spans="1:14" ht="33" customHeight="1" thickBot="1" x14ac:dyDescent="0.25">
      <c r="A163" s="199" t="s">
        <v>273</v>
      </c>
      <c r="B163" s="174">
        <v>0</v>
      </c>
      <c r="C163" s="174">
        <v>0</v>
      </c>
      <c r="D163" s="174">
        <v>0</v>
      </c>
      <c r="E163" s="174">
        <v>0</v>
      </c>
      <c r="F163" s="174">
        <v>0</v>
      </c>
      <c r="G163" s="174">
        <v>0</v>
      </c>
      <c r="H163" s="174">
        <v>0</v>
      </c>
      <c r="I163" s="174">
        <v>0</v>
      </c>
      <c r="J163" s="174">
        <v>0</v>
      </c>
      <c r="K163" s="174">
        <v>0</v>
      </c>
      <c r="L163" s="174">
        <v>0</v>
      </c>
      <c r="M163" s="174">
        <v>0</v>
      </c>
      <c r="N163" s="179">
        <v>0</v>
      </c>
    </row>
    <row r="164" spans="1:14" ht="33" customHeight="1" thickBot="1" x14ac:dyDescent="0.25">
      <c r="A164" s="198" t="s">
        <v>274</v>
      </c>
      <c r="B164" s="177">
        <v>12996088</v>
      </c>
      <c r="C164" s="177">
        <v>4213232</v>
      </c>
      <c r="D164" s="177">
        <v>7412102</v>
      </c>
      <c r="E164" s="177">
        <v>3155154</v>
      </c>
      <c r="F164" s="177">
        <v>2518154</v>
      </c>
      <c r="G164" s="177">
        <v>1178421</v>
      </c>
      <c r="H164" s="177">
        <v>9209980</v>
      </c>
      <c r="I164" s="177">
        <v>11505418</v>
      </c>
      <c r="J164" s="177">
        <v>13987437</v>
      </c>
      <c r="K164" s="177">
        <v>16573834</v>
      </c>
      <c r="L164" s="177">
        <v>13718726</v>
      </c>
      <c r="M164" s="177">
        <v>14201444</v>
      </c>
      <c r="N164" s="177">
        <v>110669990</v>
      </c>
    </row>
    <row r="165" spans="1:14" ht="33" customHeight="1" x14ac:dyDescent="0.2">
      <c r="A165" s="199" t="s">
        <v>275</v>
      </c>
      <c r="B165" s="174">
        <v>12439048</v>
      </c>
      <c r="C165" s="174">
        <v>3597357</v>
      </c>
      <c r="D165" s="174">
        <v>6630484</v>
      </c>
      <c r="E165" s="174">
        <v>2104094</v>
      </c>
      <c r="F165" s="174">
        <v>1172954</v>
      </c>
      <c r="G165" s="174">
        <v>0</v>
      </c>
      <c r="H165" s="174">
        <v>8208246</v>
      </c>
      <c r="I165" s="174">
        <v>10193961</v>
      </c>
      <c r="J165" s="174">
        <v>13287278</v>
      </c>
      <c r="K165" s="174">
        <v>15720477</v>
      </c>
      <c r="L165" s="174">
        <v>13482171</v>
      </c>
      <c r="M165" s="174">
        <v>13913844</v>
      </c>
      <c r="N165" s="179">
        <v>100749914</v>
      </c>
    </row>
    <row r="166" spans="1:14" ht="33" customHeight="1" x14ac:dyDescent="0.2">
      <c r="A166" s="199" t="s">
        <v>276</v>
      </c>
      <c r="B166" s="174">
        <v>0</v>
      </c>
      <c r="C166" s="174">
        <v>0</v>
      </c>
      <c r="D166" s="174">
        <v>0</v>
      </c>
      <c r="E166" s="174">
        <v>0</v>
      </c>
      <c r="F166" s="174">
        <v>0</v>
      </c>
      <c r="G166" s="174">
        <v>0</v>
      </c>
      <c r="H166" s="174">
        <v>0</v>
      </c>
      <c r="I166" s="174">
        <v>0</v>
      </c>
      <c r="J166" s="174">
        <v>0</v>
      </c>
      <c r="K166" s="174">
        <v>0</v>
      </c>
      <c r="L166" s="174">
        <v>0</v>
      </c>
      <c r="M166" s="174">
        <v>0</v>
      </c>
      <c r="N166" s="179">
        <v>0</v>
      </c>
    </row>
    <row r="167" spans="1:14" ht="33" customHeight="1" x14ac:dyDescent="0.2">
      <c r="A167" s="199" t="s">
        <v>277</v>
      </c>
      <c r="B167" s="174">
        <v>303600</v>
      </c>
      <c r="C167" s="174">
        <v>302000</v>
      </c>
      <c r="D167" s="174">
        <v>188000</v>
      </c>
      <c r="E167" s="174">
        <v>297400</v>
      </c>
      <c r="F167" s="174">
        <v>873600</v>
      </c>
      <c r="G167" s="174">
        <v>892500</v>
      </c>
      <c r="H167" s="174">
        <v>614500</v>
      </c>
      <c r="I167" s="174">
        <v>917500</v>
      </c>
      <c r="J167" s="174">
        <v>336550</v>
      </c>
      <c r="K167" s="174">
        <v>623650</v>
      </c>
      <c r="L167" s="174">
        <v>234200</v>
      </c>
      <c r="M167" s="174">
        <v>287600</v>
      </c>
      <c r="N167" s="179">
        <v>5871100</v>
      </c>
    </row>
    <row r="168" spans="1:14" ht="33" customHeight="1" x14ac:dyDescent="0.2">
      <c r="A168" s="199" t="s">
        <v>278</v>
      </c>
      <c r="B168" s="174">
        <v>0</v>
      </c>
      <c r="C168" s="174">
        <v>0</v>
      </c>
      <c r="D168" s="174">
        <v>0</v>
      </c>
      <c r="E168" s="174">
        <v>0</v>
      </c>
      <c r="F168" s="174">
        <v>0</v>
      </c>
      <c r="G168" s="174">
        <v>0</v>
      </c>
      <c r="H168" s="174">
        <v>0</v>
      </c>
      <c r="I168" s="174">
        <v>0</v>
      </c>
      <c r="J168" s="174">
        <v>0</v>
      </c>
      <c r="K168" s="174">
        <v>0</v>
      </c>
      <c r="L168" s="174">
        <v>0</v>
      </c>
      <c r="M168" s="174">
        <v>0</v>
      </c>
      <c r="N168" s="179">
        <v>0</v>
      </c>
    </row>
    <row r="169" spans="1:14" ht="33" customHeight="1" x14ac:dyDescent="0.2">
      <c r="A169" s="199" t="s">
        <v>279</v>
      </c>
      <c r="B169" s="174">
        <v>0</v>
      </c>
      <c r="C169" s="174">
        <v>0</v>
      </c>
      <c r="D169" s="174">
        <v>0</v>
      </c>
      <c r="E169" s="174">
        <v>0</v>
      </c>
      <c r="F169" s="174">
        <v>0</v>
      </c>
      <c r="G169" s="174">
        <v>0</v>
      </c>
      <c r="H169" s="174">
        <v>0</v>
      </c>
      <c r="I169" s="174">
        <v>0</v>
      </c>
      <c r="J169" s="174">
        <v>0</v>
      </c>
      <c r="K169" s="174">
        <v>0</v>
      </c>
      <c r="L169" s="174">
        <v>0</v>
      </c>
      <c r="M169" s="174">
        <v>0</v>
      </c>
      <c r="N169" s="179">
        <v>0</v>
      </c>
    </row>
    <row r="170" spans="1:14" ht="33" customHeight="1" x14ac:dyDescent="0.2">
      <c r="A170" s="199" t="s">
        <v>280</v>
      </c>
      <c r="B170" s="174">
        <v>253440</v>
      </c>
      <c r="C170" s="174">
        <v>313875</v>
      </c>
      <c r="D170" s="174">
        <v>593618</v>
      </c>
      <c r="E170" s="174">
        <v>753660</v>
      </c>
      <c r="F170" s="174">
        <v>471600</v>
      </c>
      <c r="G170" s="174">
        <v>285921</v>
      </c>
      <c r="H170" s="174">
        <v>387234</v>
      </c>
      <c r="I170" s="174">
        <v>393957</v>
      </c>
      <c r="J170" s="174">
        <v>363609</v>
      </c>
      <c r="K170" s="174">
        <v>229707</v>
      </c>
      <c r="L170" s="174">
        <v>0</v>
      </c>
      <c r="M170" s="174">
        <v>0</v>
      </c>
      <c r="N170" s="179">
        <v>4046621</v>
      </c>
    </row>
    <row r="171" spans="1:14" ht="33" customHeight="1" thickBot="1" x14ac:dyDescent="0.25">
      <c r="A171" s="199" t="s">
        <v>281</v>
      </c>
      <c r="B171" s="174">
        <v>0</v>
      </c>
      <c r="C171" s="174">
        <v>0</v>
      </c>
      <c r="D171" s="174">
        <v>0</v>
      </c>
      <c r="E171" s="174">
        <v>0</v>
      </c>
      <c r="F171" s="174">
        <v>0</v>
      </c>
      <c r="G171" s="174">
        <v>0</v>
      </c>
      <c r="H171" s="174">
        <v>0</v>
      </c>
      <c r="I171" s="174">
        <v>0</v>
      </c>
      <c r="J171" s="174">
        <v>0</v>
      </c>
      <c r="K171" s="174">
        <v>0</v>
      </c>
      <c r="L171" s="174">
        <v>2355</v>
      </c>
      <c r="M171" s="174">
        <v>0</v>
      </c>
      <c r="N171" s="179">
        <v>2355</v>
      </c>
    </row>
    <row r="172" spans="1:14" ht="33" customHeight="1" thickBot="1" x14ac:dyDescent="0.25">
      <c r="A172" s="198" t="s">
        <v>282</v>
      </c>
      <c r="B172" s="177">
        <v>48944208</v>
      </c>
      <c r="C172" s="177">
        <v>45082254</v>
      </c>
      <c r="D172" s="177">
        <v>35931330</v>
      </c>
      <c r="E172" s="177">
        <v>36707439</v>
      </c>
      <c r="F172" s="177">
        <v>50861087</v>
      </c>
      <c r="G172" s="177">
        <v>45979586</v>
      </c>
      <c r="H172" s="177">
        <v>47725607</v>
      </c>
      <c r="I172" s="177">
        <v>53399964</v>
      </c>
      <c r="J172" s="177">
        <v>28997561</v>
      </c>
      <c r="K172" s="177">
        <v>51514001</v>
      </c>
      <c r="L172" s="177">
        <v>62814427</v>
      </c>
      <c r="M172" s="177">
        <v>40237940</v>
      </c>
      <c r="N172" s="177">
        <v>548195404</v>
      </c>
    </row>
    <row r="173" spans="1:14" ht="33" customHeight="1" x14ac:dyDescent="0.2">
      <c r="A173" s="199" t="s">
        <v>283</v>
      </c>
      <c r="B173" s="174">
        <v>0</v>
      </c>
      <c r="C173" s="174">
        <v>0</v>
      </c>
      <c r="D173" s="174">
        <v>0</v>
      </c>
      <c r="E173" s="174">
        <v>0</v>
      </c>
      <c r="F173" s="174">
        <v>0</v>
      </c>
      <c r="G173" s="174">
        <v>0</v>
      </c>
      <c r="H173" s="174">
        <v>0</v>
      </c>
      <c r="I173" s="174">
        <v>0</v>
      </c>
      <c r="J173" s="174">
        <v>0</v>
      </c>
      <c r="K173" s="174">
        <v>0</v>
      </c>
      <c r="L173" s="174">
        <v>0</v>
      </c>
      <c r="M173" s="174">
        <v>0</v>
      </c>
      <c r="N173" s="179">
        <v>0</v>
      </c>
    </row>
    <row r="174" spans="1:14" ht="33" customHeight="1" x14ac:dyDescent="0.2">
      <c r="A174" s="199" t="s">
        <v>284</v>
      </c>
      <c r="B174" s="174">
        <v>0</v>
      </c>
      <c r="C174" s="174">
        <v>0</v>
      </c>
      <c r="D174" s="174">
        <v>0</v>
      </c>
      <c r="E174" s="174">
        <v>0</v>
      </c>
      <c r="F174" s="174">
        <v>0</v>
      </c>
      <c r="G174" s="174">
        <v>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9">
        <v>0</v>
      </c>
    </row>
    <row r="175" spans="1:14" ht="33" customHeight="1" x14ac:dyDescent="0.2">
      <c r="A175" s="199" t="s">
        <v>285</v>
      </c>
      <c r="B175" s="174">
        <v>2040368</v>
      </c>
      <c r="C175" s="174">
        <v>1216396</v>
      </c>
      <c r="D175" s="174">
        <v>1653700</v>
      </c>
      <c r="E175" s="174">
        <v>1563280</v>
      </c>
      <c r="F175" s="174">
        <v>1272292</v>
      </c>
      <c r="G175" s="174">
        <v>1625752</v>
      </c>
      <c r="H175" s="174">
        <v>1492423</v>
      </c>
      <c r="I175" s="174">
        <v>1556375</v>
      </c>
      <c r="J175" s="174">
        <v>1560320</v>
      </c>
      <c r="K175" s="174">
        <v>1437020</v>
      </c>
      <c r="L175" s="174">
        <v>2015544</v>
      </c>
      <c r="M175" s="174">
        <v>1509192</v>
      </c>
      <c r="N175" s="179">
        <v>18942662</v>
      </c>
    </row>
    <row r="176" spans="1:14" ht="33" customHeight="1" x14ac:dyDescent="0.2">
      <c r="A176" s="199" t="s">
        <v>286</v>
      </c>
      <c r="B176" s="174">
        <v>0</v>
      </c>
      <c r="C176" s="174">
        <v>0</v>
      </c>
      <c r="D176" s="174">
        <v>0</v>
      </c>
      <c r="E176" s="174">
        <v>0</v>
      </c>
      <c r="F176" s="174">
        <v>0</v>
      </c>
      <c r="G176" s="174">
        <v>0</v>
      </c>
      <c r="H176" s="174">
        <v>0</v>
      </c>
      <c r="I176" s="174">
        <v>0</v>
      </c>
      <c r="J176" s="174">
        <v>0</v>
      </c>
      <c r="K176" s="174">
        <v>0</v>
      </c>
      <c r="L176" s="174">
        <v>0</v>
      </c>
      <c r="M176" s="174">
        <v>0</v>
      </c>
      <c r="N176" s="179">
        <v>0</v>
      </c>
    </row>
    <row r="177" spans="1:14" ht="33" customHeight="1" x14ac:dyDescent="0.2">
      <c r="A177" s="199" t="s">
        <v>287</v>
      </c>
      <c r="B177" s="174">
        <v>3945717</v>
      </c>
      <c r="C177" s="174">
        <v>6298451</v>
      </c>
      <c r="D177" s="174">
        <v>6359416</v>
      </c>
      <c r="E177" s="174">
        <v>6716636</v>
      </c>
      <c r="F177" s="174">
        <v>12581078</v>
      </c>
      <c r="G177" s="174">
        <v>13118976</v>
      </c>
      <c r="H177" s="174">
        <v>9240433</v>
      </c>
      <c r="I177" s="174">
        <v>11984159</v>
      </c>
      <c r="J177" s="174">
        <v>3377397</v>
      </c>
      <c r="K177" s="174">
        <v>4576628</v>
      </c>
      <c r="L177" s="174">
        <v>8508539</v>
      </c>
      <c r="M177" s="174">
        <v>4782239</v>
      </c>
      <c r="N177" s="179">
        <v>91489669</v>
      </c>
    </row>
    <row r="178" spans="1:14" ht="33" customHeight="1" x14ac:dyDescent="0.2">
      <c r="A178" s="199" t="s">
        <v>288</v>
      </c>
      <c r="B178" s="174">
        <v>0</v>
      </c>
      <c r="C178" s="174">
        <v>0</v>
      </c>
      <c r="D178" s="174">
        <v>0</v>
      </c>
      <c r="E178" s="174">
        <v>0</v>
      </c>
      <c r="F178" s="174">
        <v>0</v>
      </c>
      <c r="G178" s="174">
        <v>0</v>
      </c>
      <c r="H178" s="174">
        <v>0</v>
      </c>
      <c r="I178" s="174">
        <v>0</v>
      </c>
      <c r="J178" s="174">
        <v>0</v>
      </c>
      <c r="K178" s="174">
        <v>0</v>
      </c>
      <c r="L178" s="174">
        <v>0</v>
      </c>
      <c r="M178" s="174">
        <v>0</v>
      </c>
      <c r="N178" s="179">
        <v>0</v>
      </c>
    </row>
    <row r="179" spans="1:14" ht="33" customHeight="1" x14ac:dyDescent="0.2">
      <c r="A179" s="199" t="s">
        <v>289</v>
      </c>
      <c r="B179" s="174">
        <v>948043</v>
      </c>
      <c r="C179" s="174">
        <v>514247</v>
      </c>
      <c r="D179" s="174">
        <v>1462273</v>
      </c>
      <c r="E179" s="174">
        <v>2529051</v>
      </c>
      <c r="F179" s="174">
        <v>1877730</v>
      </c>
      <c r="G179" s="174">
        <v>2257479</v>
      </c>
      <c r="H179" s="174">
        <v>1168009</v>
      </c>
      <c r="I179" s="174">
        <v>1549100</v>
      </c>
      <c r="J179" s="174">
        <v>3287483</v>
      </c>
      <c r="K179" s="174">
        <v>1796522</v>
      </c>
      <c r="L179" s="174">
        <v>0</v>
      </c>
      <c r="M179" s="174">
        <v>558532</v>
      </c>
      <c r="N179" s="179">
        <v>17948469</v>
      </c>
    </row>
    <row r="180" spans="1:14" ht="33" customHeight="1" x14ac:dyDescent="0.2">
      <c r="A180" s="199" t="s">
        <v>290</v>
      </c>
      <c r="B180" s="174">
        <v>0</v>
      </c>
      <c r="C180" s="174">
        <v>0</v>
      </c>
      <c r="D180" s="174">
        <v>0</v>
      </c>
      <c r="E180" s="174">
        <v>0</v>
      </c>
      <c r="F180" s="174">
        <v>0</v>
      </c>
      <c r="G180" s="174">
        <v>0</v>
      </c>
      <c r="H180" s="174">
        <v>0</v>
      </c>
      <c r="I180" s="174">
        <v>0</v>
      </c>
      <c r="J180" s="174">
        <v>0</v>
      </c>
      <c r="K180" s="174">
        <v>0</v>
      </c>
      <c r="L180" s="174">
        <v>0</v>
      </c>
      <c r="M180" s="174">
        <v>0</v>
      </c>
      <c r="N180" s="179">
        <v>0</v>
      </c>
    </row>
    <row r="181" spans="1:14" ht="33" customHeight="1" x14ac:dyDescent="0.2">
      <c r="A181" s="199" t="s">
        <v>291</v>
      </c>
      <c r="B181" s="174">
        <v>0</v>
      </c>
      <c r="C181" s="174">
        <v>0</v>
      </c>
      <c r="D181" s="174">
        <v>0</v>
      </c>
      <c r="E181" s="174">
        <v>0</v>
      </c>
      <c r="F181" s="174">
        <v>0</v>
      </c>
      <c r="G181" s="174">
        <v>0</v>
      </c>
      <c r="H181" s="174">
        <v>0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9">
        <v>0</v>
      </c>
    </row>
    <row r="182" spans="1:14" ht="33" customHeight="1" x14ac:dyDescent="0.2">
      <c r="A182" s="199" t="s">
        <v>292</v>
      </c>
      <c r="B182" s="174">
        <v>6214199</v>
      </c>
      <c r="C182" s="174">
        <v>1342944</v>
      </c>
      <c r="D182" s="174">
        <v>3986157</v>
      </c>
      <c r="E182" s="174">
        <v>5459110</v>
      </c>
      <c r="F182" s="174">
        <v>7222893</v>
      </c>
      <c r="G182" s="174">
        <v>5987677</v>
      </c>
      <c r="H182" s="174">
        <v>5495748</v>
      </c>
      <c r="I182" s="174">
        <v>6507314</v>
      </c>
      <c r="J182" s="174">
        <v>6363737</v>
      </c>
      <c r="K182" s="174">
        <v>6444245</v>
      </c>
      <c r="L182" s="174">
        <v>6352722</v>
      </c>
      <c r="M182" s="174">
        <v>5365261</v>
      </c>
      <c r="N182" s="179">
        <v>66742007</v>
      </c>
    </row>
    <row r="183" spans="1:14" ht="33" customHeight="1" x14ac:dyDescent="0.2">
      <c r="A183" s="199" t="s">
        <v>293</v>
      </c>
      <c r="B183" s="174">
        <v>0</v>
      </c>
      <c r="C183" s="174">
        <v>0</v>
      </c>
      <c r="D183" s="174">
        <v>0</v>
      </c>
      <c r="E183" s="174">
        <v>0</v>
      </c>
      <c r="F183" s="174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  <c r="M183" s="174">
        <v>0</v>
      </c>
      <c r="N183" s="179">
        <v>0</v>
      </c>
    </row>
    <row r="184" spans="1:14" ht="33" customHeight="1" x14ac:dyDescent="0.2">
      <c r="A184" s="199" t="s">
        <v>294</v>
      </c>
      <c r="B184" s="174">
        <v>0</v>
      </c>
      <c r="C184" s="174">
        <v>0</v>
      </c>
      <c r="D184" s="174">
        <v>0</v>
      </c>
      <c r="E184" s="174">
        <v>0</v>
      </c>
      <c r="F184" s="174">
        <v>0</v>
      </c>
      <c r="G184" s="174">
        <v>0</v>
      </c>
      <c r="H184" s="174">
        <v>0</v>
      </c>
      <c r="I184" s="174">
        <v>0</v>
      </c>
      <c r="J184" s="174">
        <v>0</v>
      </c>
      <c r="K184" s="174">
        <v>0</v>
      </c>
      <c r="L184" s="174">
        <v>0</v>
      </c>
      <c r="M184" s="174">
        <v>0</v>
      </c>
      <c r="N184" s="179">
        <v>0</v>
      </c>
    </row>
    <row r="185" spans="1:14" ht="33" customHeight="1" x14ac:dyDescent="0.2">
      <c r="A185" s="199" t="s">
        <v>295</v>
      </c>
      <c r="B185" s="174">
        <v>0</v>
      </c>
      <c r="C185" s="174">
        <v>0</v>
      </c>
      <c r="D185" s="174">
        <v>0</v>
      </c>
      <c r="E185" s="174">
        <v>0</v>
      </c>
      <c r="F185" s="174">
        <v>0</v>
      </c>
      <c r="G185" s="174">
        <v>0</v>
      </c>
      <c r="H185" s="174">
        <v>0</v>
      </c>
      <c r="I185" s="174">
        <v>0</v>
      </c>
      <c r="J185" s="174">
        <v>0</v>
      </c>
      <c r="K185" s="174">
        <v>0</v>
      </c>
      <c r="L185" s="174">
        <v>0</v>
      </c>
      <c r="M185" s="174">
        <v>0</v>
      </c>
      <c r="N185" s="179">
        <v>0</v>
      </c>
    </row>
    <row r="186" spans="1:14" ht="33" customHeight="1" x14ac:dyDescent="0.2">
      <c r="A186" s="199" t="s">
        <v>296</v>
      </c>
      <c r="B186" s="174">
        <v>0</v>
      </c>
      <c r="C186" s="174">
        <v>0</v>
      </c>
      <c r="D186" s="174">
        <v>0</v>
      </c>
      <c r="E186" s="174">
        <v>0</v>
      </c>
      <c r="F186" s="174">
        <v>0</v>
      </c>
      <c r="G186" s="174">
        <v>0</v>
      </c>
      <c r="H186" s="174">
        <v>0</v>
      </c>
      <c r="I186" s="174">
        <v>0</v>
      </c>
      <c r="J186" s="174">
        <v>0</v>
      </c>
      <c r="K186" s="174">
        <v>0</v>
      </c>
      <c r="L186" s="174">
        <v>0</v>
      </c>
      <c r="M186" s="174">
        <v>0</v>
      </c>
      <c r="N186" s="179">
        <v>0</v>
      </c>
    </row>
    <row r="187" spans="1:14" ht="33" customHeight="1" thickBot="1" x14ac:dyDescent="0.25">
      <c r="A187" s="199" t="s">
        <v>297</v>
      </c>
      <c r="B187" s="174">
        <v>35795881</v>
      </c>
      <c r="C187" s="174">
        <v>35710216</v>
      </c>
      <c r="D187" s="174">
        <v>22469784</v>
      </c>
      <c r="E187" s="174">
        <v>20439362</v>
      </c>
      <c r="F187" s="174">
        <v>27907094</v>
      </c>
      <c r="G187" s="174">
        <v>22989702</v>
      </c>
      <c r="H187" s="174">
        <v>30328994</v>
      </c>
      <c r="I187" s="174">
        <v>31803016</v>
      </c>
      <c r="J187" s="174">
        <v>14408624</v>
      </c>
      <c r="K187" s="174">
        <v>37259586</v>
      </c>
      <c r="L187" s="174">
        <v>45937622</v>
      </c>
      <c r="M187" s="174">
        <v>28022716</v>
      </c>
      <c r="N187" s="179">
        <v>353072597</v>
      </c>
    </row>
    <row r="188" spans="1:14" ht="33" customHeight="1" thickBot="1" x14ac:dyDescent="0.25">
      <c r="A188" s="198" t="s">
        <v>298</v>
      </c>
      <c r="B188" s="177">
        <v>2620385</v>
      </c>
      <c r="C188" s="177">
        <v>2585078</v>
      </c>
      <c r="D188" s="177">
        <v>1553443</v>
      </c>
      <c r="E188" s="177">
        <v>1687423</v>
      </c>
      <c r="F188" s="177">
        <v>2310492</v>
      </c>
      <c r="G188" s="177">
        <v>2545765</v>
      </c>
      <c r="H188" s="177">
        <v>2183874</v>
      </c>
      <c r="I188" s="177">
        <v>2170476</v>
      </c>
      <c r="J188" s="177">
        <v>2800182</v>
      </c>
      <c r="K188" s="177">
        <v>1152228</v>
      </c>
      <c r="L188" s="177">
        <v>1031646</v>
      </c>
      <c r="M188" s="177">
        <v>2974356</v>
      </c>
      <c r="N188" s="177">
        <v>25615348</v>
      </c>
    </row>
    <row r="189" spans="1:14" ht="33" customHeight="1" x14ac:dyDescent="0.2">
      <c r="A189" s="199" t="s">
        <v>299</v>
      </c>
      <c r="B189" s="174">
        <v>0</v>
      </c>
      <c r="C189" s="174">
        <v>0</v>
      </c>
      <c r="D189" s="174">
        <v>0</v>
      </c>
      <c r="E189" s="174">
        <v>0</v>
      </c>
      <c r="F189" s="174">
        <v>0</v>
      </c>
      <c r="G189" s="174">
        <v>0</v>
      </c>
      <c r="H189" s="174">
        <v>0</v>
      </c>
      <c r="I189" s="174">
        <v>0</v>
      </c>
      <c r="J189" s="174">
        <v>0</v>
      </c>
      <c r="K189" s="174">
        <v>0</v>
      </c>
      <c r="L189" s="174">
        <v>0</v>
      </c>
      <c r="M189" s="174">
        <v>0</v>
      </c>
      <c r="N189" s="179">
        <v>0</v>
      </c>
    </row>
    <row r="190" spans="1:14" ht="33" customHeight="1" x14ac:dyDescent="0.2">
      <c r="A190" s="199" t="s">
        <v>300</v>
      </c>
      <c r="B190" s="174">
        <v>0</v>
      </c>
      <c r="C190" s="174">
        <v>0</v>
      </c>
      <c r="D190" s="174">
        <v>0</v>
      </c>
      <c r="E190" s="174">
        <v>0</v>
      </c>
      <c r="F190" s="174">
        <v>0</v>
      </c>
      <c r="G190" s="174">
        <v>0</v>
      </c>
      <c r="H190" s="174">
        <v>0</v>
      </c>
      <c r="I190" s="174">
        <v>0</v>
      </c>
      <c r="J190" s="174">
        <v>0</v>
      </c>
      <c r="K190" s="174">
        <v>0</v>
      </c>
      <c r="L190" s="174">
        <v>0</v>
      </c>
      <c r="M190" s="174">
        <v>0</v>
      </c>
      <c r="N190" s="179">
        <v>0</v>
      </c>
    </row>
    <row r="191" spans="1:14" ht="33" customHeight="1" x14ac:dyDescent="0.2">
      <c r="A191" s="199" t="s">
        <v>301</v>
      </c>
      <c r="B191" s="174">
        <v>0</v>
      </c>
      <c r="C191" s="174">
        <v>0</v>
      </c>
      <c r="D191" s="174">
        <v>0</v>
      </c>
      <c r="E191" s="174">
        <v>0</v>
      </c>
      <c r="F191" s="174">
        <v>0</v>
      </c>
      <c r="G191" s="174">
        <v>0</v>
      </c>
      <c r="H191" s="174">
        <v>0</v>
      </c>
      <c r="I191" s="174">
        <v>0</v>
      </c>
      <c r="J191" s="174">
        <v>0</v>
      </c>
      <c r="K191" s="174">
        <v>0</v>
      </c>
      <c r="L191" s="174">
        <v>0</v>
      </c>
      <c r="M191" s="174">
        <v>0</v>
      </c>
      <c r="N191" s="179">
        <v>0</v>
      </c>
    </row>
    <row r="192" spans="1:14" ht="33" customHeight="1" x14ac:dyDescent="0.2">
      <c r="A192" s="199" t="s">
        <v>302</v>
      </c>
      <c r="B192" s="174">
        <v>1737245</v>
      </c>
      <c r="C192" s="174">
        <v>2263178</v>
      </c>
      <c r="D192" s="174">
        <v>1513923</v>
      </c>
      <c r="E192" s="174">
        <v>1411053</v>
      </c>
      <c r="F192" s="174">
        <v>2063292</v>
      </c>
      <c r="G192" s="174">
        <v>2411640</v>
      </c>
      <c r="H192" s="174">
        <v>2183874</v>
      </c>
      <c r="I192" s="174">
        <v>2170476</v>
      </c>
      <c r="J192" s="174">
        <v>2800182</v>
      </c>
      <c r="K192" s="174">
        <v>1152228</v>
      </c>
      <c r="L192" s="174">
        <v>1031646</v>
      </c>
      <c r="M192" s="174">
        <v>2974356</v>
      </c>
      <c r="N192" s="179">
        <v>23713093</v>
      </c>
    </row>
    <row r="193" spans="1:14" ht="33" customHeight="1" x14ac:dyDescent="0.2">
      <c r="A193" s="199" t="s">
        <v>303</v>
      </c>
      <c r="B193" s="174">
        <v>0</v>
      </c>
      <c r="C193" s="174">
        <v>0</v>
      </c>
      <c r="D193" s="174">
        <v>0</v>
      </c>
      <c r="E193" s="174">
        <v>0</v>
      </c>
      <c r="F193" s="174">
        <v>0</v>
      </c>
      <c r="G193" s="174">
        <v>0</v>
      </c>
      <c r="H193" s="174">
        <v>0</v>
      </c>
      <c r="I193" s="174">
        <v>0</v>
      </c>
      <c r="J193" s="174">
        <v>0</v>
      </c>
      <c r="K193" s="174">
        <v>0</v>
      </c>
      <c r="L193" s="174">
        <v>0</v>
      </c>
      <c r="M193" s="174">
        <v>0</v>
      </c>
      <c r="N193" s="179">
        <v>0</v>
      </c>
    </row>
    <row r="194" spans="1:14" ht="33" customHeight="1" thickBot="1" x14ac:dyDescent="0.25">
      <c r="A194" s="199" t="s">
        <v>234</v>
      </c>
      <c r="B194" s="174">
        <v>883140</v>
      </c>
      <c r="C194" s="174">
        <v>321900</v>
      </c>
      <c r="D194" s="174">
        <v>39520</v>
      </c>
      <c r="E194" s="174">
        <v>276370</v>
      </c>
      <c r="F194" s="174">
        <v>247200</v>
      </c>
      <c r="G194" s="174">
        <v>134125</v>
      </c>
      <c r="H194" s="174">
        <v>0</v>
      </c>
      <c r="I194" s="174">
        <v>0</v>
      </c>
      <c r="J194" s="174">
        <v>0</v>
      </c>
      <c r="K194" s="174">
        <v>0</v>
      </c>
      <c r="L194" s="174">
        <v>0</v>
      </c>
      <c r="M194" s="174">
        <v>0</v>
      </c>
      <c r="N194" s="179">
        <v>1902255</v>
      </c>
    </row>
    <row r="195" spans="1:14" ht="33" customHeight="1" thickBot="1" x14ac:dyDescent="0.25">
      <c r="A195" s="198" t="s">
        <v>304</v>
      </c>
      <c r="B195" s="177">
        <v>0</v>
      </c>
      <c r="C195" s="177">
        <v>1816532</v>
      </c>
      <c r="D195" s="177">
        <v>0</v>
      </c>
      <c r="E195" s="177">
        <v>0</v>
      </c>
      <c r="F195" s="177">
        <v>0</v>
      </c>
      <c r="G195" s="177">
        <v>2952360</v>
      </c>
      <c r="H195" s="177">
        <v>5779557</v>
      </c>
      <c r="I195" s="177">
        <v>4264512</v>
      </c>
      <c r="J195" s="177">
        <v>1719893</v>
      </c>
      <c r="K195" s="177">
        <v>1622093</v>
      </c>
      <c r="L195" s="177">
        <v>0</v>
      </c>
      <c r="M195" s="177">
        <v>0</v>
      </c>
      <c r="N195" s="177">
        <v>18154947</v>
      </c>
    </row>
    <row r="196" spans="1:14" ht="33" customHeight="1" x14ac:dyDescent="0.2">
      <c r="A196" s="199" t="s">
        <v>305</v>
      </c>
      <c r="B196" s="174">
        <v>0</v>
      </c>
      <c r="C196" s="174">
        <v>0</v>
      </c>
      <c r="D196" s="174">
        <v>0</v>
      </c>
      <c r="E196" s="174">
        <v>0</v>
      </c>
      <c r="F196" s="174">
        <v>0</v>
      </c>
      <c r="G196" s="174">
        <v>0</v>
      </c>
      <c r="H196" s="174">
        <v>0</v>
      </c>
      <c r="I196" s="174">
        <v>0</v>
      </c>
      <c r="J196" s="174">
        <v>0</v>
      </c>
      <c r="K196" s="174">
        <v>0</v>
      </c>
      <c r="L196" s="174">
        <v>0</v>
      </c>
      <c r="M196" s="174">
        <v>0</v>
      </c>
      <c r="N196" s="174">
        <v>0</v>
      </c>
    </row>
    <row r="197" spans="1:14" ht="33" customHeight="1" x14ac:dyDescent="0.2">
      <c r="A197" s="199" t="s">
        <v>306</v>
      </c>
      <c r="B197" s="174">
        <v>0</v>
      </c>
      <c r="C197" s="174">
        <v>0</v>
      </c>
      <c r="D197" s="174">
        <v>0</v>
      </c>
      <c r="E197" s="174">
        <v>0</v>
      </c>
      <c r="F197" s="174">
        <v>0</v>
      </c>
      <c r="G197" s="174">
        <v>1274724</v>
      </c>
      <c r="H197" s="174">
        <v>2803213</v>
      </c>
      <c r="I197" s="174">
        <v>1593405</v>
      </c>
      <c r="J197" s="174">
        <v>0</v>
      </c>
      <c r="K197" s="174">
        <v>0</v>
      </c>
      <c r="L197" s="174">
        <v>0</v>
      </c>
      <c r="M197" s="174">
        <v>0</v>
      </c>
      <c r="N197" s="174">
        <v>5671342</v>
      </c>
    </row>
    <row r="198" spans="1:14" ht="33" customHeight="1" x14ac:dyDescent="0.2">
      <c r="A198" s="199" t="s">
        <v>307</v>
      </c>
      <c r="B198" s="174">
        <v>0</v>
      </c>
      <c r="C198" s="174">
        <v>287507</v>
      </c>
      <c r="D198" s="174">
        <v>0</v>
      </c>
      <c r="E198" s="174">
        <v>0</v>
      </c>
      <c r="F198" s="174">
        <v>0</v>
      </c>
      <c r="G198" s="174">
        <v>1677636</v>
      </c>
      <c r="H198" s="174">
        <v>2976344</v>
      </c>
      <c r="I198" s="174">
        <v>2671107</v>
      </c>
      <c r="J198" s="174">
        <v>1719893</v>
      </c>
      <c r="K198" s="174">
        <v>511543</v>
      </c>
      <c r="L198" s="174">
        <v>0</v>
      </c>
      <c r="M198" s="174">
        <v>0</v>
      </c>
      <c r="N198" s="174">
        <v>9844030</v>
      </c>
    </row>
    <row r="199" spans="1:14" ht="33" customHeight="1" thickBot="1" x14ac:dyDescent="0.25">
      <c r="A199" s="199" t="s">
        <v>234</v>
      </c>
      <c r="B199" s="174">
        <v>0</v>
      </c>
      <c r="C199" s="174">
        <v>1529025</v>
      </c>
      <c r="D199" s="174">
        <v>0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1110550</v>
      </c>
      <c r="L199" s="174">
        <v>0</v>
      </c>
      <c r="M199" s="174">
        <v>0</v>
      </c>
      <c r="N199" s="174">
        <v>2639575</v>
      </c>
    </row>
    <row r="200" spans="1:14" ht="33" customHeight="1" thickBot="1" x14ac:dyDescent="0.25">
      <c r="A200" s="198" t="s">
        <v>308</v>
      </c>
      <c r="B200" s="177">
        <v>57916812</v>
      </c>
      <c r="C200" s="177">
        <v>19075054</v>
      </c>
      <c r="D200" s="177">
        <v>40482376</v>
      </c>
      <c r="E200" s="177">
        <v>70001415</v>
      </c>
      <c r="F200" s="177">
        <v>63263899</v>
      </c>
      <c r="G200" s="177">
        <v>70773490</v>
      </c>
      <c r="H200" s="177">
        <v>65589439</v>
      </c>
      <c r="I200" s="177">
        <v>68889574</v>
      </c>
      <c r="J200" s="177">
        <v>64183280</v>
      </c>
      <c r="K200" s="177">
        <v>60575752</v>
      </c>
      <c r="L200" s="177">
        <v>60577132</v>
      </c>
      <c r="M200" s="177">
        <v>63610369</v>
      </c>
      <c r="N200" s="177">
        <v>704938592</v>
      </c>
    </row>
    <row r="201" spans="1:14" ht="33" customHeight="1" x14ac:dyDescent="0.2">
      <c r="A201" s="199" t="s">
        <v>309</v>
      </c>
      <c r="B201" s="174">
        <v>4324702</v>
      </c>
      <c r="C201" s="174">
        <v>2588645</v>
      </c>
      <c r="D201" s="174">
        <v>5046712</v>
      </c>
      <c r="E201" s="174">
        <v>9931709</v>
      </c>
      <c r="F201" s="174">
        <v>6611946</v>
      </c>
      <c r="G201" s="174">
        <v>6795420</v>
      </c>
      <c r="H201" s="174">
        <v>3967772</v>
      </c>
      <c r="I201" s="174">
        <v>6324146</v>
      </c>
      <c r="J201" s="174">
        <v>4028394</v>
      </c>
      <c r="K201" s="174">
        <v>4745226</v>
      </c>
      <c r="L201" s="174">
        <v>3632922</v>
      </c>
      <c r="M201" s="174">
        <v>4524579</v>
      </c>
      <c r="N201" s="179">
        <v>62522173</v>
      </c>
    </row>
    <row r="202" spans="1:14" ht="33" customHeight="1" x14ac:dyDescent="0.2">
      <c r="A202" s="199" t="s">
        <v>310</v>
      </c>
      <c r="B202" s="174">
        <v>4077109</v>
      </c>
      <c r="C202" s="174">
        <v>729633</v>
      </c>
      <c r="D202" s="174">
        <v>0</v>
      </c>
      <c r="E202" s="174">
        <v>4891465</v>
      </c>
      <c r="F202" s="174">
        <v>2525452</v>
      </c>
      <c r="G202" s="174">
        <v>3992203</v>
      </c>
      <c r="H202" s="174">
        <v>0</v>
      </c>
      <c r="I202" s="174">
        <v>2342324</v>
      </c>
      <c r="J202" s="174">
        <v>4162923</v>
      </c>
      <c r="K202" s="174">
        <v>4020903</v>
      </c>
      <c r="L202" s="174">
        <v>0</v>
      </c>
      <c r="M202" s="174">
        <v>3447681</v>
      </c>
      <c r="N202" s="179">
        <v>30189693</v>
      </c>
    </row>
    <row r="203" spans="1:14" ht="33" customHeight="1" x14ac:dyDescent="0.2">
      <c r="A203" s="199" t="s">
        <v>311</v>
      </c>
      <c r="B203" s="174">
        <v>0</v>
      </c>
      <c r="C203" s="174">
        <v>0</v>
      </c>
      <c r="D203" s="174">
        <v>0</v>
      </c>
      <c r="E203" s="174">
        <v>0</v>
      </c>
      <c r="F203" s="174">
        <v>0</v>
      </c>
      <c r="G203" s="174">
        <v>0</v>
      </c>
      <c r="H203" s="174">
        <v>0</v>
      </c>
      <c r="I203" s="174">
        <v>0</v>
      </c>
      <c r="J203" s="174">
        <v>0</v>
      </c>
      <c r="K203" s="174">
        <v>0</v>
      </c>
      <c r="L203" s="174">
        <v>0</v>
      </c>
      <c r="M203" s="174">
        <v>0</v>
      </c>
      <c r="N203" s="179">
        <v>0</v>
      </c>
    </row>
    <row r="204" spans="1:14" ht="33" customHeight="1" x14ac:dyDescent="0.2">
      <c r="A204" s="199" t="s">
        <v>312</v>
      </c>
      <c r="B204" s="174">
        <v>548248</v>
      </c>
      <c r="C204" s="174">
        <v>0</v>
      </c>
      <c r="D204" s="174">
        <v>704927</v>
      </c>
      <c r="E204" s="174">
        <v>789477</v>
      </c>
      <c r="F204" s="174">
        <v>526969</v>
      </c>
      <c r="G204" s="174">
        <v>2112201</v>
      </c>
      <c r="H204" s="174">
        <v>945279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9">
        <v>5627101</v>
      </c>
    </row>
    <row r="205" spans="1:14" ht="33" customHeight="1" x14ac:dyDescent="0.2">
      <c r="A205" s="199" t="s">
        <v>313</v>
      </c>
      <c r="B205" s="174">
        <v>0</v>
      </c>
      <c r="C205" s="174">
        <v>0</v>
      </c>
      <c r="D205" s="174">
        <v>0</v>
      </c>
      <c r="E205" s="174">
        <v>0</v>
      </c>
      <c r="F205" s="174">
        <v>0</v>
      </c>
      <c r="G205" s="174">
        <v>0</v>
      </c>
      <c r="H205" s="174">
        <v>0</v>
      </c>
      <c r="I205" s="174">
        <v>0</v>
      </c>
      <c r="J205" s="174">
        <v>0</v>
      </c>
      <c r="K205" s="174">
        <v>0</v>
      </c>
      <c r="L205" s="174">
        <v>0</v>
      </c>
      <c r="M205" s="174">
        <v>0</v>
      </c>
      <c r="N205" s="179">
        <v>0</v>
      </c>
    </row>
    <row r="206" spans="1:14" ht="33" customHeight="1" x14ac:dyDescent="0.2">
      <c r="A206" s="199" t="s">
        <v>314</v>
      </c>
      <c r="B206" s="174">
        <v>48966753</v>
      </c>
      <c r="C206" s="174">
        <v>15756776</v>
      </c>
      <c r="D206" s="174">
        <v>34730737</v>
      </c>
      <c r="E206" s="174">
        <v>54388764</v>
      </c>
      <c r="F206" s="174">
        <v>53599532</v>
      </c>
      <c r="G206" s="174">
        <v>57873666</v>
      </c>
      <c r="H206" s="174">
        <v>60676388</v>
      </c>
      <c r="I206" s="174">
        <v>60223104</v>
      </c>
      <c r="J206" s="174">
        <v>55991963</v>
      </c>
      <c r="K206" s="174">
        <v>51809623</v>
      </c>
      <c r="L206" s="174">
        <v>56944210</v>
      </c>
      <c r="M206" s="174">
        <v>55638109</v>
      </c>
      <c r="N206" s="179">
        <v>606599625</v>
      </c>
    </row>
    <row r="207" spans="1:14" ht="33" customHeight="1" x14ac:dyDescent="0.2">
      <c r="A207" s="199" t="s">
        <v>313</v>
      </c>
      <c r="B207" s="174">
        <v>0</v>
      </c>
      <c r="C207" s="174">
        <v>0</v>
      </c>
      <c r="D207" s="174">
        <v>0</v>
      </c>
      <c r="E207" s="174">
        <v>0</v>
      </c>
      <c r="F207" s="174">
        <v>0</v>
      </c>
      <c r="G207" s="174">
        <v>0</v>
      </c>
      <c r="H207" s="174">
        <v>0</v>
      </c>
      <c r="I207" s="174">
        <v>0</v>
      </c>
      <c r="J207" s="174">
        <v>0</v>
      </c>
      <c r="K207" s="174">
        <v>0</v>
      </c>
      <c r="L207" s="174">
        <v>0</v>
      </c>
      <c r="M207" s="174">
        <v>0</v>
      </c>
      <c r="N207" s="179">
        <v>0</v>
      </c>
    </row>
    <row r="208" spans="1:14" ht="33" customHeight="1" thickBot="1" x14ac:dyDescent="0.25">
      <c r="A208" s="199" t="s">
        <v>234</v>
      </c>
      <c r="B208" s="174">
        <v>0</v>
      </c>
      <c r="C208" s="174">
        <v>0</v>
      </c>
      <c r="D208" s="174">
        <v>0</v>
      </c>
      <c r="E208" s="174">
        <v>0</v>
      </c>
      <c r="F208" s="174">
        <v>0</v>
      </c>
      <c r="G208" s="174">
        <v>0</v>
      </c>
      <c r="H208" s="174">
        <v>0</v>
      </c>
      <c r="I208" s="174">
        <v>0</v>
      </c>
      <c r="J208" s="174">
        <v>0</v>
      </c>
      <c r="K208" s="174">
        <v>0</v>
      </c>
      <c r="L208" s="174">
        <v>0</v>
      </c>
      <c r="M208" s="174">
        <v>0</v>
      </c>
      <c r="N208" s="179">
        <v>0</v>
      </c>
    </row>
    <row r="209" spans="1:14" ht="33" customHeight="1" thickBot="1" x14ac:dyDescent="0.25">
      <c r="A209" s="198" t="s">
        <v>315</v>
      </c>
      <c r="B209" s="177">
        <v>0</v>
      </c>
      <c r="C209" s="177">
        <v>0</v>
      </c>
      <c r="D209" s="177">
        <v>0</v>
      </c>
      <c r="E209" s="177">
        <v>0</v>
      </c>
      <c r="F209" s="177">
        <v>0</v>
      </c>
      <c r="G209" s="177">
        <v>0</v>
      </c>
      <c r="H209" s="177">
        <v>0</v>
      </c>
      <c r="I209" s="177">
        <v>0</v>
      </c>
      <c r="J209" s="177">
        <v>0</v>
      </c>
      <c r="K209" s="177">
        <v>0</v>
      </c>
      <c r="L209" s="177">
        <v>0</v>
      </c>
      <c r="M209" s="177">
        <v>0</v>
      </c>
      <c r="N209" s="177">
        <v>0</v>
      </c>
    </row>
    <row r="210" spans="1:14" ht="33" customHeight="1" x14ac:dyDescent="0.2">
      <c r="A210" s="199" t="s">
        <v>316</v>
      </c>
      <c r="B210" s="174">
        <v>0</v>
      </c>
      <c r="C210" s="174">
        <v>0</v>
      </c>
      <c r="D210" s="174">
        <v>0</v>
      </c>
      <c r="E210" s="174">
        <v>0</v>
      </c>
      <c r="F210" s="174">
        <v>0</v>
      </c>
      <c r="G210" s="174">
        <v>0</v>
      </c>
      <c r="H210" s="174">
        <v>0</v>
      </c>
      <c r="I210" s="174">
        <v>0</v>
      </c>
      <c r="J210" s="174">
        <v>0</v>
      </c>
      <c r="K210" s="174">
        <v>0</v>
      </c>
      <c r="L210" s="174">
        <v>0</v>
      </c>
      <c r="M210" s="174">
        <v>0</v>
      </c>
      <c r="N210" s="179">
        <v>0</v>
      </c>
    </row>
    <row r="211" spans="1:14" ht="33" customHeight="1" x14ac:dyDescent="0.2">
      <c r="A211" s="199" t="s">
        <v>317</v>
      </c>
      <c r="B211" s="174">
        <v>0</v>
      </c>
      <c r="C211" s="174">
        <v>0</v>
      </c>
      <c r="D211" s="174">
        <v>0</v>
      </c>
      <c r="E211" s="174">
        <v>0</v>
      </c>
      <c r="F211" s="174">
        <v>0</v>
      </c>
      <c r="G211" s="174">
        <v>0</v>
      </c>
      <c r="H211" s="174">
        <v>0</v>
      </c>
      <c r="I211" s="174">
        <v>0</v>
      </c>
      <c r="J211" s="174">
        <v>0</v>
      </c>
      <c r="K211" s="174">
        <v>0</v>
      </c>
      <c r="L211" s="174">
        <v>0</v>
      </c>
      <c r="M211" s="174">
        <v>0</v>
      </c>
      <c r="N211" s="179">
        <v>0</v>
      </c>
    </row>
    <row r="212" spans="1:14" ht="33" customHeight="1" thickBot="1" x14ac:dyDescent="0.25">
      <c r="A212" s="199" t="s">
        <v>234</v>
      </c>
      <c r="B212" s="174">
        <v>0</v>
      </c>
      <c r="C212" s="174">
        <v>0</v>
      </c>
      <c r="D212" s="174">
        <v>0</v>
      </c>
      <c r="E212" s="174">
        <v>0</v>
      </c>
      <c r="F212" s="174">
        <v>0</v>
      </c>
      <c r="G212" s="174">
        <v>0</v>
      </c>
      <c r="H212" s="174">
        <v>0</v>
      </c>
      <c r="I212" s="174">
        <v>0</v>
      </c>
      <c r="J212" s="174">
        <v>0</v>
      </c>
      <c r="K212" s="174">
        <v>0</v>
      </c>
      <c r="L212" s="174">
        <v>0</v>
      </c>
      <c r="M212" s="174">
        <v>0</v>
      </c>
      <c r="N212" s="179">
        <v>0</v>
      </c>
    </row>
    <row r="213" spans="1:14" ht="33" customHeight="1" thickBot="1" x14ac:dyDescent="0.25">
      <c r="A213" s="198" t="s">
        <v>318</v>
      </c>
      <c r="B213" s="177">
        <v>0</v>
      </c>
      <c r="C213" s="177">
        <v>42434</v>
      </c>
      <c r="D213" s="177">
        <v>0</v>
      </c>
      <c r="E213" s="177">
        <v>0</v>
      </c>
      <c r="F213" s="177">
        <v>0</v>
      </c>
      <c r="G213" s="177">
        <v>0</v>
      </c>
      <c r="H213" s="177">
        <v>0</v>
      </c>
      <c r="I213" s="177">
        <v>0</v>
      </c>
      <c r="J213" s="177">
        <v>0</v>
      </c>
      <c r="K213" s="177">
        <v>0</v>
      </c>
      <c r="L213" s="177">
        <v>0</v>
      </c>
      <c r="M213" s="177">
        <v>0</v>
      </c>
      <c r="N213" s="177">
        <v>42434</v>
      </c>
    </row>
    <row r="214" spans="1:14" ht="33" customHeight="1" thickBot="1" x14ac:dyDescent="0.25">
      <c r="A214" s="201" t="s">
        <v>318</v>
      </c>
      <c r="B214" s="181">
        <v>0</v>
      </c>
      <c r="C214" s="181">
        <v>42434</v>
      </c>
      <c r="D214" s="181">
        <v>0</v>
      </c>
      <c r="E214" s="181">
        <v>0</v>
      </c>
      <c r="F214" s="181">
        <v>0</v>
      </c>
      <c r="G214" s="181">
        <v>0</v>
      </c>
      <c r="H214" s="181">
        <v>0</v>
      </c>
      <c r="I214" s="181">
        <v>0</v>
      </c>
      <c r="J214" s="181">
        <v>0</v>
      </c>
      <c r="K214" s="181">
        <v>0</v>
      </c>
      <c r="L214" s="181">
        <v>0</v>
      </c>
      <c r="M214" s="181">
        <v>0</v>
      </c>
      <c r="N214" s="182">
        <v>42434</v>
      </c>
    </row>
    <row r="215" spans="1:14" ht="33" customHeight="1" thickBot="1" x14ac:dyDescent="0.25">
      <c r="A215" s="202" t="s">
        <v>229</v>
      </c>
      <c r="B215" s="183">
        <v>178017788.06</v>
      </c>
      <c r="C215" s="183">
        <v>137056742</v>
      </c>
      <c r="D215" s="183">
        <v>162918231</v>
      </c>
      <c r="E215" s="183">
        <v>188206336</v>
      </c>
      <c r="F215" s="183">
        <v>244551740</v>
      </c>
      <c r="G215" s="183">
        <v>312483387</v>
      </c>
      <c r="H215" s="183">
        <v>356325014</v>
      </c>
      <c r="I215" s="183">
        <v>345720858</v>
      </c>
      <c r="J215" s="183">
        <v>308396297</v>
      </c>
      <c r="K215" s="183">
        <v>361257574</v>
      </c>
      <c r="L215" s="183">
        <v>338031860</v>
      </c>
      <c r="M215" s="183">
        <v>256274675</v>
      </c>
      <c r="N215" s="183">
        <v>3189240502.0599999</v>
      </c>
    </row>
    <row r="216" spans="1:14" ht="33" customHeight="1" x14ac:dyDescent="0.2"/>
    <row r="217" spans="1:14" ht="33" customHeight="1" x14ac:dyDescent="0.2"/>
    <row r="218" spans="1:14" ht="33" customHeight="1" x14ac:dyDescent="0.2"/>
    <row r="219" spans="1:14" ht="33" customHeight="1" x14ac:dyDescent="0.2">
      <c r="A219" s="339" t="s">
        <v>347</v>
      </c>
      <c r="B219" s="339"/>
      <c r="C219" s="339"/>
      <c r="D219" s="339"/>
      <c r="E219" s="339"/>
      <c r="F219" s="339"/>
      <c r="G219" s="339"/>
      <c r="H219" s="339"/>
      <c r="I219" s="339"/>
      <c r="J219" s="339"/>
      <c r="K219" s="339"/>
      <c r="L219" s="339"/>
      <c r="M219" s="339"/>
      <c r="N219" s="339"/>
    </row>
    <row r="220" spans="1:14" ht="33" customHeight="1" thickBot="1" x14ac:dyDescent="0.25">
      <c r="A220" s="340"/>
      <c r="B220" s="340"/>
      <c r="C220" s="340"/>
      <c r="D220" s="340"/>
      <c r="E220" s="340"/>
      <c r="F220" s="340"/>
      <c r="G220" s="340"/>
      <c r="H220" s="340"/>
      <c r="I220" s="340"/>
      <c r="J220" s="340"/>
      <c r="K220" s="340"/>
      <c r="L220" s="340"/>
      <c r="M220" s="340"/>
      <c r="N220" s="340"/>
    </row>
    <row r="221" spans="1:14" ht="33" customHeight="1" thickBot="1" x14ac:dyDescent="0.25">
      <c r="A221" s="191" t="s">
        <v>216</v>
      </c>
      <c r="B221" s="192" t="s">
        <v>217</v>
      </c>
      <c r="C221" s="192" t="s">
        <v>218</v>
      </c>
      <c r="D221" s="192" t="s">
        <v>219</v>
      </c>
      <c r="E221" s="192" t="s">
        <v>220</v>
      </c>
      <c r="F221" s="192" t="s">
        <v>221</v>
      </c>
      <c r="G221" s="192" t="s">
        <v>222</v>
      </c>
      <c r="H221" s="192" t="s">
        <v>223</v>
      </c>
      <c r="I221" s="192" t="s">
        <v>224</v>
      </c>
      <c r="J221" s="192" t="s">
        <v>225</v>
      </c>
      <c r="K221" s="192" t="s">
        <v>226</v>
      </c>
      <c r="L221" s="192" t="s">
        <v>227</v>
      </c>
      <c r="M221" s="192" t="s">
        <v>228</v>
      </c>
      <c r="N221" s="193" t="s">
        <v>229</v>
      </c>
    </row>
    <row r="222" spans="1:14" ht="33" customHeight="1" thickBot="1" x14ac:dyDescent="0.25">
      <c r="A222" s="194" t="s">
        <v>230</v>
      </c>
      <c r="B222" s="173">
        <v>0</v>
      </c>
      <c r="C222" s="173">
        <v>176300</v>
      </c>
      <c r="D222" s="173">
        <v>57400</v>
      </c>
      <c r="E222" s="173">
        <v>0</v>
      </c>
      <c r="F222" s="173">
        <v>0</v>
      </c>
      <c r="G222" s="173">
        <v>0</v>
      </c>
      <c r="H222" s="173">
        <v>0</v>
      </c>
      <c r="I222" s="173">
        <v>57400</v>
      </c>
      <c r="J222" s="173">
        <v>116850</v>
      </c>
      <c r="K222" s="173">
        <v>57400</v>
      </c>
      <c r="L222" s="173">
        <v>114800</v>
      </c>
      <c r="M222" s="173">
        <v>114800</v>
      </c>
      <c r="N222" s="173">
        <v>694950</v>
      </c>
    </row>
    <row r="223" spans="1:14" ht="33" customHeight="1" x14ac:dyDescent="0.2">
      <c r="A223" s="195" t="s">
        <v>231</v>
      </c>
      <c r="B223" s="203">
        <v>0</v>
      </c>
      <c r="C223" s="203">
        <v>176300</v>
      </c>
      <c r="D223" s="203">
        <v>57400</v>
      </c>
      <c r="E223" s="203">
        <v>0</v>
      </c>
      <c r="F223" s="203">
        <v>0</v>
      </c>
      <c r="G223" s="203">
        <v>0</v>
      </c>
      <c r="H223" s="203">
        <v>0</v>
      </c>
      <c r="I223" s="203">
        <v>57400</v>
      </c>
      <c r="J223" s="203">
        <v>116850</v>
      </c>
      <c r="K223" s="203">
        <v>57400</v>
      </c>
      <c r="L223" s="203">
        <v>114800</v>
      </c>
      <c r="M223" s="203">
        <v>114800</v>
      </c>
      <c r="N223" s="175">
        <v>694950</v>
      </c>
    </row>
    <row r="224" spans="1:14" ht="33" customHeight="1" x14ac:dyDescent="0.2">
      <c r="A224" s="195" t="s">
        <v>213</v>
      </c>
      <c r="B224" s="203">
        <v>0</v>
      </c>
      <c r="C224" s="203">
        <v>0</v>
      </c>
      <c r="D224" s="203">
        <v>0</v>
      </c>
      <c r="E224" s="203">
        <v>0</v>
      </c>
      <c r="F224" s="203">
        <v>0</v>
      </c>
      <c r="G224" s="203">
        <v>0</v>
      </c>
      <c r="H224" s="203">
        <v>0</v>
      </c>
      <c r="I224" s="203">
        <v>0</v>
      </c>
      <c r="J224" s="203">
        <v>0</v>
      </c>
      <c r="K224" s="203">
        <v>0</v>
      </c>
      <c r="L224" s="203">
        <v>0</v>
      </c>
      <c r="M224" s="203">
        <v>0</v>
      </c>
      <c r="N224" s="175">
        <v>0</v>
      </c>
    </row>
    <row r="225" spans="1:14" ht="33" customHeight="1" x14ac:dyDescent="0.2">
      <c r="A225" s="195" t="s">
        <v>232</v>
      </c>
      <c r="B225" s="203">
        <v>0</v>
      </c>
      <c r="C225" s="203">
        <v>0</v>
      </c>
      <c r="D225" s="203">
        <v>0</v>
      </c>
      <c r="E225" s="203">
        <v>0</v>
      </c>
      <c r="F225" s="203">
        <v>0</v>
      </c>
      <c r="G225" s="203">
        <v>0</v>
      </c>
      <c r="H225" s="203">
        <v>0</v>
      </c>
      <c r="I225" s="203">
        <v>0</v>
      </c>
      <c r="J225" s="203">
        <v>0</v>
      </c>
      <c r="K225" s="203">
        <v>0</v>
      </c>
      <c r="L225" s="203">
        <v>0</v>
      </c>
      <c r="M225" s="203">
        <v>0</v>
      </c>
      <c r="N225" s="175">
        <v>0</v>
      </c>
    </row>
    <row r="226" spans="1:14" ht="33" customHeight="1" x14ac:dyDescent="0.2">
      <c r="A226" s="196" t="s">
        <v>233</v>
      </c>
      <c r="B226" s="203">
        <v>0</v>
      </c>
      <c r="C226" s="203">
        <v>0</v>
      </c>
      <c r="D226" s="203">
        <v>0</v>
      </c>
      <c r="E226" s="203">
        <v>0</v>
      </c>
      <c r="F226" s="203">
        <v>0</v>
      </c>
      <c r="G226" s="203">
        <v>0</v>
      </c>
      <c r="H226" s="203">
        <v>0</v>
      </c>
      <c r="I226" s="203">
        <v>0</v>
      </c>
      <c r="J226" s="203">
        <v>0</v>
      </c>
      <c r="K226" s="203">
        <v>0</v>
      </c>
      <c r="L226" s="203">
        <v>0</v>
      </c>
      <c r="M226" s="203">
        <v>0</v>
      </c>
      <c r="N226" s="175">
        <v>0</v>
      </c>
    </row>
    <row r="227" spans="1:14" ht="33" customHeight="1" thickBot="1" x14ac:dyDescent="0.25">
      <c r="A227" s="197" t="s">
        <v>234</v>
      </c>
      <c r="B227" s="175">
        <v>0</v>
      </c>
      <c r="C227" s="203">
        <v>0</v>
      </c>
      <c r="D227" s="203">
        <v>0</v>
      </c>
      <c r="E227" s="203">
        <v>0</v>
      </c>
      <c r="F227" s="203">
        <v>0</v>
      </c>
      <c r="G227" s="203">
        <v>0</v>
      </c>
      <c r="H227" s="203">
        <v>0</v>
      </c>
      <c r="I227" s="203">
        <v>0</v>
      </c>
      <c r="J227" s="203">
        <v>0</v>
      </c>
      <c r="K227" s="203">
        <v>0</v>
      </c>
      <c r="L227" s="203">
        <v>0</v>
      </c>
      <c r="M227" s="203">
        <v>0</v>
      </c>
      <c r="N227" s="175">
        <v>0</v>
      </c>
    </row>
    <row r="228" spans="1:14" ht="33" customHeight="1" thickBot="1" x14ac:dyDescent="0.25">
      <c r="A228" s="198" t="s">
        <v>235</v>
      </c>
      <c r="B228" s="173">
        <v>0</v>
      </c>
      <c r="C228" s="173">
        <v>0</v>
      </c>
      <c r="D228" s="173">
        <v>0</v>
      </c>
      <c r="E228" s="173">
        <v>0</v>
      </c>
      <c r="F228" s="173">
        <v>0</v>
      </c>
      <c r="G228" s="173">
        <v>0</v>
      </c>
      <c r="H228" s="173">
        <v>0</v>
      </c>
      <c r="I228" s="173">
        <v>0</v>
      </c>
      <c r="J228" s="173">
        <v>0</v>
      </c>
      <c r="K228" s="173">
        <v>0</v>
      </c>
      <c r="L228" s="173">
        <v>0</v>
      </c>
      <c r="M228" s="173">
        <v>0</v>
      </c>
      <c r="N228" s="173">
        <v>0</v>
      </c>
    </row>
    <row r="229" spans="1:14" ht="33" customHeight="1" x14ac:dyDescent="0.2">
      <c r="A229" s="199" t="s">
        <v>236</v>
      </c>
      <c r="B229" s="203">
        <v>0</v>
      </c>
      <c r="C229" s="203">
        <v>0</v>
      </c>
      <c r="D229" s="203">
        <v>0</v>
      </c>
      <c r="E229" s="203">
        <v>0</v>
      </c>
      <c r="F229" s="203">
        <v>0</v>
      </c>
      <c r="G229" s="203">
        <v>0</v>
      </c>
      <c r="H229" s="203">
        <v>0</v>
      </c>
      <c r="I229" s="203">
        <v>0</v>
      </c>
      <c r="J229" s="203">
        <v>0</v>
      </c>
      <c r="K229" s="203">
        <v>0</v>
      </c>
      <c r="L229" s="203">
        <v>0</v>
      </c>
      <c r="M229" s="203">
        <v>0</v>
      </c>
      <c r="N229" s="175">
        <v>0</v>
      </c>
    </row>
    <row r="230" spans="1:14" ht="33" customHeight="1" x14ac:dyDescent="0.2">
      <c r="A230" s="199" t="s">
        <v>237</v>
      </c>
      <c r="B230" s="203">
        <v>0</v>
      </c>
      <c r="C230" s="203">
        <v>0</v>
      </c>
      <c r="D230" s="203">
        <v>0</v>
      </c>
      <c r="E230" s="203">
        <v>0</v>
      </c>
      <c r="F230" s="203">
        <v>0</v>
      </c>
      <c r="G230" s="203">
        <v>0</v>
      </c>
      <c r="H230" s="203">
        <v>0</v>
      </c>
      <c r="I230" s="203">
        <v>0</v>
      </c>
      <c r="J230" s="203">
        <v>0</v>
      </c>
      <c r="K230" s="203">
        <v>0</v>
      </c>
      <c r="L230" s="203">
        <v>0</v>
      </c>
      <c r="M230" s="203">
        <v>0</v>
      </c>
      <c r="N230" s="175">
        <v>0</v>
      </c>
    </row>
    <row r="231" spans="1:14" ht="33" customHeight="1" x14ac:dyDescent="0.2">
      <c r="A231" s="199" t="s">
        <v>238</v>
      </c>
      <c r="B231" s="203">
        <v>0</v>
      </c>
      <c r="C231" s="203">
        <v>0</v>
      </c>
      <c r="D231" s="203">
        <v>0</v>
      </c>
      <c r="E231" s="203">
        <v>0</v>
      </c>
      <c r="F231" s="203">
        <v>0</v>
      </c>
      <c r="G231" s="203">
        <v>0</v>
      </c>
      <c r="H231" s="203">
        <v>0</v>
      </c>
      <c r="I231" s="203">
        <v>0</v>
      </c>
      <c r="J231" s="203">
        <v>0</v>
      </c>
      <c r="K231" s="203">
        <v>0</v>
      </c>
      <c r="L231" s="203">
        <v>0</v>
      </c>
      <c r="M231" s="203">
        <v>0</v>
      </c>
      <c r="N231" s="175">
        <v>0</v>
      </c>
    </row>
    <row r="232" spans="1:14" ht="33" customHeight="1" x14ac:dyDescent="0.2">
      <c r="A232" s="199" t="s">
        <v>239</v>
      </c>
      <c r="B232" s="203">
        <v>0</v>
      </c>
      <c r="C232" s="203">
        <v>0</v>
      </c>
      <c r="D232" s="203">
        <v>0</v>
      </c>
      <c r="E232" s="203">
        <v>0</v>
      </c>
      <c r="F232" s="203">
        <v>0</v>
      </c>
      <c r="G232" s="203">
        <v>0</v>
      </c>
      <c r="H232" s="203">
        <v>0</v>
      </c>
      <c r="I232" s="203">
        <v>0</v>
      </c>
      <c r="J232" s="203">
        <v>0</v>
      </c>
      <c r="K232" s="203">
        <v>0</v>
      </c>
      <c r="L232" s="203">
        <v>0</v>
      </c>
      <c r="M232" s="203">
        <v>0</v>
      </c>
      <c r="N232" s="175">
        <v>0</v>
      </c>
    </row>
    <row r="233" spans="1:14" ht="33" customHeight="1" x14ac:dyDescent="0.2">
      <c r="A233" s="199" t="s">
        <v>240</v>
      </c>
      <c r="B233" s="203">
        <v>0</v>
      </c>
      <c r="C233" s="203">
        <v>0</v>
      </c>
      <c r="D233" s="203">
        <v>0</v>
      </c>
      <c r="E233" s="203">
        <v>0</v>
      </c>
      <c r="F233" s="203">
        <v>0</v>
      </c>
      <c r="G233" s="203">
        <v>0</v>
      </c>
      <c r="H233" s="203">
        <v>0</v>
      </c>
      <c r="I233" s="203">
        <v>0</v>
      </c>
      <c r="J233" s="203">
        <v>0</v>
      </c>
      <c r="K233" s="203">
        <v>0</v>
      </c>
      <c r="L233" s="203">
        <v>0</v>
      </c>
      <c r="M233" s="203">
        <v>0</v>
      </c>
      <c r="N233" s="175">
        <v>0</v>
      </c>
    </row>
    <row r="234" spans="1:14" ht="33" customHeight="1" thickBot="1" x14ac:dyDescent="0.25">
      <c r="A234" s="199" t="s">
        <v>241</v>
      </c>
      <c r="B234" s="203">
        <v>0</v>
      </c>
      <c r="C234" s="203">
        <v>0</v>
      </c>
      <c r="D234" s="203">
        <v>0</v>
      </c>
      <c r="E234" s="203">
        <v>0</v>
      </c>
      <c r="F234" s="203">
        <v>0</v>
      </c>
      <c r="G234" s="203">
        <v>0</v>
      </c>
      <c r="H234" s="203">
        <v>0</v>
      </c>
      <c r="I234" s="203">
        <v>0</v>
      </c>
      <c r="J234" s="203">
        <v>0</v>
      </c>
      <c r="K234" s="203">
        <v>0</v>
      </c>
      <c r="L234" s="203">
        <v>0</v>
      </c>
      <c r="M234" s="203">
        <v>0</v>
      </c>
      <c r="N234" s="175">
        <v>0</v>
      </c>
    </row>
    <row r="235" spans="1:14" ht="33" customHeight="1" thickBot="1" x14ac:dyDescent="0.25">
      <c r="A235" s="198" t="s">
        <v>242</v>
      </c>
      <c r="B235" s="173">
        <v>2081743.7289999998</v>
      </c>
      <c r="C235" s="173">
        <v>1572883.8599999999</v>
      </c>
      <c r="D235" s="173">
        <v>1913942.44</v>
      </c>
      <c r="E235" s="173">
        <v>1619247.65</v>
      </c>
      <c r="F235" s="173">
        <v>1253064.98</v>
      </c>
      <c r="G235" s="173">
        <v>1893150.2</v>
      </c>
      <c r="H235" s="173">
        <v>1497538.6400000001</v>
      </c>
      <c r="I235" s="173">
        <v>1147578.57</v>
      </c>
      <c r="J235" s="173">
        <v>1418908.004</v>
      </c>
      <c r="K235" s="173">
        <v>1538419.76</v>
      </c>
      <c r="L235" s="173">
        <v>2111803.39</v>
      </c>
      <c r="M235" s="173">
        <v>1237659.44</v>
      </c>
      <c r="N235" s="173">
        <v>19285940.662999999</v>
      </c>
    </row>
    <row r="236" spans="1:14" ht="33" customHeight="1" x14ac:dyDescent="0.2">
      <c r="A236" s="199" t="s">
        <v>243</v>
      </c>
      <c r="B236" s="203">
        <v>0</v>
      </c>
      <c r="C236" s="203">
        <v>0</v>
      </c>
      <c r="D236" s="203">
        <v>0</v>
      </c>
      <c r="E236" s="203">
        <v>0</v>
      </c>
      <c r="F236" s="203">
        <v>0</v>
      </c>
      <c r="G236" s="203">
        <v>0</v>
      </c>
      <c r="H236" s="203">
        <v>0</v>
      </c>
      <c r="I236" s="203">
        <v>0</v>
      </c>
      <c r="J236" s="203">
        <v>0</v>
      </c>
      <c r="K236" s="203">
        <v>0</v>
      </c>
      <c r="L236" s="203">
        <v>0</v>
      </c>
      <c r="M236" s="203">
        <v>0</v>
      </c>
      <c r="N236" s="175">
        <v>0</v>
      </c>
    </row>
    <row r="237" spans="1:14" ht="33" customHeight="1" x14ac:dyDescent="0.2">
      <c r="A237" s="199" t="s">
        <v>244</v>
      </c>
      <c r="B237" s="203">
        <v>2081743.7289999998</v>
      </c>
      <c r="C237" s="203">
        <v>1572883.8599999999</v>
      </c>
      <c r="D237" s="203">
        <v>1913942.44</v>
      </c>
      <c r="E237" s="203">
        <v>1564245.69</v>
      </c>
      <c r="F237" s="203">
        <v>1223316.69</v>
      </c>
      <c r="G237" s="203">
        <v>1893150.2</v>
      </c>
      <c r="H237" s="203">
        <v>1448525.6</v>
      </c>
      <c r="I237" s="203">
        <v>1147578.57</v>
      </c>
      <c r="J237" s="203">
        <v>1400642.97</v>
      </c>
      <c r="K237" s="203">
        <v>1511375.86</v>
      </c>
      <c r="L237" s="203">
        <v>2087879.94</v>
      </c>
      <c r="M237" s="203">
        <v>1237659.44</v>
      </c>
      <c r="N237" s="175">
        <v>19082944.989</v>
      </c>
    </row>
    <row r="238" spans="1:14" ht="33" customHeight="1" x14ac:dyDescent="0.2">
      <c r="A238" s="199" t="s">
        <v>245</v>
      </c>
      <c r="B238" s="203">
        <v>0</v>
      </c>
      <c r="C238" s="203">
        <v>0</v>
      </c>
      <c r="D238" s="203">
        <v>0</v>
      </c>
      <c r="E238" s="203">
        <v>0</v>
      </c>
      <c r="F238" s="203">
        <v>0</v>
      </c>
      <c r="G238" s="203">
        <v>0</v>
      </c>
      <c r="H238" s="203">
        <v>0</v>
      </c>
      <c r="I238" s="203">
        <v>0</v>
      </c>
      <c r="J238" s="203">
        <v>0</v>
      </c>
      <c r="K238" s="203">
        <v>0</v>
      </c>
      <c r="L238" s="203">
        <v>0</v>
      </c>
      <c r="M238" s="203">
        <v>0</v>
      </c>
      <c r="N238" s="175">
        <v>0</v>
      </c>
    </row>
    <row r="239" spans="1:14" ht="33" customHeight="1" thickBot="1" x14ac:dyDescent="0.25">
      <c r="A239" s="199" t="s">
        <v>246</v>
      </c>
      <c r="B239" s="203">
        <v>0</v>
      </c>
      <c r="C239" s="203">
        <v>0</v>
      </c>
      <c r="D239" s="203">
        <v>0</v>
      </c>
      <c r="E239" s="203">
        <v>55001.96</v>
      </c>
      <c r="F239" s="203">
        <v>29748.29</v>
      </c>
      <c r="G239" s="203">
        <v>0</v>
      </c>
      <c r="H239" s="203">
        <v>49013.04</v>
      </c>
      <c r="I239" s="203">
        <v>0</v>
      </c>
      <c r="J239" s="203">
        <v>18265.034</v>
      </c>
      <c r="K239" s="203">
        <v>27043.9</v>
      </c>
      <c r="L239" s="203">
        <v>23923.45</v>
      </c>
      <c r="M239" s="203">
        <v>0</v>
      </c>
      <c r="N239" s="175">
        <v>202995.67400000003</v>
      </c>
    </row>
    <row r="240" spans="1:14" ht="33" customHeight="1" thickBot="1" x14ac:dyDescent="0.25">
      <c r="A240" s="198" t="s">
        <v>247</v>
      </c>
      <c r="B240" s="178">
        <v>52060</v>
      </c>
      <c r="C240" s="178">
        <v>309620</v>
      </c>
      <c r="D240" s="178">
        <v>0</v>
      </c>
      <c r="E240" s="178">
        <v>10960</v>
      </c>
      <c r="F240" s="178">
        <v>73980</v>
      </c>
      <c r="G240" s="178">
        <v>109600</v>
      </c>
      <c r="H240" s="178">
        <v>-76720</v>
      </c>
      <c r="I240" s="178">
        <v>54800</v>
      </c>
      <c r="J240" s="178">
        <v>194540</v>
      </c>
      <c r="K240" s="178">
        <v>57540</v>
      </c>
      <c r="L240" s="178">
        <v>200020</v>
      </c>
      <c r="M240" s="178">
        <v>-54800</v>
      </c>
      <c r="N240" s="178">
        <v>931600</v>
      </c>
    </row>
    <row r="241" spans="1:14" ht="33" customHeight="1" x14ac:dyDescent="0.2">
      <c r="A241" s="199" t="s">
        <v>248</v>
      </c>
      <c r="B241" s="174">
        <v>0</v>
      </c>
      <c r="C241" s="174">
        <v>0</v>
      </c>
      <c r="D241" s="174">
        <v>0</v>
      </c>
      <c r="E241" s="174">
        <v>0</v>
      </c>
      <c r="F241" s="174">
        <v>0</v>
      </c>
      <c r="G241" s="174">
        <v>0</v>
      </c>
      <c r="H241" s="174">
        <v>0</v>
      </c>
      <c r="I241" s="174">
        <v>0</v>
      </c>
      <c r="J241" s="174">
        <v>0</v>
      </c>
      <c r="K241" s="174">
        <v>0</v>
      </c>
      <c r="L241" s="174">
        <v>0</v>
      </c>
      <c r="M241" s="174">
        <v>0</v>
      </c>
      <c r="N241" s="179">
        <v>0</v>
      </c>
    </row>
    <row r="242" spans="1:14" ht="33" customHeight="1" thickBot="1" x14ac:dyDescent="0.25">
      <c r="A242" s="199" t="s">
        <v>249</v>
      </c>
      <c r="B242" s="174">
        <v>52060</v>
      </c>
      <c r="C242" s="174">
        <v>309620</v>
      </c>
      <c r="D242" s="174">
        <v>0</v>
      </c>
      <c r="E242" s="174">
        <v>10960</v>
      </c>
      <c r="F242" s="174">
        <v>73980</v>
      </c>
      <c r="G242" s="174">
        <v>109600</v>
      </c>
      <c r="H242" s="174">
        <v>-76720</v>
      </c>
      <c r="I242" s="174">
        <v>54800</v>
      </c>
      <c r="J242" s="174">
        <v>194540</v>
      </c>
      <c r="K242" s="174">
        <v>57540</v>
      </c>
      <c r="L242" s="174">
        <v>200020</v>
      </c>
      <c r="M242" s="174">
        <v>-54800</v>
      </c>
      <c r="N242" s="179">
        <v>931600</v>
      </c>
    </row>
    <row r="243" spans="1:14" ht="33" customHeight="1" thickBot="1" x14ac:dyDescent="0.25">
      <c r="A243" s="198" t="s">
        <v>250</v>
      </c>
      <c r="B243" s="177">
        <v>6227114.9199999999</v>
      </c>
      <c r="C243" s="177">
        <v>5181906.84</v>
      </c>
      <c r="D243" s="177">
        <v>5630850</v>
      </c>
      <c r="E243" s="177">
        <v>6740057.9960000003</v>
      </c>
      <c r="F243" s="177">
        <v>8433493.0800000001</v>
      </c>
      <c r="G243" s="177">
        <v>5314032.8599999994</v>
      </c>
      <c r="H243" s="177">
        <v>7617898.4299999997</v>
      </c>
      <c r="I243" s="177">
        <v>6358805.4199999999</v>
      </c>
      <c r="J243" s="177">
        <v>6249173.8799999999</v>
      </c>
      <c r="K243" s="177">
        <v>6636112.5199999996</v>
      </c>
      <c r="L243" s="177">
        <v>6231217.4399999995</v>
      </c>
      <c r="M243" s="177">
        <v>6451104.5600000005</v>
      </c>
      <c r="N243" s="177">
        <v>77071767.945999995</v>
      </c>
    </row>
    <row r="244" spans="1:14" ht="33" customHeight="1" x14ac:dyDescent="0.2">
      <c r="A244" s="199" t="s">
        <v>251</v>
      </c>
      <c r="B244" s="174">
        <v>0</v>
      </c>
      <c r="C244" s="174">
        <v>0</v>
      </c>
      <c r="D244" s="174">
        <v>0</v>
      </c>
      <c r="E244" s="174">
        <v>0</v>
      </c>
      <c r="F244" s="174">
        <v>0</v>
      </c>
      <c r="G244" s="174">
        <v>0</v>
      </c>
      <c r="H244" s="174">
        <v>0</v>
      </c>
      <c r="I244" s="174">
        <v>0</v>
      </c>
      <c r="J244" s="174">
        <v>0</v>
      </c>
      <c r="K244" s="174">
        <v>0</v>
      </c>
      <c r="L244" s="174">
        <v>0</v>
      </c>
      <c r="M244" s="174">
        <v>0</v>
      </c>
      <c r="N244" s="179">
        <v>0</v>
      </c>
    </row>
    <row r="245" spans="1:14" ht="33" customHeight="1" x14ac:dyDescent="0.2">
      <c r="A245" s="199" t="s">
        <v>252</v>
      </c>
      <c r="B245" s="174">
        <v>0</v>
      </c>
      <c r="C245" s="174">
        <v>0</v>
      </c>
      <c r="D245" s="174">
        <v>0</v>
      </c>
      <c r="E245" s="174">
        <v>0</v>
      </c>
      <c r="F245" s="174">
        <v>0</v>
      </c>
      <c r="G245" s="174">
        <v>0</v>
      </c>
      <c r="H245" s="174">
        <v>0</v>
      </c>
      <c r="I245" s="174">
        <v>0</v>
      </c>
      <c r="J245" s="174">
        <v>0</v>
      </c>
      <c r="K245" s="174">
        <v>0</v>
      </c>
      <c r="L245" s="174">
        <v>0</v>
      </c>
      <c r="M245" s="174">
        <v>0</v>
      </c>
      <c r="N245" s="179">
        <v>0</v>
      </c>
    </row>
    <row r="246" spans="1:14" ht="33" customHeight="1" x14ac:dyDescent="0.2">
      <c r="A246" s="199" t="s">
        <v>253</v>
      </c>
      <c r="B246" s="174">
        <v>580590.84000000008</v>
      </c>
      <c r="C246" s="174">
        <v>377031.84</v>
      </c>
      <c r="D246" s="174">
        <v>0</v>
      </c>
      <c r="E246" s="174">
        <v>279056.7</v>
      </c>
      <c r="F246" s="174">
        <v>0</v>
      </c>
      <c r="G246" s="174">
        <v>0</v>
      </c>
      <c r="H246" s="174">
        <v>0</v>
      </c>
      <c r="I246" s="174">
        <v>0</v>
      </c>
      <c r="J246" s="174">
        <v>0</v>
      </c>
      <c r="K246" s="174">
        <v>0</v>
      </c>
      <c r="L246" s="174">
        <v>0</v>
      </c>
      <c r="M246" s="174">
        <v>0</v>
      </c>
      <c r="N246" s="179">
        <v>1236679.3800000001</v>
      </c>
    </row>
    <row r="247" spans="1:14" ht="33" customHeight="1" x14ac:dyDescent="0.2">
      <c r="A247" s="199" t="s">
        <v>254</v>
      </c>
      <c r="B247" s="174">
        <v>0</v>
      </c>
      <c r="C247" s="174">
        <v>0</v>
      </c>
      <c r="D247" s="174">
        <v>0</v>
      </c>
      <c r="E247" s="174">
        <v>1070753.3360000001</v>
      </c>
      <c r="F247" s="174">
        <v>0</v>
      </c>
      <c r="G247" s="174">
        <v>0</v>
      </c>
      <c r="H247" s="174">
        <v>95877.6</v>
      </c>
      <c r="I247" s="174">
        <v>48312.160000000003</v>
      </c>
      <c r="J247" s="174">
        <v>0</v>
      </c>
      <c r="K247" s="174">
        <v>0</v>
      </c>
      <c r="L247" s="174">
        <v>0</v>
      </c>
      <c r="M247" s="174">
        <v>0</v>
      </c>
      <c r="N247" s="179">
        <v>1214943.0960000001</v>
      </c>
    </row>
    <row r="248" spans="1:14" ht="33" customHeight="1" x14ac:dyDescent="0.2">
      <c r="A248" s="199" t="s">
        <v>255</v>
      </c>
      <c r="B248" s="174">
        <v>0</v>
      </c>
      <c r="C248" s="174">
        <v>0</v>
      </c>
      <c r="D248" s="174">
        <v>0</v>
      </c>
      <c r="E248" s="174">
        <v>0</v>
      </c>
      <c r="F248" s="174">
        <v>0</v>
      </c>
      <c r="G248" s="174">
        <v>0</v>
      </c>
      <c r="H248" s="174">
        <v>0</v>
      </c>
      <c r="I248" s="174">
        <v>0</v>
      </c>
      <c r="J248" s="174">
        <v>0</v>
      </c>
      <c r="K248" s="174">
        <v>0</v>
      </c>
      <c r="L248" s="174">
        <v>0</v>
      </c>
      <c r="M248" s="174">
        <v>0</v>
      </c>
      <c r="N248" s="179">
        <v>0</v>
      </c>
    </row>
    <row r="249" spans="1:14" ht="33" customHeight="1" x14ac:dyDescent="0.2">
      <c r="A249" s="199" t="s">
        <v>256</v>
      </c>
      <c r="B249" s="174">
        <v>0</v>
      </c>
      <c r="C249" s="174">
        <v>0</v>
      </c>
      <c r="D249" s="174">
        <v>0</v>
      </c>
      <c r="E249" s="174">
        <v>0</v>
      </c>
      <c r="F249" s="174">
        <v>355869.72</v>
      </c>
      <c r="G249" s="174">
        <v>0</v>
      </c>
      <c r="H249" s="174">
        <v>0</v>
      </c>
      <c r="I249" s="174">
        <v>0</v>
      </c>
      <c r="J249" s="174">
        <v>0</v>
      </c>
      <c r="K249" s="174">
        <v>298856.88</v>
      </c>
      <c r="L249" s="174">
        <v>794544.3</v>
      </c>
      <c r="M249" s="174">
        <v>523575.72000000003</v>
      </c>
      <c r="N249" s="179">
        <v>1972846.6199999999</v>
      </c>
    </row>
    <row r="250" spans="1:14" ht="33" customHeight="1" x14ac:dyDescent="0.2">
      <c r="A250" s="199" t="s">
        <v>257</v>
      </c>
      <c r="B250" s="174">
        <v>0</v>
      </c>
      <c r="C250" s="174">
        <v>0</v>
      </c>
      <c r="D250" s="174">
        <v>0</v>
      </c>
      <c r="E250" s="174">
        <v>0</v>
      </c>
      <c r="F250" s="174">
        <v>0</v>
      </c>
      <c r="G250" s="174">
        <v>0</v>
      </c>
      <c r="H250" s="174">
        <v>0</v>
      </c>
      <c r="I250" s="174">
        <v>0</v>
      </c>
      <c r="J250" s="174">
        <v>0</v>
      </c>
      <c r="K250" s="174">
        <v>0</v>
      </c>
      <c r="L250" s="174">
        <v>0</v>
      </c>
      <c r="M250" s="174">
        <v>0</v>
      </c>
      <c r="N250" s="179">
        <v>0</v>
      </c>
    </row>
    <row r="251" spans="1:14" ht="33" customHeight="1" x14ac:dyDescent="0.2">
      <c r="A251" s="199" t="s">
        <v>258</v>
      </c>
      <c r="B251" s="174">
        <v>30824.080000000002</v>
      </c>
      <c r="C251" s="174">
        <v>0</v>
      </c>
      <c r="D251" s="174">
        <v>0</v>
      </c>
      <c r="E251" s="174">
        <v>156972.96</v>
      </c>
      <c r="F251" s="174">
        <v>123472.96000000001</v>
      </c>
      <c r="G251" s="174">
        <v>0</v>
      </c>
      <c r="H251" s="174">
        <v>0</v>
      </c>
      <c r="I251" s="174">
        <v>0</v>
      </c>
      <c r="J251" s="174">
        <v>0</v>
      </c>
      <c r="K251" s="174">
        <v>0</v>
      </c>
      <c r="L251" s="174">
        <v>0</v>
      </c>
      <c r="M251" s="174">
        <v>0</v>
      </c>
      <c r="N251" s="179">
        <v>311270</v>
      </c>
    </row>
    <row r="252" spans="1:14" ht="33" customHeight="1" x14ac:dyDescent="0.2">
      <c r="A252" s="199" t="s">
        <v>259</v>
      </c>
      <c r="B252" s="174">
        <v>0</v>
      </c>
      <c r="C252" s="174">
        <v>0</v>
      </c>
      <c r="D252" s="174">
        <v>0</v>
      </c>
      <c r="E252" s="174">
        <v>0</v>
      </c>
      <c r="F252" s="174">
        <v>2013025.4</v>
      </c>
      <c r="G252" s="174">
        <v>1878732.8599999999</v>
      </c>
      <c r="H252" s="174">
        <v>1443645.83</v>
      </c>
      <c r="I252" s="174">
        <v>521018.26</v>
      </c>
      <c r="J252" s="174">
        <v>1392548.8800000001</v>
      </c>
      <c r="K252" s="174">
        <v>438880.64</v>
      </c>
      <c r="L252" s="174">
        <v>299923.14</v>
      </c>
      <c r="M252" s="174">
        <v>432128.84</v>
      </c>
      <c r="N252" s="179">
        <v>8419903.8499999996</v>
      </c>
    </row>
    <row r="253" spans="1:14" ht="33" customHeight="1" x14ac:dyDescent="0.2">
      <c r="A253" s="199" t="s">
        <v>260</v>
      </c>
      <c r="B253" s="174">
        <v>5615700</v>
      </c>
      <c r="C253" s="174">
        <v>4804875</v>
      </c>
      <c r="D253" s="174">
        <v>5630850</v>
      </c>
      <c r="E253" s="174">
        <v>5233275</v>
      </c>
      <c r="F253" s="174">
        <v>5941125</v>
      </c>
      <c r="G253" s="174">
        <v>3435300</v>
      </c>
      <c r="H253" s="174">
        <v>6078375</v>
      </c>
      <c r="I253" s="174">
        <v>5789475</v>
      </c>
      <c r="J253" s="174">
        <v>4856625</v>
      </c>
      <c r="K253" s="174">
        <v>5898375</v>
      </c>
      <c r="L253" s="174">
        <v>5136750</v>
      </c>
      <c r="M253" s="174">
        <v>5495400</v>
      </c>
      <c r="N253" s="179">
        <v>63916125</v>
      </c>
    </row>
    <row r="254" spans="1:14" ht="33" customHeight="1" thickBot="1" x14ac:dyDescent="0.25">
      <c r="A254" s="199" t="s">
        <v>261</v>
      </c>
      <c r="B254" s="174">
        <v>0</v>
      </c>
      <c r="C254" s="174">
        <v>0</v>
      </c>
      <c r="D254" s="174">
        <v>0</v>
      </c>
      <c r="E254" s="174">
        <v>0</v>
      </c>
      <c r="F254" s="174">
        <v>0</v>
      </c>
      <c r="G254" s="174">
        <v>0</v>
      </c>
      <c r="H254" s="174">
        <v>0</v>
      </c>
      <c r="I254" s="174">
        <v>0</v>
      </c>
      <c r="J254" s="174">
        <v>0</v>
      </c>
      <c r="K254" s="174">
        <v>0</v>
      </c>
      <c r="L254" s="174">
        <v>0</v>
      </c>
      <c r="M254" s="174">
        <v>0</v>
      </c>
      <c r="N254" s="179">
        <v>0</v>
      </c>
    </row>
    <row r="255" spans="1:14" ht="33" customHeight="1" thickBot="1" x14ac:dyDescent="0.25">
      <c r="A255" s="198" t="s">
        <v>262</v>
      </c>
      <c r="B255" s="177">
        <v>498325</v>
      </c>
      <c r="C255" s="177">
        <v>546550</v>
      </c>
      <c r="D255" s="177">
        <v>675150</v>
      </c>
      <c r="E255" s="177">
        <v>434025</v>
      </c>
      <c r="F255" s="177">
        <v>594775</v>
      </c>
      <c r="G255" s="177">
        <v>369725</v>
      </c>
      <c r="H255" s="177">
        <v>626925</v>
      </c>
      <c r="I255" s="177">
        <v>546550</v>
      </c>
      <c r="J255" s="177">
        <v>514400</v>
      </c>
      <c r="K255" s="177">
        <v>562625</v>
      </c>
      <c r="L255" s="177">
        <v>562625</v>
      </c>
      <c r="M255" s="177">
        <v>289350</v>
      </c>
      <c r="N255" s="177">
        <v>6221025</v>
      </c>
    </row>
    <row r="256" spans="1:14" ht="33" customHeight="1" thickBot="1" x14ac:dyDescent="0.25">
      <c r="A256" s="200" t="s">
        <v>262</v>
      </c>
      <c r="B256" s="180">
        <v>498325</v>
      </c>
      <c r="C256" s="180">
        <v>546550</v>
      </c>
      <c r="D256" s="180">
        <v>675150</v>
      </c>
      <c r="E256" s="180">
        <v>434025</v>
      </c>
      <c r="F256" s="180">
        <v>594775</v>
      </c>
      <c r="G256" s="180">
        <v>369725</v>
      </c>
      <c r="H256" s="180">
        <v>626925</v>
      </c>
      <c r="I256" s="180">
        <v>546550</v>
      </c>
      <c r="J256" s="180">
        <v>514400</v>
      </c>
      <c r="K256" s="180">
        <v>562625</v>
      </c>
      <c r="L256" s="180">
        <v>562625</v>
      </c>
      <c r="M256" s="180">
        <v>289350</v>
      </c>
      <c r="N256" s="179">
        <v>6221025</v>
      </c>
    </row>
    <row r="257" spans="1:14" ht="33" customHeight="1" thickBot="1" x14ac:dyDescent="0.25">
      <c r="A257" s="198" t="s">
        <v>263</v>
      </c>
      <c r="B257" s="177">
        <v>112525</v>
      </c>
      <c r="C257" s="177">
        <v>450100</v>
      </c>
      <c r="D257" s="177">
        <v>626925</v>
      </c>
      <c r="E257" s="177">
        <v>572607.80000000005</v>
      </c>
      <c r="F257" s="177">
        <v>450100</v>
      </c>
      <c r="G257" s="177">
        <v>514400</v>
      </c>
      <c r="H257" s="177">
        <v>852296.55</v>
      </c>
      <c r="I257" s="177">
        <v>839630.15</v>
      </c>
      <c r="J257" s="177">
        <v>760292.73100000003</v>
      </c>
      <c r="K257" s="177">
        <v>498325</v>
      </c>
      <c r="L257" s="177">
        <v>994455.73499999999</v>
      </c>
      <c r="M257" s="177">
        <v>415220.90100000001</v>
      </c>
      <c r="N257" s="177">
        <v>7086878.8670000006</v>
      </c>
    </row>
    <row r="258" spans="1:14" ht="33" customHeight="1" x14ac:dyDescent="0.2">
      <c r="A258" s="199" t="s">
        <v>264</v>
      </c>
      <c r="B258" s="174">
        <v>0</v>
      </c>
      <c r="C258" s="174">
        <v>0</v>
      </c>
      <c r="D258" s="174">
        <v>0</v>
      </c>
      <c r="E258" s="174">
        <v>90357.8</v>
      </c>
      <c r="F258" s="174">
        <v>0</v>
      </c>
      <c r="G258" s="174">
        <v>0</v>
      </c>
      <c r="H258" s="174">
        <v>209296.55</v>
      </c>
      <c r="I258" s="174">
        <v>212705.15</v>
      </c>
      <c r="J258" s="174">
        <v>229817.731</v>
      </c>
      <c r="K258" s="174">
        <v>0</v>
      </c>
      <c r="L258" s="174">
        <v>496130.73499999999</v>
      </c>
      <c r="M258" s="174">
        <v>286620.90100000001</v>
      </c>
      <c r="N258" s="179">
        <v>1524928.8670000001</v>
      </c>
    </row>
    <row r="259" spans="1:14" ht="33" customHeight="1" x14ac:dyDescent="0.2">
      <c r="A259" s="199" t="s">
        <v>265</v>
      </c>
      <c r="B259" s="174">
        <v>0</v>
      </c>
      <c r="C259" s="174">
        <v>0</v>
      </c>
      <c r="D259" s="174">
        <v>0</v>
      </c>
      <c r="E259" s="174">
        <v>0</v>
      </c>
      <c r="F259" s="174">
        <v>0</v>
      </c>
      <c r="G259" s="174">
        <v>0</v>
      </c>
      <c r="H259" s="174">
        <v>0</v>
      </c>
      <c r="I259" s="174">
        <v>0</v>
      </c>
      <c r="J259" s="174">
        <v>0</v>
      </c>
      <c r="K259" s="174">
        <v>0</v>
      </c>
      <c r="L259" s="174">
        <v>0</v>
      </c>
      <c r="M259" s="174">
        <v>0</v>
      </c>
      <c r="N259" s="179">
        <v>0</v>
      </c>
    </row>
    <row r="260" spans="1:14" ht="33" customHeight="1" x14ac:dyDescent="0.2">
      <c r="A260" s="199" t="s">
        <v>266</v>
      </c>
      <c r="B260" s="174">
        <v>0</v>
      </c>
      <c r="C260" s="174">
        <v>0</v>
      </c>
      <c r="D260" s="174">
        <v>0</v>
      </c>
      <c r="E260" s="174">
        <v>0</v>
      </c>
      <c r="F260" s="174">
        <v>0</v>
      </c>
      <c r="G260" s="174">
        <v>0</v>
      </c>
      <c r="H260" s="174">
        <v>0</v>
      </c>
      <c r="I260" s="174">
        <v>0</v>
      </c>
      <c r="J260" s="174">
        <v>0</v>
      </c>
      <c r="K260" s="174">
        <v>0</v>
      </c>
      <c r="L260" s="174">
        <v>0</v>
      </c>
      <c r="M260" s="174">
        <v>0</v>
      </c>
      <c r="N260" s="179">
        <v>0</v>
      </c>
    </row>
    <row r="261" spans="1:14" ht="33" customHeight="1" x14ac:dyDescent="0.2">
      <c r="A261" s="199" t="s">
        <v>267</v>
      </c>
      <c r="B261" s="174">
        <v>0</v>
      </c>
      <c r="C261" s="174">
        <v>0</v>
      </c>
      <c r="D261" s="174">
        <v>0</v>
      </c>
      <c r="E261" s="174">
        <v>0</v>
      </c>
      <c r="F261" s="174">
        <v>0</v>
      </c>
      <c r="G261" s="174">
        <v>0</v>
      </c>
      <c r="H261" s="174">
        <v>0</v>
      </c>
      <c r="I261" s="174">
        <v>0</v>
      </c>
      <c r="J261" s="174">
        <v>0</v>
      </c>
      <c r="K261" s="174">
        <v>0</v>
      </c>
      <c r="L261" s="174">
        <v>0</v>
      </c>
      <c r="M261" s="174">
        <v>0</v>
      </c>
      <c r="N261" s="179">
        <v>0</v>
      </c>
    </row>
    <row r="262" spans="1:14" ht="33" customHeight="1" x14ac:dyDescent="0.2">
      <c r="A262" s="199" t="s">
        <v>268</v>
      </c>
      <c r="B262" s="174">
        <v>0</v>
      </c>
      <c r="C262" s="174">
        <v>0</v>
      </c>
      <c r="D262" s="174">
        <v>0</v>
      </c>
      <c r="E262" s="174">
        <v>0</v>
      </c>
      <c r="F262" s="174">
        <v>0</v>
      </c>
      <c r="G262" s="174">
        <v>0</v>
      </c>
      <c r="H262" s="174">
        <v>0</v>
      </c>
      <c r="I262" s="174">
        <v>0</v>
      </c>
      <c r="J262" s="174">
        <v>0</v>
      </c>
      <c r="K262" s="174">
        <v>0</v>
      </c>
      <c r="L262" s="174">
        <v>0</v>
      </c>
      <c r="M262" s="174">
        <v>0</v>
      </c>
      <c r="N262" s="179">
        <v>0</v>
      </c>
    </row>
    <row r="263" spans="1:14" ht="33" customHeight="1" x14ac:dyDescent="0.2">
      <c r="A263" s="199" t="s">
        <v>269</v>
      </c>
      <c r="B263" s="174">
        <v>0</v>
      </c>
      <c r="C263" s="174">
        <v>0</v>
      </c>
      <c r="D263" s="174">
        <v>0</v>
      </c>
      <c r="E263" s="174">
        <v>0</v>
      </c>
      <c r="F263" s="174">
        <v>0</v>
      </c>
      <c r="G263" s="174">
        <v>0</v>
      </c>
      <c r="H263" s="174">
        <v>0</v>
      </c>
      <c r="I263" s="174">
        <v>0</v>
      </c>
      <c r="J263" s="174">
        <v>0</v>
      </c>
      <c r="K263" s="174">
        <v>0</v>
      </c>
      <c r="L263" s="174">
        <v>0</v>
      </c>
      <c r="M263" s="174">
        <v>0</v>
      </c>
      <c r="N263" s="179">
        <v>0</v>
      </c>
    </row>
    <row r="264" spans="1:14" ht="33" customHeight="1" x14ac:dyDescent="0.2">
      <c r="A264" s="199" t="s">
        <v>270</v>
      </c>
      <c r="B264" s="174">
        <v>0</v>
      </c>
      <c r="C264" s="174">
        <v>0</v>
      </c>
      <c r="D264" s="174">
        <v>0</v>
      </c>
      <c r="E264" s="174">
        <v>0</v>
      </c>
      <c r="F264" s="174">
        <v>0</v>
      </c>
      <c r="G264" s="174">
        <v>0</v>
      </c>
      <c r="H264" s="174">
        <v>0</v>
      </c>
      <c r="I264" s="174">
        <v>0</v>
      </c>
      <c r="J264" s="174">
        <v>0</v>
      </c>
      <c r="K264" s="174">
        <v>0</v>
      </c>
      <c r="L264" s="174">
        <v>0</v>
      </c>
      <c r="M264" s="174">
        <v>0</v>
      </c>
      <c r="N264" s="179">
        <v>0</v>
      </c>
    </row>
    <row r="265" spans="1:14" ht="33" customHeight="1" x14ac:dyDescent="0.2">
      <c r="A265" s="199" t="s">
        <v>271</v>
      </c>
      <c r="B265" s="174">
        <v>0</v>
      </c>
      <c r="C265" s="174">
        <v>0</v>
      </c>
      <c r="D265" s="174">
        <v>0</v>
      </c>
      <c r="E265" s="174">
        <v>0</v>
      </c>
      <c r="F265" s="174">
        <v>0</v>
      </c>
      <c r="G265" s="174">
        <v>0</v>
      </c>
      <c r="H265" s="174">
        <v>0</v>
      </c>
      <c r="I265" s="174">
        <v>0</v>
      </c>
      <c r="J265" s="174">
        <v>0</v>
      </c>
      <c r="K265" s="174">
        <v>0</v>
      </c>
      <c r="L265" s="174">
        <v>0</v>
      </c>
      <c r="M265" s="174">
        <v>0</v>
      </c>
      <c r="N265" s="179">
        <v>0</v>
      </c>
    </row>
    <row r="266" spans="1:14" ht="33" customHeight="1" x14ac:dyDescent="0.2">
      <c r="A266" s="199" t="s">
        <v>272</v>
      </c>
      <c r="B266" s="174">
        <v>112525</v>
      </c>
      <c r="C266" s="174">
        <v>450100</v>
      </c>
      <c r="D266" s="174">
        <v>626925</v>
      </c>
      <c r="E266" s="174">
        <v>482250</v>
      </c>
      <c r="F266" s="174">
        <v>450100</v>
      </c>
      <c r="G266" s="174">
        <v>514400</v>
      </c>
      <c r="H266" s="174">
        <v>643000</v>
      </c>
      <c r="I266" s="174">
        <v>626925</v>
      </c>
      <c r="J266" s="174">
        <v>530475</v>
      </c>
      <c r="K266" s="174">
        <v>498325</v>
      </c>
      <c r="L266" s="174">
        <v>498325</v>
      </c>
      <c r="M266" s="174">
        <v>128600</v>
      </c>
      <c r="N266" s="179">
        <v>5561950</v>
      </c>
    </row>
    <row r="267" spans="1:14" ht="33" customHeight="1" thickBot="1" x14ac:dyDescent="0.25">
      <c r="A267" s="199" t="s">
        <v>273</v>
      </c>
      <c r="B267" s="174">
        <v>0</v>
      </c>
      <c r="C267" s="174">
        <v>0</v>
      </c>
      <c r="D267" s="174">
        <v>0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9">
        <v>0</v>
      </c>
    </row>
    <row r="268" spans="1:14" ht="33" customHeight="1" thickBot="1" x14ac:dyDescent="0.25">
      <c r="A268" s="198" t="s">
        <v>274</v>
      </c>
      <c r="B268" s="177">
        <v>0</v>
      </c>
      <c r="C268" s="177">
        <v>0</v>
      </c>
      <c r="D268" s="177">
        <v>0</v>
      </c>
      <c r="E268" s="177">
        <v>0</v>
      </c>
      <c r="F268" s="177">
        <v>0</v>
      </c>
      <c r="G268" s="177">
        <v>0</v>
      </c>
      <c r="H268" s="177">
        <v>0</v>
      </c>
      <c r="I268" s="177">
        <v>0</v>
      </c>
      <c r="J268" s="177">
        <v>0</v>
      </c>
      <c r="K268" s="177">
        <v>0</v>
      </c>
      <c r="L268" s="177">
        <v>0</v>
      </c>
      <c r="M268" s="177">
        <v>0</v>
      </c>
      <c r="N268" s="177">
        <v>0</v>
      </c>
    </row>
    <row r="269" spans="1:14" ht="33" customHeight="1" x14ac:dyDescent="0.2">
      <c r="A269" s="199" t="s">
        <v>275</v>
      </c>
      <c r="B269" s="174">
        <v>0</v>
      </c>
      <c r="C269" s="174">
        <v>0</v>
      </c>
      <c r="D269" s="174">
        <v>0</v>
      </c>
      <c r="E269" s="174">
        <v>0</v>
      </c>
      <c r="F269" s="174">
        <v>0</v>
      </c>
      <c r="G269" s="174">
        <v>0</v>
      </c>
      <c r="H269" s="174">
        <v>0</v>
      </c>
      <c r="I269" s="174">
        <v>0</v>
      </c>
      <c r="J269" s="174">
        <v>0</v>
      </c>
      <c r="K269" s="174">
        <v>0</v>
      </c>
      <c r="L269" s="174">
        <v>0</v>
      </c>
      <c r="M269" s="174">
        <v>0</v>
      </c>
      <c r="N269" s="179">
        <v>0</v>
      </c>
    </row>
    <row r="270" spans="1:14" ht="33" customHeight="1" x14ac:dyDescent="0.2">
      <c r="A270" s="199" t="s">
        <v>276</v>
      </c>
      <c r="B270" s="174">
        <v>0</v>
      </c>
      <c r="C270" s="174">
        <v>0</v>
      </c>
      <c r="D270" s="174">
        <v>0</v>
      </c>
      <c r="E270" s="174">
        <v>0</v>
      </c>
      <c r="F270" s="174">
        <v>0</v>
      </c>
      <c r="G270" s="174">
        <v>0</v>
      </c>
      <c r="H270" s="174">
        <v>0</v>
      </c>
      <c r="I270" s="174">
        <v>0</v>
      </c>
      <c r="J270" s="174">
        <v>0</v>
      </c>
      <c r="K270" s="174">
        <v>0</v>
      </c>
      <c r="L270" s="174">
        <v>0</v>
      </c>
      <c r="M270" s="174">
        <v>0</v>
      </c>
      <c r="N270" s="179">
        <v>0</v>
      </c>
    </row>
    <row r="271" spans="1:14" ht="33" customHeight="1" x14ac:dyDescent="0.2">
      <c r="A271" s="199" t="s">
        <v>277</v>
      </c>
      <c r="B271" s="174">
        <v>0</v>
      </c>
      <c r="C271" s="174">
        <v>0</v>
      </c>
      <c r="D271" s="174">
        <v>0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9">
        <v>0</v>
      </c>
    </row>
    <row r="272" spans="1:14" ht="33" customHeight="1" x14ac:dyDescent="0.2">
      <c r="A272" s="199" t="s">
        <v>278</v>
      </c>
      <c r="B272" s="174">
        <v>0</v>
      </c>
      <c r="C272" s="174">
        <v>0</v>
      </c>
      <c r="D272" s="174">
        <v>0</v>
      </c>
      <c r="E272" s="174">
        <v>0</v>
      </c>
      <c r="F272" s="174">
        <v>0</v>
      </c>
      <c r="G272" s="174">
        <v>0</v>
      </c>
      <c r="H272" s="174">
        <v>0</v>
      </c>
      <c r="I272" s="174">
        <v>0</v>
      </c>
      <c r="J272" s="174">
        <v>0</v>
      </c>
      <c r="K272" s="174">
        <v>0</v>
      </c>
      <c r="L272" s="174">
        <v>0</v>
      </c>
      <c r="M272" s="174">
        <v>0</v>
      </c>
      <c r="N272" s="179">
        <v>0</v>
      </c>
    </row>
    <row r="273" spans="1:14" ht="33" customHeight="1" x14ac:dyDescent="0.2">
      <c r="A273" s="199" t="s">
        <v>279</v>
      </c>
      <c r="B273" s="174">
        <v>0</v>
      </c>
      <c r="C273" s="174">
        <v>0</v>
      </c>
      <c r="D273" s="174">
        <v>0</v>
      </c>
      <c r="E273" s="174">
        <v>0</v>
      </c>
      <c r="F273" s="174">
        <v>0</v>
      </c>
      <c r="G273" s="174">
        <v>0</v>
      </c>
      <c r="H273" s="174">
        <v>0</v>
      </c>
      <c r="I273" s="174">
        <v>0</v>
      </c>
      <c r="J273" s="174">
        <v>0</v>
      </c>
      <c r="K273" s="174">
        <v>0</v>
      </c>
      <c r="L273" s="174">
        <v>0</v>
      </c>
      <c r="M273" s="174">
        <v>0</v>
      </c>
      <c r="N273" s="179">
        <v>0</v>
      </c>
    </row>
    <row r="274" spans="1:14" ht="33" customHeight="1" x14ac:dyDescent="0.2">
      <c r="A274" s="199" t="s">
        <v>280</v>
      </c>
      <c r="B274" s="174">
        <v>0</v>
      </c>
      <c r="C274" s="174">
        <v>0</v>
      </c>
      <c r="D274" s="174">
        <v>0</v>
      </c>
      <c r="E274" s="174">
        <v>0</v>
      </c>
      <c r="F274" s="174">
        <v>0</v>
      </c>
      <c r="G274" s="174">
        <v>0</v>
      </c>
      <c r="H274" s="174">
        <v>0</v>
      </c>
      <c r="I274" s="174">
        <v>0</v>
      </c>
      <c r="J274" s="174">
        <v>0</v>
      </c>
      <c r="K274" s="174">
        <v>0</v>
      </c>
      <c r="L274" s="174">
        <v>0</v>
      </c>
      <c r="M274" s="174">
        <v>0</v>
      </c>
      <c r="N274" s="179">
        <v>0</v>
      </c>
    </row>
    <row r="275" spans="1:14" ht="33" customHeight="1" thickBot="1" x14ac:dyDescent="0.25">
      <c r="A275" s="199" t="s">
        <v>281</v>
      </c>
      <c r="B275" s="174">
        <v>0</v>
      </c>
      <c r="C275" s="174">
        <v>0</v>
      </c>
      <c r="D275" s="174">
        <v>0</v>
      </c>
      <c r="E275" s="174">
        <v>0</v>
      </c>
      <c r="F275" s="174">
        <v>0</v>
      </c>
      <c r="G275" s="174">
        <v>0</v>
      </c>
      <c r="H275" s="174">
        <v>0</v>
      </c>
      <c r="I275" s="174">
        <v>0</v>
      </c>
      <c r="J275" s="174">
        <v>0</v>
      </c>
      <c r="K275" s="174">
        <v>0</v>
      </c>
      <c r="L275" s="174">
        <v>0</v>
      </c>
      <c r="M275" s="174">
        <v>0</v>
      </c>
      <c r="N275" s="179">
        <v>0</v>
      </c>
    </row>
    <row r="276" spans="1:14" ht="33" customHeight="1" thickBot="1" x14ac:dyDescent="0.25">
      <c r="A276" s="198" t="s">
        <v>282</v>
      </c>
      <c r="B276" s="177">
        <v>134218227.18099999</v>
      </c>
      <c r="C276" s="177">
        <v>129224021.09900001</v>
      </c>
      <c r="D276" s="177">
        <v>139519945.19400001</v>
      </c>
      <c r="E276" s="177">
        <v>122757796.888</v>
      </c>
      <c r="F276" s="177">
        <v>131911690.88700002</v>
      </c>
      <c r="G276" s="177">
        <v>121235467.62100001</v>
      </c>
      <c r="H276" s="177">
        <v>120195171.90499999</v>
      </c>
      <c r="I276" s="177">
        <v>123218526.70500001</v>
      </c>
      <c r="J276" s="177">
        <v>140376234.29000002</v>
      </c>
      <c r="K276" s="177">
        <v>131350424.77400002</v>
      </c>
      <c r="L276" s="177">
        <v>128398176.7</v>
      </c>
      <c r="M276" s="177">
        <v>124141379.40899998</v>
      </c>
      <c r="N276" s="177">
        <v>1546547062.6530001</v>
      </c>
    </row>
    <row r="277" spans="1:14" ht="33" customHeight="1" x14ac:dyDescent="0.2">
      <c r="A277" s="199" t="s">
        <v>283</v>
      </c>
      <c r="B277" s="174">
        <v>13917164.160000002</v>
      </c>
      <c r="C277" s="174">
        <v>12265931.530000007</v>
      </c>
      <c r="D277" s="174">
        <v>12488158.667000003</v>
      </c>
      <c r="E277" s="174">
        <v>14470921.559999999</v>
      </c>
      <c r="F277" s="174">
        <v>13698560.169999998</v>
      </c>
      <c r="G277" s="174">
        <v>14698276.769999998</v>
      </c>
      <c r="H277" s="174">
        <v>11392901.799999999</v>
      </c>
      <c r="I277" s="174">
        <v>11921644.439999999</v>
      </c>
      <c r="J277" s="174">
        <v>14489332.549999999</v>
      </c>
      <c r="K277" s="174">
        <v>13261728.770000001</v>
      </c>
      <c r="L277" s="174">
        <v>10726428.989999996</v>
      </c>
      <c r="M277" s="174">
        <v>9601255.0299999993</v>
      </c>
      <c r="N277" s="179">
        <v>152932304.43700001</v>
      </c>
    </row>
    <row r="278" spans="1:14" ht="33" customHeight="1" x14ac:dyDescent="0.2">
      <c r="A278" s="199" t="s">
        <v>284</v>
      </c>
      <c r="B278" s="174">
        <v>1624937.16</v>
      </c>
      <c r="C278" s="174">
        <v>1857667.24</v>
      </c>
      <c r="D278" s="174">
        <v>1943244.5999999999</v>
      </c>
      <c r="E278" s="174">
        <v>1820508.8</v>
      </c>
      <c r="F278" s="174">
        <v>1723491</v>
      </c>
      <c r="G278" s="174">
        <v>1976174.2</v>
      </c>
      <c r="H278" s="174">
        <v>1821153.4</v>
      </c>
      <c r="I278" s="174">
        <v>2108059.3600000003</v>
      </c>
      <c r="J278" s="174">
        <v>2169313.4</v>
      </c>
      <c r="K278" s="174">
        <v>1931380</v>
      </c>
      <c r="L278" s="174">
        <v>1647597.6</v>
      </c>
      <c r="M278" s="174">
        <v>1357644.8</v>
      </c>
      <c r="N278" s="179">
        <v>21981171.560000002</v>
      </c>
    </row>
    <row r="279" spans="1:14" ht="33" customHeight="1" x14ac:dyDescent="0.2">
      <c r="A279" s="199" t="s">
        <v>285</v>
      </c>
      <c r="B279" s="174">
        <v>2846241.8</v>
      </c>
      <c r="C279" s="174">
        <v>2566944</v>
      </c>
      <c r="D279" s="174">
        <v>2678704</v>
      </c>
      <c r="E279" s="174">
        <v>2534536</v>
      </c>
      <c r="F279" s="174">
        <v>2005896</v>
      </c>
      <c r="G279" s="174">
        <v>2393776</v>
      </c>
      <c r="H279" s="174">
        <v>1596800</v>
      </c>
      <c r="I279" s="174">
        <v>1740608</v>
      </c>
      <c r="J279" s="174">
        <v>2170682</v>
      </c>
      <c r="K279" s="174">
        <v>2188560</v>
      </c>
      <c r="L279" s="174">
        <v>2100560</v>
      </c>
      <c r="M279" s="174">
        <v>2160482.7999999998</v>
      </c>
      <c r="N279" s="179">
        <v>26983790.600000001</v>
      </c>
    </row>
    <row r="280" spans="1:14" ht="33" customHeight="1" x14ac:dyDescent="0.2">
      <c r="A280" s="199" t="s">
        <v>286</v>
      </c>
      <c r="B280" s="174">
        <v>43944097.626000002</v>
      </c>
      <c r="C280" s="174">
        <v>39767776.968999997</v>
      </c>
      <c r="D280" s="174">
        <v>47703376.231999993</v>
      </c>
      <c r="E280" s="174">
        <v>47849084.680000007</v>
      </c>
      <c r="F280" s="174">
        <v>50431255.881999999</v>
      </c>
      <c r="G280" s="174">
        <v>41836501.656999998</v>
      </c>
      <c r="H280" s="174">
        <v>47284845.830000006</v>
      </c>
      <c r="I280" s="174">
        <v>45292343.091999993</v>
      </c>
      <c r="J280" s="174">
        <v>48036549.288000003</v>
      </c>
      <c r="K280" s="174">
        <v>49346259.503000006</v>
      </c>
      <c r="L280" s="174">
        <v>43418320.565000005</v>
      </c>
      <c r="M280" s="174">
        <v>46568465.677000001</v>
      </c>
      <c r="N280" s="179">
        <v>551478877.00100005</v>
      </c>
    </row>
    <row r="281" spans="1:14" ht="33" customHeight="1" x14ac:dyDescent="0.2">
      <c r="A281" s="199" t="s">
        <v>287</v>
      </c>
      <c r="B281" s="174">
        <v>3956531.6399999997</v>
      </c>
      <c r="C281" s="174">
        <v>3417497.8499999996</v>
      </c>
      <c r="D281" s="174">
        <v>1744265.6199999999</v>
      </c>
      <c r="E281" s="174">
        <v>2355451.9029999999</v>
      </c>
      <c r="F281" s="174">
        <v>1135145.52</v>
      </c>
      <c r="G281" s="174">
        <v>1363341.79</v>
      </c>
      <c r="H281" s="174">
        <v>2194182.06</v>
      </c>
      <c r="I281" s="174">
        <v>1388327.3</v>
      </c>
      <c r="J281" s="174">
        <v>2316722.9</v>
      </c>
      <c r="K281" s="174">
        <v>1262181.56</v>
      </c>
      <c r="L281" s="174">
        <v>1372105.6</v>
      </c>
      <c r="M281" s="174">
        <v>0</v>
      </c>
      <c r="N281" s="179">
        <v>22505753.742999997</v>
      </c>
    </row>
    <row r="282" spans="1:14" ht="33" customHeight="1" x14ac:dyDescent="0.2">
      <c r="A282" s="199" t="s">
        <v>288</v>
      </c>
      <c r="B282" s="174">
        <v>7696215.6500000004</v>
      </c>
      <c r="C282" s="174">
        <v>7549264.2300000004</v>
      </c>
      <c r="D282" s="174">
        <v>6195552.9000000004</v>
      </c>
      <c r="E282" s="174">
        <v>4270585.8099999996</v>
      </c>
      <c r="F282" s="174">
        <v>6169306.3700000001</v>
      </c>
      <c r="G282" s="174">
        <v>4831792.91</v>
      </c>
      <c r="H282" s="174">
        <v>5682478.3599999994</v>
      </c>
      <c r="I282" s="174">
        <v>6822776.3399999999</v>
      </c>
      <c r="J282" s="174">
        <v>7434028.1569999997</v>
      </c>
      <c r="K282" s="174">
        <v>6303394.3399999999</v>
      </c>
      <c r="L282" s="174">
        <v>7134099.1999999993</v>
      </c>
      <c r="M282" s="174">
        <v>7480591.8370000003</v>
      </c>
      <c r="N282" s="179">
        <v>77570086.104000002</v>
      </c>
    </row>
    <row r="283" spans="1:14" ht="33" customHeight="1" x14ac:dyDescent="0.2">
      <c r="A283" s="199" t="s">
        <v>289</v>
      </c>
      <c r="B283" s="174">
        <v>42695282.720000006</v>
      </c>
      <c r="C283" s="174">
        <v>43800232.210000001</v>
      </c>
      <c r="D283" s="174">
        <v>46657719.490000002</v>
      </c>
      <c r="E283" s="174">
        <v>41229176.420000002</v>
      </c>
      <c r="F283" s="174">
        <v>46247964.630000018</v>
      </c>
      <c r="G283" s="174">
        <v>38625759.260000005</v>
      </c>
      <c r="H283" s="174">
        <v>42186511.589999996</v>
      </c>
      <c r="I283" s="174">
        <v>41490524.750000007</v>
      </c>
      <c r="J283" s="174">
        <v>46571189.030000009</v>
      </c>
      <c r="K283" s="174">
        <v>46333385.010000005</v>
      </c>
      <c r="L283" s="174">
        <v>44405440.790000007</v>
      </c>
      <c r="M283" s="174">
        <v>39597918.139999993</v>
      </c>
      <c r="N283" s="179">
        <v>519841104.04000008</v>
      </c>
    </row>
    <row r="284" spans="1:14" ht="33" customHeight="1" x14ac:dyDescent="0.2">
      <c r="A284" s="199" t="s">
        <v>290</v>
      </c>
      <c r="B284" s="174">
        <v>0</v>
      </c>
      <c r="C284" s="174">
        <v>0</v>
      </c>
      <c r="D284" s="174">
        <v>0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9">
        <v>0</v>
      </c>
    </row>
    <row r="285" spans="1:14" ht="33" customHeight="1" x14ac:dyDescent="0.2">
      <c r="A285" s="199" t="s">
        <v>291</v>
      </c>
      <c r="B285" s="174">
        <v>0</v>
      </c>
      <c r="C285" s="174">
        <v>0</v>
      </c>
      <c r="D285" s="174">
        <v>0</v>
      </c>
      <c r="E285" s="174">
        <v>0</v>
      </c>
      <c r="F285" s="174">
        <v>0</v>
      </c>
      <c r="G285" s="174">
        <v>0</v>
      </c>
      <c r="H285" s="174">
        <v>0</v>
      </c>
      <c r="I285" s="174">
        <v>0</v>
      </c>
      <c r="J285" s="174">
        <v>0</v>
      </c>
      <c r="K285" s="174">
        <v>0</v>
      </c>
      <c r="L285" s="174">
        <v>0</v>
      </c>
      <c r="M285" s="174">
        <v>0</v>
      </c>
      <c r="N285" s="179">
        <v>0</v>
      </c>
    </row>
    <row r="286" spans="1:14" ht="33" customHeight="1" x14ac:dyDescent="0.2">
      <c r="A286" s="199" t="s">
        <v>292</v>
      </c>
      <c r="B286" s="174">
        <v>0</v>
      </c>
      <c r="C286" s="174">
        <v>0</v>
      </c>
      <c r="D286" s="174">
        <v>0</v>
      </c>
      <c r="E286" s="174">
        <v>0</v>
      </c>
      <c r="F286" s="174">
        <v>0</v>
      </c>
      <c r="G286" s="174">
        <v>0</v>
      </c>
      <c r="H286" s="174">
        <v>0</v>
      </c>
      <c r="I286" s="174">
        <v>0</v>
      </c>
      <c r="J286" s="174">
        <v>0</v>
      </c>
      <c r="K286" s="174">
        <v>0</v>
      </c>
      <c r="L286" s="174">
        <v>0</v>
      </c>
      <c r="M286" s="174">
        <v>0</v>
      </c>
      <c r="N286" s="179">
        <v>0</v>
      </c>
    </row>
    <row r="287" spans="1:14" ht="33" customHeight="1" x14ac:dyDescent="0.2">
      <c r="A287" s="199" t="s">
        <v>293</v>
      </c>
      <c r="B287" s="174">
        <v>0</v>
      </c>
      <c r="C287" s="174">
        <v>0</v>
      </c>
      <c r="D287" s="174">
        <v>0</v>
      </c>
      <c r="E287" s="174">
        <v>0</v>
      </c>
      <c r="F287" s="174">
        <v>0</v>
      </c>
      <c r="G287" s="174">
        <v>0</v>
      </c>
      <c r="H287" s="174">
        <v>0</v>
      </c>
      <c r="I287" s="174">
        <v>0</v>
      </c>
      <c r="J287" s="174">
        <v>0</v>
      </c>
      <c r="K287" s="174">
        <v>0</v>
      </c>
      <c r="L287" s="174">
        <v>0</v>
      </c>
      <c r="M287" s="174">
        <v>0</v>
      </c>
      <c r="N287" s="179">
        <v>0</v>
      </c>
    </row>
    <row r="288" spans="1:14" ht="33" customHeight="1" x14ac:dyDescent="0.2">
      <c r="A288" s="199" t="s">
        <v>294</v>
      </c>
      <c r="B288" s="174">
        <v>9747778.4250000007</v>
      </c>
      <c r="C288" s="174">
        <v>11186399.07</v>
      </c>
      <c r="D288" s="174">
        <v>13610435.685000001</v>
      </c>
      <c r="E288" s="174">
        <v>3884922.1949999998</v>
      </c>
      <c r="F288" s="174">
        <v>5841051.3150000004</v>
      </c>
      <c r="G288" s="174">
        <v>10893703.685000001</v>
      </c>
      <c r="H288" s="174">
        <v>5121393.8650000002</v>
      </c>
      <c r="I288" s="174">
        <v>7879713.4230000004</v>
      </c>
      <c r="J288" s="174">
        <v>10892704.965</v>
      </c>
      <c r="K288" s="174">
        <v>6288012.4199999999</v>
      </c>
      <c r="L288" s="174">
        <v>13888133.955</v>
      </c>
      <c r="M288" s="174">
        <v>12401689.125</v>
      </c>
      <c r="N288" s="179">
        <v>111635938.12800001</v>
      </c>
    </row>
    <row r="289" spans="1:14" ht="33" customHeight="1" x14ac:dyDescent="0.2">
      <c r="A289" s="199" t="s">
        <v>295</v>
      </c>
      <c r="B289" s="174">
        <v>0</v>
      </c>
      <c r="C289" s="174">
        <v>0</v>
      </c>
      <c r="D289" s="174">
        <v>0</v>
      </c>
      <c r="E289" s="174">
        <v>0</v>
      </c>
      <c r="F289" s="174">
        <v>0</v>
      </c>
      <c r="G289" s="174">
        <v>0</v>
      </c>
      <c r="H289" s="174">
        <v>0</v>
      </c>
      <c r="I289" s="174">
        <v>0</v>
      </c>
      <c r="J289" s="174">
        <v>0</v>
      </c>
      <c r="K289" s="174">
        <v>0</v>
      </c>
      <c r="L289" s="174">
        <v>0</v>
      </c>
      <c r="M289" s="174">
        <v>0</v>
      </c>
      <c r="N289" s="179">
        <v>0</v>
      </c>
    </row>
    <row r="290" spans="1:14" ht="33" customHeight="1" x14ac:dyDescent="0.2">
      <c r="A290" s="199" t="s">
        <v>296</v>
      </c>
      <c r="B290" s="174">
        <v>0</v>
      </c>
      <c r="C290" s="174">
        <v>0</v>
      </c>
      <c r="D290" s="174">
        <v>0</v>
      </c>
      <c r="E290" s="174">
        <v>96383.52</v>
      </c>
      <c r="F290" s="174">
        <v>0</v>
      </c>
      <c r="G290" s="174">
        <v>60923.349000000002</v>
      </c>
      <c r="H290" s="174">
        <v>0</v>
      </c>
      <c r="I290" s="174">
        <v>0</v>
      </c>
      <c r="J290" s="174">
        <v>0</v>
      </c>
      <c r="K290" s="174">
        <v>102393.171</v>
      </c>
      <c r="L290" s="174">
        <v>0</v>
      </c>
      <c r="M290" s="174">
        <v>0</v>
      </c>
      <c r="N290" s="179">
        <v>259700.04</v>
      </c>
    </row>
    <row r="291" spans="1:14" ht="33" customHeight="1" thickBot="1" x14ac:dyDescent="0.25">
      <c r="A291" s="199" t="s">
        <v>297</v>
      </c>
      <c r="B291" s="174">
        <v>7789978</v>
      </c>
      <c r="C291" s="174">
        <v>6812308</v>
      </c>
      <c r="D291" s="174">
        <v>6498488</v>
      </c>
      <c r="E291" s="174">
        <v>4246226</v>
      </c>
      <c r="F291" s="174">
        <v>4659020</v>
      </c>
      <c r="G291" s="174">
        <v>4555218</v>
      </c>
      <c r="H291" s="174">
        <v>2914905</v>
      </c>
      <c r="I291" s="174">
        <v>4574530</v>
      </c>
      <c r="J291" s="174">
        <v>6295712</v>
      </c>
      <c r="K291" s="174">
        <v>4333130</v>
      </c>
      <c r="L291" s="174">
        <v>3705490</v>
      </c>
      <c r="M291" s="174">
        <v>4973332</v>
      </c>
      <c r="N291" s="179">
        <v>61358337</v>
      </c>
    </row>
    <row r="292" spans="1:14" ht="33" customHeight="1" thickBot="1" x14ac:dyDescent="0.25">
      <c r="A292" s="198" t="s">
        <v>298</v>
      </c>
      <c r="B292" s="177">
        <v>2170050</v>
      </c>
      <c r="C292" s="177">
        <v>1887000</v>
      </c>
      <c r="D292" s="177">
        <v>1905870</v>
      </c>
      <c r="E292" s="177">
        <v>1264290</v>
      </c>
      <c r="F292" s="177">
        <v>1075590</v>
      </c>
      <c r="G292" s="177">
        <v>1169940</v>
      </c>
      <c r="H292" s="177">
        <v>868020</v>
      </c>
      <c r="I292" s="177">
        <v>1207680</v>
      </c>
      <c r="J292" s="177">
        <v>1377510</v>
      </c>
      <c r="K292" s="177">
        <v>1622820</v>
      </c>
      <c r="L292" s="177">
        <v>2321010</v>
      </c>
      <c r="M292" s="177">
        <v>2434230</v>
      </c>
      <c r="N292" s="177">
        <v>19304010</v>
      </c>
    </row>
    <row r="293" spans="1:14" ht="33" customHeight="1" x14ac:dyDescent="0.2">
      <c r="A293" s="199" t="s">
        <v>299</v>
      </c>
      <c r="B293" s="174">
        <v>0</v>
      </c>
      <c r="C293" s="174">
        <v>0</v>
      </c>
      <c r="D293" s="174">
        <v>0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9">
        <v>0</v>
      </c>
    </row>
    <row r="294" spans="1:14" ht="33" customHeight="1" x14ac:dyDescent="0.2">
      <c r="A294" s="199" t="s">
        <v>300</v>
      </c>
      <c r="B294" s="174">
        <v>2170050</v>
      </c>
      <c r="C294" s="174">
        <v>1887000</v>
      </c>
      <c r="D294" s="174">
        <v>1905870</v>
      </c>
      <c r="E294" s="174">
        <v>1264290</v>
      </c>
      <c r="F294" s="174">
        <v>1075590</v>
      </c>
      <c r="G294" s="174">
        <v>1169940</v>
      </c>
      <c r="H294" s="174">
        <v>868020</v>
      </c>
      <c r="I294" s="174">
        <v>1207680</v>
      </c>
      <c r="J294" s="174">
        <v>1377510</v>
      </c>
      <c r="K294" s="174">
        <v>1622820</v>
      </c>
      <c r="L294" s="174">
        <v>2321010</v>
      </c>
      <c r="M294" s="174">
        <v>2434230</v>
      </c>
      <c r="N294" s="179">
        <v>19304010</v>
      </c>
    </row>
    <row r="295" spans="1:14" ht="33" customHeight="1" x14ac:dyDescent="0.2">
      <c r="A295" s="199" t="s">
        <v>301</v>
      </c>
      <c r="B295" s="174">
        <v>0</v>
      </c>
      <c r="C295" s="174">
        <v>0</v>
      </c>
      <c r="D295" s="174">
        <v>0</v>
      </c>
      <c r="E295" s="174">
        <v>0</v>
      </c>
      <c r="F295" s="174">
        <v>0</v>
      </c>
      <c r="G295" s="174">
        <v>0</v>
      </c>
      <c r="H295" s="174">
        <v>0</v>
      </c>
      <c r="I295" s="174">
        <v>0</v>
      </c>
      <c r="J295" s="174">
        <v>0</v>
      </c>
      <c r="K295" s="174">
        <v>0</v>
      </c>
      <c r="L295" s="174">
        <v>0</v>
      </c>
      <c r="M295" s="174">
        <v>0</v>
      </c>
      <c r="N295" s="179">
        <v>0</v>
      </c>
    </row>
    <row r="296" spans="1:14" ht="33" customHeight="1" x14ac:dyDescent="0.2">
      <c r="A296" s="199" t="s">
        <v>302</v>
      </c>
      <c r="B296" s="174">
        <v>0</v>
      </c>
      <c r="C296" s="174">
        <v>0</v>
      </c>
      <c r="D296" s="174">
        <v>0</v>
      </c>
      <c r="E296" s="174">
        <v>0</v>
      </c>
      <c r="F296" s="174">
        <v>0</v>
      </c>
      <c r="G296" s="174">
        <v>0</v>
      </c>
      <c r="H296" s="174">
        <v>0</v>
      </c>
      <c r="I296" s="174">
        <v>0</v>
      </c>
      <c r="J296" s="174">
        <v>0</v>
      </c>
      <c r="K296" s="174">
        <v>0</v>
      </c>
      <c r="L296" s="174">
        <v>0</v>
      </c>
      <c r="M296" s="174">
        <v>0</v>
      </c>
      <c r="N296" s="179">
        <v>0</v>
      </c>
    </row>
    <row r="297" spans="1:14" ht="33" customHeight="1" x14ac:dyDescent="0.2">
      <c r="A297" s="199" t="s">
        <v>303</v>
      </c>
      <c r="B297" s="174">
        <v>0</v>
      </c>
      <c r="C297" s="174">
        <v>0</v>
      </c>
      <c r="D297" s="174">
        <v>0</v>
      </c>
      <c r="E297" s="174">
        <v>0</v>
      </c>
      <c r="F297" s="174">
        <v>0</v>
      </c>
      <c r="G297" s="174">
        <v>0</v>
      </c>
      <c r="H297" s="174">
        <v>0</v>
      </c>
      <c r="I297" s="174">
        <v>0</v>
      </c>
      <c r="J297" s="174">
        <v>0</v>
      </c>
      <c r="K297" s="174">
        <v>0</v>
      </c>
      <c r="L297" s="174">
        <v>0</v>
      </c>
      <c r="M297" s="174">
        <v>0</v>
      </c>
      <c r="N297" s="179">
        <v>0</v>
      </c>
    </row>
    <row r="298" spans="1:14" ht="33" customHeight="1" thickBot="1" x14ac:dyDescent="0.25">
      <c r="A298" s="199" t="s">
        <v>234</v>
      </c>
      <c r="B298" s="174">
        <v>0</v>
      </c>
      <c r="C298" s="174">
        <v>0</v>
      </c>
      <c r="D298" s="174">
        <v>0</v>
      </c>
      <c r="E298" s="174">
        <v>0</v>
      </c>
      <c r="F298" s="174">
        <v>0</v>
      </c>
      <c r="G298" s="174">
        <v>0</v>
      </c>
      <c r="H298" s="174">
        <v>0</v>
      </c>
      <c r="I298" s="174">
        <v>0</v>
      </c>
      <c r="J298" s="174">
        <v>0</v>
      </c>
      <c r="K298" s="174">
        <v>0</v>
      </c>
      <c r="L298" s="174">
        <v>0</v>
      </c>
      <c r="M298" s="174">
        <v>0</v>
      </c>
      <c r="N298" s="179">
        <v>0</v>
      </c>
    </row>
    <row r="299" spans="1:14" ht="33" customHeight="1" thickBot="1" x14ac:dyDescent="0.25">
      <c r="A299" s="198" t="s">
        <v>304</v>
      </c>
      <c r="B299" s="177">
        <v>0</v>
      </c>
      <c r="C299" s="177">
        <v>0</v>
      </c>
      <c r="D299" s="177">
        <v>0</v>
      </c>
      <c r="E299" s="177">
        <v>0</v>
      </c>
      <c r="F299" s="177">
        <v>0</v>
      </c>
      <c r="G299" s="177">
        <v>0</v>
      </c>
      <c r="H299" s="177">
        <v>0</v>
      </c>
      <c r="I299" s="177">
        <v>0</v>
      </c>
      <c r="J299" s="177">
        <v>0</v>
      </c>
      <c r="K299" s="177">
        <v>0</v>
      </c>
      <c r="L299" s="177">
        <v>0</v>
      </c>
      <c r="M299" s="177">
        <v>0</v>
      </c>
      <c r="N299" s="177">
        <v>0</v>
      </c>
    </row>
    <row r="300" spans="1:14" ht="33" customHeight="1" x14ac:dyDescent="0.2">
      <c r="A300" s="199" t="s">
        <v>305</v>
      </c>
      <c r="B300" s="174">
        <v>0</v>
      </c>
      <c r="C300" s="174">
        <v>0</v>
      </c>
      <c r="D300" s="174">
        <v>0</v>
      </c>
      <c r="E300" s="174">
        <v>0</v>
      </c>
      <c r="F300" s="174">
        <v>0</v>
      </c>
      <c r="G300" s="174">
        <v>0</v>
      </c>
      <c r="H300" s="174">
        <v>0</v>
      </c>
      <c r="I300" s="174">
        <v>0</v>
      </c>
      <c r="J300" s="174">
        <v>0</v>
      </c>
      <c r="K300" s="174">
        <v>0</v>
      </c>
      <c r="L300" s="174">
        <v>0</v>
      </c>
      <c r="M300" s="174">
        <v>0</v>
      </c>
      <c r="N300" s="174">
        <v>0</v>
      </c>
    </row>
    <row r="301" spans="1:14" ht="33" customHeight="1" x14ac:dyDescent="0.2">
      <c r="A301" s="199" t="s">
        <v>306</v>
      </c>
      <c r="B301" s="174">
        <v>0</v>
      </c>
      <c r="C301" s="174">
        <v>0</v>
      </c>
      <c r="D301" s="174">
        <v>0</v>
      </c>
      <c r="E301" s="174">
        <v>0</v>
      </c>
      <c r="F301" s="174">
        <v>0</v>
      </c>
      <c r="G301" s="174">
        <v>0</v>
      </c>
      <c r="H301" s="174">
        <v>0</v>
      </c>
      <c r="I301" s="174">
        <v>0</v>
      </c>
      <c r="J301" s="174">
        <v>0</v>
      </c>
      <c r="K301" s="174">
        <v>0</v>
      </c>
      <c r="L301" s="174">
        <v>0</v>
      </c>
      <c r="M301" s="174">
        <v>0</v>
      </c>
      <c r="N301" s="174">
        <v>0</v>
      </c>
    </row>
    <row r="302" spans="1:14" ht="33" customHeight="1" x14ac:dyDescent="0.2">
      <c r="A302" s="199" t="s">
        <v>307</v>
      </c>
      <c r="B302" s="174">
        <v>0</v>
      </c>
      <c r="C302" s="174">
        <v>0</v>
      </c>
      <c r="D302" s="174">
        <v>0</v>
      </c>
      <c r="E302" s="174">
        <v>0</v>
      </c>
      <c r="F302" s="174">
        <v>0</v>
      </c>
      <c r="G302" s="174">
        <v>0</v>
      </c>
      <c r="H302" s="174">
        <v>0</v>
      </c>
      <c r="I302" s="174">
        <v>0</v>
      </c>
      <c r="J302" s="174">
        <v>0</v>
      </c>
      <c r="K302" s="174">
        <v>0</v>
      </c>
      <c r="L302" s="174">
        <v>0</v>
      </c>
      <c r="M302" s="174">
        <v>0</v>
      </c>
      <c r="N302" s="174">
        <v>0</v>
      </c>
    </row>
    <row r="303" spans="1:14" ht="33" customHeight="1" thickBot="1" x14ac:dyDescent="0.25">
      <c r="A303" s="199" t="s">
        <v>234</v>
      </c>
      <c r="B303" s="174">
        <v>0</v>
      </c>
      <c r="C303" s="174">
        <v>0</v>
      </c>
      <c r="D303" s="174">
        <v>0</v>
      </c>
      <c r="E303" s="174">
        <v>0</v>
      </c>
      <c r="F303" s="174">
        <v>0</v>
      </c>
      <c r="G303" s="174">
        <v>0</v>
      </c>
      <c r="H303" s="174">
        <v>0</v>
      </c>
      <c r="I303" s="174">
        <v>0</v>
      </c>
      <c r="J303" s="174">
        <v>0</v>
      </c>
      <c r="K303" s="174">
        <v>0</v>
      </c>
      <c r="L303" s="174">
        <v>0</v>
      </c>
      <c r="M303" s="174">
        <v>0</v>
      </c>
      <c r="N303" s="174">
        <v>0</v>
      </c>
    </row>
    <row r="304" spans="1:14" ht="33" customHeight="1" thickBot="1" x14ac:dyDescent="0.25">
      <c r="A304" s="198" t="s">
        <v>308</v>
      </c>
      <c r="B304" s="177">
        <v>0</v>
      </c>
      <c r="C304" s="177">
        <v>0</v>
      </c>
      <c r="D304" s="177">
        <v>0</v>
      </c>
      <c r="E304" s="177">
        <v>0</v>
      </c>
      <c r="F304" s="177">
        <v>0</v>
      </c>
      <c r="G304" s="177">
        <v>0</v>
      </c>
      <c r="H304" s="177">
        <v>0</v>
      </c>
      <c r="I304" s="177">
        <v>0</v>
      </c>
      <c r="J304" s="177">
        <v>0</v>
      </c>
      <c r="K304" s="177">
        <v>0</v>
      </c>
      <c r="L304" s="177">
        <v>0</v>
      </c>
      <c r="M304" s="177">
        <v>0</v>
      </c>
      <c r="N304" s="177">
        <v>0</v>
      </c>
    </row>
    <row r="305" spans="1:14" ht="33" customHeight="1" x14ac:dyDescent="0.2">
      <c r="A305" s="199" t="s">
        <v>309</v>
      </c>
      <c r="B305" s="174">
        <v>0</v>
      </c>
      <c r="C305" s="174">
        <v>0</v>
      </c>
      <c r="D305" s="174">
        <v>0</v>
      </c>
      <c r="E305" s="174">
        <v>0</v>
      </c>
      <c r="F305" s="174">
        <v>0</v>
      </c>
      <c r="G305" s="174">
        <v>0</v>
      </c>
      <c r="H305" s="174">
        <v>0</v>
      </c>
      <c r="I305" s="174">
        <v>0</v>
      </c>
      <c r="J305" s="174">
        <v>0</v>
      </c>
      <c r="K305" s="174">
        <v>0</v>
      </c>
      <c r="L305" s="174">
        <v>0</v>
      </c>
      <c r="M305" s="174">
        <v>0</v>
      </c>
      <c r="N305" s="179">
        <v>0</v>
      </c>
    </row>
    <row r="306" spans="1:14" ht="33" customHeight="1" x14ac:dyDescent="0.2">
      <c r="A306" s="199" t="s">
        <v>310</v>
      </c>
      <c r="B306" s="174">
        <v>0</v>
      </c>
      <c r="C306" s="174">
        <v>0</v>
      </c>
      <c r="D306" s="174">
        <v>0</v>
      </c>
      <c r="E306" s="174">
        <v>0</v>
      </c>
      <c r="F306" s="174">
        <v>0</v>
      </c>
      <c r="G306" s="174">
        <v>0</v>
      </c>
      <c r="H306" s="174">
        <v>0</v>
      </c>
      <c r="I306" s="174">
        <v>0</v>
      </c>
      <c r="J306" s="174">
        <v>0</v>
      </c>
      <c r="K306" s="174">
        <v>0</v>
      </c>
      <c r="L306" s="174">
        <v>0</v>
      </c>
      <c r="M306" s="174">
        <v>0</v>
      </c>
      <c r="N306" s="179">
        <v>0</v>
      </c>
    </row>
    <row r="307" spans="1:14" ht="33" customHeight="1" x14ac:dyDescent="0.2">
      <c r="A307" s="199" t="s">
        <v>311</v>
      </c>
      <c r="B307" s="174">
        <v>0</v>
      </c>
      <c r="C307" s="174">
        <v>0</v>
      </c>
      <c r="D307" s="174">
        <v>0</v>
      </c>
      <c r="E307" s="174">
        <v>0</v>
      </c>
      <c r="F307" s="174">
        <v>0</v>
      </c>
      <c r="G307" s="174">
        <v>0</v>
      </c>
      <c r="H307" s="174">
        <v>0</v>
      </c>
      <c r="I307" s="174">
        <v>0</v>
      </c>
      <c r="J307" s="174">
        <v>0</v>
      </c>
      <c r="K307" s="174">
        <v>0</v>
      </c>
      <c r="L307" s="174">
        <v>0</v>
      </c>
      <c r="M307" s="174">
        <v>0</v>
      </c>
      <c r="N307" s="179">
        <v>0</v>
      </c>
    </row>
    <row r="308" spans="1:14" ht="33" customHeight="1" x14ac:dyDescent="0.2">
      <c r="A308" s="199" t="s">
        <v>312</v>
      </c>
      <c r="B308" s="174">
        <v>0</v>
      </c>
      <c r="C308" s="174">
        <v>0</v>
      </c>
      <c r="D308" s="174">
        <v>0</v>
      </c>
      <c r="E308" s="174">
        <v>0</v>
      </c>
      <c r="F308" s="174">
        <v>0</v>
      </c>
      <c r="G308" s="174">
        <v>0</v>
      </c>
      <c r="H308" s="174">
        <v>0</v>
      </c>
      <c r="I308" s="174">
        <v>0</v>
      </c>
      <c r="J308" s="174">
        <v>0</v>
      </c>
      <c r="K308" s="174">
        <v>0</v>
      </c>
      <c r="L308" s="174">
        <v>0</v>
      </c>
      <c r="M308" s="174">
        <v>0</v>
      </c>
      <c r="N308" s="179">
        <v>0</v>
      </c>
    </row>
    <row r="309" spans="1:14" ht="33" customHeight="1" x14ac:dyDescent="0.2">
      <c r="A309" s="199" t="s">
        <v>313</v>
      </c>
      <c r="B309" s="174">
        <v>0</v>
      </c>
      <c r="C309" s="174">
        <v>0</v>
      </c>
      <c r="D309" s="174">
        <v>0</v>
      </c>
      <c r="E309" s="174">
        <v>0</v>
      </c>
      <c r="F309" s="174">
        <v>0</v>
      </c>
      <c r="G309" s="174">
        <v>0</v>
      </c>
      <c r="H309" s="174">
        <v>0</v>
      </c>
      <c r="I309" s="174">
        <v>0</v>
      </c>
      <c r="J309" s="174">
        <v>0</v>
      </c>
      <c r="K309" s="174">
        <v>0</v>
      </c>
      <c r="L309" s="174">
        <v>0</v>
      </c>
      <c r="M309" s="174">
        <v>0</v>
      </c>
      <c r="N309" s="179">
        <v>0</v>
      </c>
    </row>
    <row r="310" spans="1:14" ht="33" customHeight="1" x14ac:dyDescent="0.2">
      <c r="A310" s="199" t="s">
        <v>314</v>
      </c>
      <c r="B310" s="174">
        <v>0</v>
      </c>
      <c r="C310" s="174">
        <v>0</v>
      </c>
      <c r="D310" s="174">
        <v>0</v>
      </c>
      <c r="E310" s="174">
        <v>0</v>
      </c>
      <c r="F310" s="174">
        <v>0</v>
      </c>
      <c r="G310" s="174">
        <v>0</v>
      </c>
      <c r="H310" s="174">
        <v>0</v>
      </c>
      <c r="I310" s="174">
        <v>0</v>
      </c>
      <c r="J310" s="174">
        <v>0</v>
      </c>
      <c r="K310" s="174">
        <v>0</v>
      </c>
      <c r="L310" s="174">
        <v>0</v>
      </c>
      <c r="M310" s="174">
        <v>0</v>
      </c>
      <c r="N310" s="179">
        <v>0</v>
      </c>
    </row>
    <row r="311" spans="1:14" ht="33" customHeight="1" x14ac:dyDescent="0.2">
      <c r="A311" s="199" t="s">
        <v>313</v>
      </c>
      <c r="B311" s="174">
        <v>0</v>
      </c>
      <c r="C311" s="174">
        <v>0</v>
      </c>
      <c r="D311" s="174">
        <v>0</v>
      </c>
      <c r="E311" s="174">
        <v>0</v>
      </c>
      <c r="F311" s="174">
        <v>0</v>
      </c>
      <c r="G311" s="174">
        <v>0</v>
      </c>
      <c r="H311" s="174">
        <v>0</v>
      </c>
      <c r="I311" s="174">
        <v>0</v>
      </c>
      <c r="J311" s="174">
        <v>0</v>
      </c>
      <c r="K311" s="174">
        <v>0</v>
      </c>
      <c r="L311" s="174">
        <v>0</v>
      </c>
      <c r="M311" s="174">
        <v>0</v>
      </c>
      <c r="N311" s="179">
        <v>0</v>
      </c>
    </row>
    <row r="312" spans="1:14" ht="33" customHeight="1" thickBot="1" x14ac:dyDescent="0.25">
      <c r="A312" s="199" t="s">
        <v>234</v>
      </c>
      <c r="B312" s="174">
        <v>0</v>
      </c>
      <c r="C312" s="174">
        <v>0</v>
      </c>
      <c r="D312" s="174">
        <v>0</v>
      </c>
      <c r="E312" s="174">
        <v>0</v>
      </c>
      <c r="F312" s="174">
        <v>0</v>
      </c>
      <c r="G312" s="174">
        <v>0</v>
      </c>
      <c r="H312" s="174">
        <v>0</v>
      </c>
      <c r="I312" s="174">
        <v>0</v>
      </c>
      <c r="J312" s="174">
        <v>0</v>
      </c>
      <c r="K312" s="174">
        <v>0</v>
      </c>
      <c r="L312" s="174">
        <v>0</v>
      </c>
      <c r="M312" s="174">
        <v>0</v>
      </c>
      <c r="N312" s="179">
        <v>0</v>
      </c>
    </row>
    <row r="313" spans="1:14" ht="33" customHeight="1" thickBot="1" x14ac:dyDescent="0.25">
      <c r="A313" s="198" t="s">
        <v>315</v>
      </c>
      <c r="B313" s="177">
        <v>22794887.851999998</v>
      </c>
      <c r="C313" s="177">
        <v>18045720.968000002</v>
      </c>
      <c r="D313" s="177">
        <v>19778923.688000001</v>
      </c>
      <c r="E313" s="177">
        <v>16106287.359999999</v>
      </c>
      <c r="F313" s="177">
        <v>16734361.76</v>
      </c>
      <c r="G313" s="177">
        <v>20470554.600000001</v>
      </c>
      <c r="H313" s="177">
        <v>19236421.32</v>
      </c>
      <c r="I313" s="177">
        <v>18624788.879999999</v>
      </c>
      <c r="J313" s="177">
        <v>20047833.16</v>
      </c>
      <c r="K313" s="177">
        <v>19367105.416000001</v>
      </c>
      <c r="L313" s="177">
        <v>19647853.816</v>
      </c>
      <c r="M313" s="177">
        <v>18694007.576000001</v>
      </c>
      <c r="N313" s="177">
        <v>229548746.39600003</v>
      </c>
    </row>
    <row r="314" spans="1:14" ht="33" customHeight="1" x14ac:dyDescent="0.2">
      <c r="A314" s="199" t="s">
        <v>316</v>
      </c>
      <c r="B314" s="174">
        <v>14324001.24</v>
      </c>
      <c r="C314" s="174">
        <v>11247025</v>
      </c>
      <c r="D314" s="174">
        <v>11935100</v>
      </c>
      <c r="E314" s="174">
        <v>10755900</v>
      </c>
      <c r="F314" s="174">
        <v>10696250</v>
      </c>
      <c r="G314" s="174">
        <v>13403425</v>
      </c>
      <c r="H314" s="174">
        <v>12180425</v>
      </c>
      <c r="I314" s="174">
        <v>12265600</v>
      </c>
      <c r="J314" s="174">
        <v>12706925</v>
      </c>
      <c r="K314" s="174">
        <v>11881020</v>
      </c>
      <c r="L314" s="174">
        <v>13786375</v>
      </c>
      <c r="M314" s="174">
        <v>12765890</v>
      </c>
      <c r="N314" s="179">
        <v>147947936.24000001</v>
      </c>
    </row>
    <row r="315" spans="1:14" ht="33" customHeight="1" x14ac:dyDescent="0.2">
      <c r="A315" s="199" t="s">
        <v>317</v>
      </c>
      <c r="B315" s="174">
        <v>8470886.6119999997</v>
      </c>
      <c r="C315" s="174">
        <v>6798695.9680000003</v>
      </c>
      <c r="D315" s="174">
        <v>7843823.6880000001</v>
      </c>
      <c r="E315" s="174">
        <v>5350387.3600000003</v>
      </c>
      <c r="F315" s="174">
        <v>6038111.7599999998</v>
      </c>
      <c r="G315" s="174">
        <v>7067129.5999999996</v>
      </c>
      <c r="H315" s="174">
        <v>7055996.3200000003</v>
      </c>
      <c r="I315" s="174">
        <v>6359188.8799999999</v>
      </c>
      <c r="J315" s="174">
        <v>7340908.1600000001</v>
      </c>
      <c r="K315" s="174">
        <v>7486085.4160000002</v>
      </c>
      <c r="L315" s="174">
        <v>5861478.8159999996</v>
      </c>
      <c r="M315" s="174">
        <v>5928117.5760000004</v>
      </c>
      <c r="N315" s="179">
        <v>81600810.156000003</v>
      </c>
    </row>
    <row r="316" spans="1:14" ht="33" customHeight="1" thickBot="1" x14ac:dyDescent="0.25">
      <c r="A316" s="199" t="s">
        <v>234</v>
      </c>
      <c r="B316" s="174">
        <v>0</v>
      </c>
      <c r="C316" s="174">
        <v>0</v>
      </c>
      <c r="D316" s="174">
        <v>0</v>
      </c>
      <c r="E316" s="174">
        <v>0</v>
      </c>
      <c r="F316" s="174">
        <v>0</v>
      </c>
      <c r="G316" s="174">
        <v>0</v>
      </c>
      <c r="H316" s="174">
        <v>0</v>
      </c>
      <c r="I316" s="174">
        <v>0</v>
      </c>
      <c r="J316" s="174">
        <v>0</v>
      </c>
      <c r="K316" s="174">
        <v>0</v>
      </c>
      <c r="L316" s="174">
        <v>0</v>
      </c>
      <c r="M316" s="174">
        <v>0</v>
      </c>
      <c r="N316" s="179">
        <v>0</v>
      </c>
    </row>
    <row r="317" spans="1:14" ht="33" customHeight="1" thickBot="1" x14ac:dyDescent="0.25">
      <c r="A317" s="198" t="s">
        <v>318</v>
      </c>
      <c r="B317" s="177">
        <v>3488609</v>
      </c>
      <c r="C317" s="177">
        <v>3331125</v>
      </c>
      <c r="D317" s="177">
        <v>3836450</v>
      </c>
      <c r="E317" s="177">
        <v>3110775</v>
      </c>
      <c r="F317" s="177">
        <v>4221150</v>
      </c>
      <c r="G317" s="177">
        <v>2586075</v>
      </c>
      <c r="H317" s="177">
        <v>2855525</v>
      </c>
      <c r="I317" s="177">
        <v>3173675</v>
      </c>
      <c r="J317" s="177">
        <v>3147400</v>
      </c>
      <c r="K317" s="177">
        <v>3079325</v>
      </c>
      <c r="L317" s="177">
        <v>3101950</v>
      </c>
      <c r="M317" s="177">
        <v>2780350</v>
      </c>
      <c r="N317" s="177">
        <v>38712409</v>
      </c>
    </row>
    <row r="318" spans="1:14" ht="33" customHeight="1" thickBot="1" x14ac:dyDescent="0.25">
      <c r="A318" s="201" t="s">
        <v>318</v>
      </c>
      <c r="B318" s="181">
        <v>3488609</v>
      </c>
      <c r="C318" s="181">
        <v>3331125</v>
      </c>
      <c r="D318" s="181">
        <v>3836450</v>
      </c>
      <c r="E318" s="181">
        <v>3110775</v>
      </c>
      <c r="F318" s="181">
        <v>4221150</v>
      </c>
      <c r="G318" s="181">
        <v>2586075</v>
      </c>
      <c r="H318" s="181">
        <v>2855525</v>
      </c>
      <c r="I318" s="181">
        <v>3173675</v>
      </c>
      <c r="J318" s="181">
        <v>3147400</v>
      </c>
      <c r="K318" s="181">
        <v>3079325</v>
      </c>
      <c r="L318" s="181">
        <v>3101950</v>
      </c>
      <c r="M318" s="181">
        <v>2780350</v>
      </c>
      <c r="N318" s="182">
        <v>38712409</v>
      </c>
    </row>
    <row r="319" spans="1:14" ht="33" customHeight="1" thickBot="1" x14ac:dyDescent="0.25">
      <c r="A319" s="202" t="s">
        <v>229</v>
      </c>
      <c r="B319" s="183">
        <v>171643542.68199998</v>
      </c>
      <c r="C319" s="183">
        <v>160725227.76699999</v>
      </c>
      <c r="D319" s="183">
        <v>173945456.322</v>
      </c>
      <c r="E319" s="183">
        <v>152616047.69400001</v>
      </c>
      <c r="F319" s="183">
        <v>164748205.70700002</v>
      </c>
      <c r="G319" s="183">
        <v>153662945.28100002</v>
      </c>
      <c r="H319" s="183">
        <v>153673076.845</v>
      </c>
      <c r="I319" s="183">
        <v>155229434.72500002</v>
      </c>
      <c r="J319" s="183">
        <v>174203142.06500003</v>
      </c>
      <c r="K319" s="183">
        <v>164770097.47000003</v>
      </c>
      <c r="L319" s="183">
        <v>163683912.08100003</v>
      </c>
      <c r="M319" s="183">
        <v>156503301.88599998</v>
      </c>
      <c r="N319" s="183">
        <v>1945404390.5250003</v>
      </c>
    </row>
    <row r="320" spans="1:14" ht="33" customHeight="1" x14ac:dyDescent="0.2"/>
    <row r="321" spans="1:14" ht="33" customHeight="1" x14ac:dyDescent="0.2"/>
    <row r="322" spans="1:14" ht="33" customHeight="1" x14ac:dyDescent="0.2">
      <c r="A322" s="339" t="s">
        <v>348</v>
      </c>
      <c r="B322" s="339"/>
      <c r="C322" s="339"/>
      <c r="D322" s="339"/>
      <c r="E322" s="339"/>
      <c r="F322" s="339"/>
      <c r="G322" s="339"/>
      <c r="H322" s="339"/>
      <c r="I322" s="339"/>
      <c r="J322" s="339"/>
      <c r="K322" s="339"/>
      <c r="L322" s="339"/>
      <c r="M322" s="339"/>
      <c r="N322" s="339"/>
    </row>
    <row r="323" spans="1:14" ht="33" customHeight="1" thickBot="1" x14ac:dyDescent="0.25">
      <c r="A323" s="340"/>
      <c r="B323" s="340"/>
      <c r="C323" s="340"/>
      <c r="D323" s="340"/>
      <c r="E323" s="340"/>
      <c r="F323" s="340"/>
      <c r="G323" s="340"/>
      <c r="H323" s="340"/>
      <c r="I323" s="340"/>
      <c r="J323" s="340"/>
      <c r="K323" s="340"/>
      <c r="L323" s="340"/>
      <c r="M323" s="340"/>
      <c r="N323" s="340"/>
    </row>
    <row r="324" spans="1:14" ht="33" customHeight="1" thickBot="1" x14ac:dyDescent="0.25">
      <c r="A324" s="191" t="s">
        <v>216</v>
      </c>
      <c r="B324" s="192" t="s">
        <v>217</v>
      </c>
      <c r="C324" s="192" t="s">
        <v>218</v>
      </c>
      <c r="D324" s="192" t="s">
        <v>219</v>
      </c>
      <c r="E324" s="192" t="s">
        <v>220</v>
      </c>
      <c r="F324" s="192" t="s">
        <v>221</v>
      </c>
      <c r="G324" s="192" t="s">
        <v>222</v>
      </c>
      <c r="H324" s="192" t="s">
        <v>223</v>
      </c>
      <c r="I324" s="192" t="s">
        <v>224</v>
      </c>
      <c r="J324" s="192" t="s">
        <v>225</v>
      </c>
      <c r="K324" s="192" t="s">
        <v>226</v>
      </c>
      <c r="L324" s="192" t="s">
        <v>227</v>
      </c>
      <c r="M324" s="192" t="s">
        <v>228</v>
      </c>
      <c r="N324" s="193" t="s">
        <v>229</v>
      </c>
    </row>
    <row r="325" spans="1:14" ht="33" customHeight="1" thickBot="1" x14ac:dyDescent="0.25">
      <c r="A325" s="194" t="s">
        <v>230</v>
      </c>
      <c r="B325" s="173">
        <v>0</v>
      </c>
      <c r="C325" s="173">
        <v>0</v>
      </c>
      <c r="D325" s="173">
        <v>0</v>
      </c>
      <c r="E325" s="173">
        <v>0</v>
      </c>
      <c r="F325" s="173">
        <v>0</v>
      </c>
      <c r="G325" s="173">
        <v>0</v>
      </c>
      <c r="H325" s="173">
        <v>0</v>
      </c>
      <c r="I325" s="173">
        <v>0</v>
      </c>
      <c r="J325" s="173">
        <v>0</v>
      </c>
      <c r="K325" s="173">
        <v>0</v>
      </c>
      <c r="L325" s="173">
        <v>0</v>
      </c>
      <c r="M325" s="173">
        <v>0</v>
      </c>
      <c r="N325" s="173">
        <v>0</v>
      </c>
    </row>
    <row r="326" spans="1:14" ht="33" customHeight="1" x14ac:dyDescent="0.2">
      <c r="A326" s="195" t="s">
        <v>231</v>
      </c>
      <c r="B326" s="174">
        <v>0</v>
      </c>
      <c r="C326" s="174">
        <v>0</v>
      </c>
      <c r="D326" s="174">
        <v>0</v>
      </c>
      <c r="E326" s="174">
        <v>0</v>
      </c>
      <c r="F326" s="174">
        <v>0</v>
      </c>
      <c r="G326" s="174">
        <v>0</v>
      </c>
      <c r="H326" s="174">
        <v>0</v>
      </c>
      <c r="I326" s="174">
        <v>0</v>
      </c>
      <c r="J326" s="174">
        <v>0</v>
      </c>
      <c r="K326" s="174">
        <v>0</v>
      </c>
      <c r="L326" s="174">
        <v>0</v>
      </c>
      <c r="M326" s="174">
        <v>0</v>
      </c>
      <c r="N326" s="175">
        <v>0</v>
      </c>
    </row>
    <row r="327" spans="1:14" ht="33" customHeight="1" x14ac:dyDescent="0.2">
      <c r="A327" s="195" t="s">
        <v>213</v>
      </c>
      <c r="B327" s="174">
        <v>0</v>
      </c>
      <c r="C327" s="174">
        <v>0</v>
      </c>
      <c r="D327" s="174">
        <v>0</v>
      </c>
      <c r="E327" s="174">
        <v>0</v>
      </c>
      <c r="F327" s="174">
        <v>0</v>
      </c>
      <c r="G327" s="174">
        <v>0</v>
      </c>
      <c r="H327" s="174">
        <v>0</v>
      </c>
      <c r="I327" s="174">
        <v>0</v>
      </c>
      <c r="J327" s="174">
        <v>0</v>
      </c>
      <c r="K327" s="174">
        <v>0</v>
      </c>
      <c r="L327" s="174">
        <v>0</v>
      </c>
      <c r="M327" s="174">
        <v>0</v>
      </c>
      <c r="N327" s="175">
        <v>0</v>
      </c>
    </row>
    <row r="328" spans="1:14" ht="33" customHeight="1" x14ac:dyDescent="0.2">
      <c r="A328" s="195" t="s">
        <v>232</v>
      </c>
      <c r="B328" s="174">
        <v>0</v>
      </c>
      <c r="C328" s="174">
        <v>0</v>
      </c>
      <c r="D328" s="174">
        <v>0</v>
      </c>
      <c r="E328" s="174">
        <v>0</v>
      </c>
      <c r="F328" s="174">
        <v>0</v>
      </c>
      <c r="G328" s="174">
        <v>0</v>
      </c>
      <c r="H328" s="174">
        <v>0</v>
      </c>
      <c r="I328" s="174">
        <v>0</v>
      </c>
      <c r="J328" s="174">
        <v>0</v>
      </c>
      <c r="K328" s="174">
        <v>0</v>
      </c>
      <c r="L328" s="174">
        <v>0</v>
      </c>
      <c r="M328" s="174">
        <v>0</v>
      </c>
      <c r="N328" s="175">
        <v>0</v>
      </c>
    </row>
    <row r="329" spans="1:14" ht="33" customHeight="1" x14ac:dyDescent="0.2">
      <c r="A329" s="196" t="s">
        <v>233</v>
      </c>
      <c r="B329" s="174">
        <v>0</v>
      </c>
      <c r="C329" s="174">
        <v>0</v>
      </c>
      <c r="D329" s="174">
        <v>0</v>
      </c>
      <c r="E329" s="174">
        <v>0</v>
      </c>
      <c r="F329" s="174">
        <v>0</v>
      </c>
      <c r="G329" s="174">
        <v>0</v>
      </c>
      <c r="H329" s="174">
        <v>0</v>
      </c>
      <c r="I329" s="174">
        <v>0</v>
      </c>
      <c r="J329" s="174">
        <v>0</v>
      </c>
      <c r="K329" s="174">
        <v>0</v>
      </c>
      <c r="L329" s="174">
        <v>0</v>
      </c>
      <c r="M329" s="174">
        <v>0</v>
      </c>
      <c r="N329" s="175">
        <v>0</v>
      </c>
    </row>
    <row r="330" spans="1:14" ht="33" customHeight="1" thickBot="1" x14ac:dyDescent="0.25">
      <c r="A330" s="197" t="s">
        <v>234</v>
      </c>
      <c r="B330" s="176">
        <v>0</v>
      </c>
      <c r="C330" s="174">
        <v>0</v>
      </c>
      <c r="D330" s="174">
        <v>0</v>
      </c>
      <c r="E330" s="174">
        <v>0</v>
      </c>
      <c r="F330" s="176">
        <v>0</v>
      </c>
      <c r="G330" s="174">
        <v>0</v>
      </c>
      <c r="H330" s="174">
        <v>0</v>
      </c>
      <c r="I330" s="174">
        <v>0</v>
      </c>
      <c r="J330" s="176">
        <v>0</v>
      </c>
      <c r="K330" s="174">
        <v>0</v>
      </c>
      <c r="L330" s="174">
        <v>0</v>
      </c>
      <c r="M330" s="174">
        <v>0</v>
      </c>
      <c r="N330" s="175">
        <v>0</v>
      </c>
    </row>
    <row r="331" spans="1:14" ht="33" customHeight="1" thickBot="1" x14ac:dyDescent="0.25">
      <c r="A331" s="198" t="s">
        <v>235</v>
      </c>
      <c r="B331" s="177">
        <v>0</v>
      </c>
      <c r="C331" s="177">
        <v>620735.74</v>
      </c>
      <c r="D331" s="177">
        <v>2841978.31</v>
      </c>
      <c r="E331" s="177">
        <v>1896774.78</v>
      </c>
      <c r="F331" s="177">
        <v>1854826.26</v>
      </c>
      <c r="G331" s="177">
        <v>2321511.0699999998</v>
      </c>
      <c r="H331" s="177">
        <v>1728933.25</v>
      </c>
      <c r="I331" s="177">
        <v>2093556.41</v>
      </c>
      <c r="J331" s="177">
        <v>961298.93</v>
      </c>
      <c r="K331" s="177">
        <v>0</v>
      </c>
      <c r="L331" s="177">
        <v>0</v>
      </c>
      <c r="M331" s="177">
        <v>0</v>
      </c>
      <c r="N331" s="177">
        <v>14319614.75</v>
      </c>
    </row>
    <row r="332" spans="1:14" ht="33" customHeight="1" x14ac:dyDescent="0.2">
      <c r="A332" s="199" t="s">
        <v>236</v>
      </c>
      <c r="B332" s="174">
        <v>0</v>
      </c>
      <c r="C332" s="174">
        <v>0</v>
      </c>
      <c r="D332" s="174">
        <v>0</v>
      </c>
      <c r="E332" s="174">
        <v>0</v>
      </c>
      <c r="F332" s="174">
        <v>0</v>
      </c>
      <c r="G332" s="174">
        <v>0</v>
      </c>
      <c r="H332" s="174">
        <v>0</v>
      </c>
      <c r="I332" s="174">
        <v>0</v>
      </c>
      <c r="J332" s="174">
        <v>0</v>
      </c>
      <c r="K332" s="174">
        <v>0</v>
      </c>
      <c r="L332" s="174">
        <v>0</v>
      </c>
      <c r="M332" s="174">
        <v>0</v>
      </c>
      <c r="N332" s="175">
        <v>0</v>
      </c>
    </row>
    <row r="333" spans="1:14" ht="33" customHeight="1" x14ac:dyDescent="0.2">
      <c r="A333" s="199" t="s">
        <v>237</v>
      </c>
      <c r="B333" s="174">
        <v>0</v>
      </c>
      <c r="C333" s="174">
        <v>0</v>
      </c>
      <c r="D333" s="174">
        <v>0</v>
      </c>
      <c r="E333" s="174">
        <v>0</v>
      </c>
      <c r="F333" s="174">
        <v>0</v>
      </c>
      <c r="G333" s="174">
        <v>0</v>
      </c>
      <c r="H333" s="174">
        <v>0</v>
      </c>
      <c r="I333" s="174">
        <v>0</v>
      </c>
      <c r="J333" s="174">
        <v>0</v>
      </c>
      <c r="K333" s="174">
        <v>0</v>
      </c>
      <c r="L333" s="174">
        <v>0</v>
      </c>
      <c r="M333" s="174">
        <v>0</v>
      </c>
      <c r="N333" s="175">
        <v>0</v>
      </c>
    </row>
    <row r="334" spans="1:14" ht="33" customHeight="1" x14ac:dyDescent="0.2">
      <c r="A334" s="199" t="s">
        <v>238</v>
      </c>
      <c r="B334" s="174">
        <v>0</v>
      </c>
      <c r="C334" s="174">
        <v>0</v>
      </c>
      <c r="D334" s="174">
        <v>0</v>
      </c>
      <c r="E334" s="174">
        <v>0</v>
      </c>
      <c r="F334" s="174">
        <v>0</v>
      </c>
      <c r="G334" s="174">
        <v>0</v>
      </c>
      <c r="H334" s="174">
        <v>0</v>
      </c>
      <c r="I334" s="174">
        <v>0</v>
      </c>
      <c r="J334" s="174">
        <v>0</v>
      </c>
      <c r="K334" s="174">
        <v>0</v>
      </c>
      <c r="L334" s="174">
        <v>0</v>
      </c>
      <c r="M334" s="174">
        <v>0</v>
      </c>
      <c r="N334" s="175">
        <v>0</v>
      </c>
    </row>
    <row r="335" spans="1:14" ht="33" customHeight="1" x14ac:dyDescent="0.2">
      <c r="A335" s="199" t="s">
        <v>239</v>
      </c>
      <c r="B335" s="174">
        <v>0</v>
      </c>
      <c r="C335" s="174">
        <v>0</v>
      </c>
      <c r="D335" s="174">
        <v>0</v>
      </c>
      <c r="E335" s="174">
        <v>0</v>
      </c>
      <c r="F335" s="174">
        <v>0</v>
      </c>
      <c r="G335" s="174">
        <v>0</v>
      </c>
      <c r="H335" s="174">
        <v>0</v>
      </c>
      <c r="I335" s="174">
        <v>0</v>
      </c>
      <c r="J335" s="174">
        <v>0</v>
      </c>
      <c r="K335" s="174">
        <v>0</v>
      </c>
      <c r="L335" s="174">
        <v>0</v>
      </c>
      <c r="M335" s="174">
        <v>0</v>
      </c>
      <c r="N335" s="175">
        <v>0</v>
      </c>
    </row>
    <row r="336" spans="1:14" ht="33" customHeight="1" x14ac:dyDescent="0.2">
      <c r="A336" s="199" t="s">
        <v>240</v>
      </c>
      <c r="B336" s="174">
        <v>0</v>
      </c>
      <c r="C336" s="174">
        <v>0</v>
      </c>
      <c r="D336" s="174">
        <v>0</v>
      </c>
      <c r="E336" s="174">
        <v>0</v>
      </c>
      <c r="F336" s="174">
        <v>0</v>
      </c>
      <c r="G336" s="174">
        <v>0</v>
      </c>
      <c r="H336" s="174">
        <v>0</v>
      </c>
      <c r="I336" s="174">
        <v>0</v>
      </c>
      <c r="J336" s="174">
        <v>0</v>
      </c>
      <c r="K336" s="174">
        <v>0</v>
      </c>
      <c r="L336" s="174">
        <v>0</v>
      </c>
      <c r="M336" s="174">
        <v>0</v>
      </c>
      <c r="N336" s="175">
        <v>0</v>
      </c>
    </row>
    <row r="337" spans="1:14" ht="33" customHeight="1" thickBot="1" x14ac:dyDescent="0.25">
      <c r="A337" s="199" t="s">
        <v>241</v>
      </c>
      <c r="B337" s="174">
        <v>0</v>
      </c>
      <c r="C337" s="174">
        <v>620735.74</v>
      </c>
      <c r="D337" s="174">
        <v>2841978.31</v>
      </c>
      <c r="E337" s="174">
        <v>1896774.78</v>
      </c>
      <c r="F337" s="174">
        <v>1854826.26</v>
      </c>
      <c r="G337" s="174">
        <v>2321511.0699999998</v>
      </c>
      <c r="H337" s="174">
        <v>1728933.25</v>
      </c>
      <c r="I337" s="174">
        <v>2093556.41</v>
      </c>
      <c r="J337" s="174">
        <v>961298.93</v>
      </c>
      <c r="K337" s="174">
        <v>0</v>
      </c>
      <c r="L337" s="174">
        <v>0</v>
      </c>
      <c r="M337" s="174">
        <v>0</v>
      </c>
      <c r="N337" s="175">
        <v>14319614.75</v>
      </c>
    </row>
    <row r="338" spans="1:14" ht="33" customHeight="1" thickBot="1" x14ac:dyDescent="0.25">
      <c r="A338" s="198" t="s">
        <v>242</v>
      </c>
      <c r="B338" s="177">
        <v>18814966.739999998</v>
      </c>
      <c r="C338" s="177">
        <v>16567218.07</v>
      </c>
      <c r="D338" s="177">
        <v>10901072.93</v>
      </c>
      <c r="E338" s="177">
        <v>6815484.3799999999</v>
      </c>
      <c r="F338" s="177">
        <v>15945265.699999999</v>
      </c>
      <c r="G338" s="177">
        <v>14881055.33</v>
      </c>
      <c r="H338" s="177">
        <v>15515160.609999999</v>
      </c>
      <c r="I338" s="177">
        <v>16832349.210000001</v>
      </c>
      <c r="J338" s="177">
        <v>16903747.469999999</v>
      </c>
      <c r="K338" s="177">
        <v>19298941.940000001</v>
      </c>
      <c r="L338" s="177">
        <v>9919619.0700000003</v>
      </c>
      <c r="M338" s="177">
        <v>20200460.649999999</v>
      </c>
      <c r="N338" s="177">
        <v>182595342.09999999</v>
      </c>
    </row>
    <row r="339" spans="1:14" ht="33" customHeight="1" x14ac:dyDescent="0.2">
      <c r="A339" s="199" t="s">
        <v>243</v>
      </c>
      <c r="B339" s="174">
        <v>18814966.739999998</v>
      </c>
      <c r="C339" s="174">
        <v>16567218.07</v>
      </c>
      <c r="D339" s="174">
        <v>10901072.93</v>
      </c>
      <c r="E339" s="174">
        <v>6815484.3799999999</v>
      </c>
      <c r="F339" s="174">
        <v>15945265.699999999</v>
      </c>
      <c r="G339" s="174">
        <v>14881055.33</v>
      </c>
      <c r="H339" s="174">
        <v>15515160.609999999</v>
      </c>
      <c r="I339" s="174">
        <v>16832349.210000001</v>
      </c>
      <c r="J339" s="174">
        <v>16903747.469999999</v>
      </c>
      <c r="K339" s="174">
        <v>19298941.940000001</v>
      </c>
      <c r="L339" s="174">
        <v>9919619.0700000003</v>
      </c>
      <c r="M339" s="174">
        <v>20200460.649999999</v>
      </c>
      <c r="N339" s="175">
        <v>182595342.09999999</v>
      </c>
    </row>
    <row r="340" spans="1:14" ht="33" customHeight="1" x14ac:dyDescent="0.2">
      <c r="A340" s="199" t="s">
        <v>244</v>
      </c>
      <c r="B340" s="174">
        <v>0</v>
      </c>
      <c r="C340" s="174">
        <v>0</v>
      </c>
      <c r="D340" s="174">
        <v>0</v>
      </c>
      <c r="E340" s="174">
        <v>0</v>
      </c>
      <c r="F340" s="174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  <c r="M340" s="174">
        <v>0</v>
      </c>
      <c r="N340" s="175">
        <v>0</v>
      </c>
    </row>
    <row r="341" spans="1:14" ht="33" customHeight="1" x14ac:dyDescent="0.2">
      <c r="A341" s="199" t="s">
        <v>245</v>
      </c>
      <c r="B341" s="174">
        <v>0</v>
      </c>
      <c r="C341" s="174">
        <v>0</v>
      </c>
      <c r="D341" s="174">
        <v>0</v>
      </c>
      <c r="E341" s="174">
        <v>0</v>
      </c>
      <c r="F341" s="174">
        <v>0</v>
      </c>
      <c r="G341" s="174">
        <v>0</v>
      </c>
      <c r="H341" s="174">
        <v>0</v>
      </c>
      <c r="I341" s="174">
        <v>0</v>
      </c>
      <c r="J341" s="174">
        <v>0</v>
      </c>
      <c r="K341" s="174">
        <v>0</v>
      </c>
      <c r="L341" s="174">
        <v>0</v>
      </c>
      <c r="M341" s="174">
        <v>0</v>
      </c>
      <c r="N341" s="175">
        <v>0</v>
      </c>
    </row>
    <row r="342" spans="1:14" ht="33" customHeight="1" thickBot="1" x14ac:dyDescent="0.25">
      <c r="A342" s="199" t="s">
        <v>246</v>
      </c>
      <c r="B342" s="174">
        <v>0</v>
      </c>
      <c r="C342" s="174">
        <v>0</v>
      </c>
      <c r="D342" s="174">
        <v>0</v>
      </c>
      <c r="E342" s="174">
        <v>0</v>
      </c>
      <c r="F342" s="174">
        <v>0</v>
      </c>
      <c r="G342" s="174">
        <v>0</v>
      </c>
      <c r="H342" s="174">
        <v>0</v>
      </c>
      <c r="I342" s="174">
        <v>0</v>
      </c>
      <c r="J342" s="174">
        <v>0</v>
      </c>
      <c r="K342" s="174">
        <v>0</v>
      </c>
      <c r="L342" s="174">
        <v>0</v>
      </c>
      <c r="M342" s="174">
        <v>0</v>
      </c>
      <c r="N342" s="175">
        <v>0</v>
      </c>
    </row>
    <row r="343" spans="1:14" ht="33" customHeight="1" thickBot="1" x14ac:dyDescent="0.25">
      <c r="A343" s="198" t="s">
        <v>247</v>
      </c>
      <c r="B343" s="178">
        <v>0</v>
      </c>
      <c r="C343" s="178">
        <v>0</v>
      </c>
      <c r="D343" s="178">
        <v>0</v>
      </c>
      <c r="E343" s="178">
        <v>0</v>
      </c>
      <c r="F343" s="178">
        <v>0</v>
      </c>
      <c r="G343" s="178">
        <v>0</v>
      </c>
      <c r="H343" s="178">
        <v>0</v>
      </c>
      <c r="I343" s="178">
        <v>0</v>
      </c>
      <c r="J343" s="178">
        <v>0</v>
      </c>
      <c r="K343" s="178">
        <v>0</v>
      </c>
      <c r="L343" s="178">
        <v>0</v>
      </c>
      <c r="M343" s="178">
        <v>0</v>
      </c>
      <c r="N343" s="178">
        <v>0</v>
      </c>
    </row>
    <row r="344" spans="1:14" ht="33" customHeight="1" x14ac:dyDescent="0.2">
      <c r="A344" s="199" t="s">
        <v>248</v>
      </c>
      <c r="B344" s="174">
        <v>0</v>
      </c>
      <c r="C344" s="174">
        <v>0</v>
      </c>
      <c r="D344" s="174">
        <v>0</v>
      </c>
      <c r="E344" s="174">
        <v>0</v>
      </c>
      <c r="F344" s="174">
        <v>0</v>
      </c>
      <c r="G344" s="174">
        <v>0</v>
      </c>
      <c r="H344" s="174">
        <v>0</v>
      </c>
      <c r="I344" s="174">
        <v>0</v>
      </c>
      <c r="J344" s="174">
        <v>0</v>
      </c>
      <c r="K344" s="174">
        <v>0</v>
      </c>
      <c r="L344" s="174">
        <v>0</v>
      </c>
      <c r="M344" s="174">
        <v>0</v>
      </c>
      <c r="N344" s="179">
        <v>0</v>
      </c>
    </row>
    <row r="345" spans="1:14" ht="33" customHeight="1" thickBot="1" x14ac:dyDescent="0.25">
      <c r="A345" s="199" t="s">
        <v>249</v>
      </c>
      <c r="B345" s="174">
        <v>0</v>
      </c>
      <c r="C345" s="174">
        <v>0</v>
      </c>
      <c r="D345" s="174">
        <v>0</v>
      </c>
      <c r="E345" s="174">
        <v>0</v>
      </c>
      <c r="F345" s="174">
        <v>0</v>
      </c>
      <c r="G345" s="174">
        <v>0</v>
      </c>
      <c r="H345" s="174">
        <v>0</v>
      </c>
      <c r="I345" s="174">
        <v>0</v>
      </c>
      <c r="J345" s="174">
        <v>0</v>
      </c>
      <c r="K345" s="174">
        <v>0</v>
      </c>
      <c r="L345" s="174">
        <v>0</v>
      </c>
      <c r="M345" s="174">
        <v>0</v>
      </c>
      <c r="N345" s="179">
        <v>0</v>
      </c>
    </row>
    <row r="346" spans="1:14" ht="33" customHeight="1" thickBot="1" x14ac:dyDescent="0.25">
      <c r="A346" s="198" t="s">
        <v>250</v>
      </c>
      <c r="B346" s="177">
        <v>15411230.75</v>
      </c>
      <c r="C346" s="177">
        <v>7638274.2199999997</v>
      </c>
      <c r="D346" s="177">
        <v>16895125.41</v>
      </c>
      <c r="E346" s="177">
        <v>21012645.600000001</v>
      </c>
      <c r="F346" s="177">
        <v>22289244.700000003</v>
      </c>
      <c r="G346" s="177">
        <v>23315352.850000001</v>
      </c>
      <c r="H346" s="177">
        <v>25789920.420000002</v>
      </c>
      <c r="I346" s="177">
        <v>23172253.280000001</v>
      </c>
      <c r="J346" s="177">
        <v>22017446</v>
      </c>
      <c r="K346" s="177">
        <v>18991677.100000001</v>
      </c>
      <c r="L346" s="177">
        <v>15599380.050000001</v>
      </c>
      <c r="M346" s="177">
        <v>21598526.490000002</v>
      </c>
      <c r="N346" s="177">
        <v>233731076.87</v>
      </c>
    </row>
    <row r="347" spans="1:14" ht="33" customHeight="1" x14ac:dyDescent="0.2">
      <c r="A347" s="199" t="s">
        <v>251</v>
      </c>
      <c r="B347" s="174">
        <v>0</v>
      </c>
      <c r="C347" s="174">
        <v>0</v>
      </c>
      <c r="D347" s="174">
        <v>0</v>
      </c>
      <c r="E347" s="174">
        <v>0</v>
      </c>
      <c r="F347" s="174">
        <v>0</v>
      </c>
      <c r="G347" s="174">
        <v>0</v>
      </c>
      <c r="H347" s="174">
        <v>0</v>
      </c>
      <c r="I347" s="174">
        <v>0</v>
      </c>
      <c r="J347" s="174">
        <v>0</v>
      </c>
      <c r="K347" s="174">
        <v>0</v>
      </c>
      <c r="L347" s="174">
        <v>0</v>
      </c>
      <c r="M347" s="174">
        <v>0</v>
      </c>
      <c r="N347" s="179">
        <v>0</v>
      </c>
    </row>
    <row r="348" spans="1:14" ht="33" customHeight="1" x14ac:dyDescent="0.2">
      <c r="A348" s="199" t="s">
        <v>252</v>
      </c>
      <c r="B348" s="174">
        <v>0</v>
      </c>
      <c r="C348" s="174">
        <v>0</v>
      </c>
      <c r="D348" s="174">
        <v>0</v>
      </c>
      <c r="E348" s="174">
        <v>0</v>
      </c>
      <c r="F348" s="174">
        <v>0</v>
      </c>
      <c r="G348" s="174">
        <v>0</v>
      </c>
      <c r="H348" s="174">
        <v>0</v>
      </c>
      <c r="I348" s="174">
        <v>0</v>
      </c>
      <c r="J348" s="174">
        <v>0</v>
      </c>
      <c r="K348" s="174">
        <v>0</v>
      </c>
      <c r="L348" s="174">
        <v>0</v>
      </c>
      <c r="M348" s="174">
        <v>0</v>
      </c>
      <c r="N348" s="179">
        <v>0</v>
      </c>
    </row>
    <row r="349" spans="1:14" ht="33" customHeight="1" x14ac:dyDescent="0.2">
      <c r="A349" s="199" t="s">
        <v>253</v>
      </c>
      <c r="B349" s="174">
        <v>0</v>
      </c>
      <c r="C349" s="174">
        <v>0</v>
      </c>
      <c r="D349" s="174">
        <v>536175.1</v>
      </c>
      <c r="E349" s="174">
        <v>0</v>
      </c>
      <c r="F349" s="174">
        <v>0</v>
      </c>
      <c r="G349" s="174">
        <v>0</v>
      </c>
      <c r="H349" s="174">
        <v>0</v>
      </c>
      <c r="I349" s="174">
        <v>0</v>
      </c>
      <c r="J349" s="174">
        <v>0</v>
      </c>
      <c r="K349" s="174">
        <v>0</v>
      </c>
      <c r="L349" s="174">
        <v>0</v>
      </c>
      <c r="M349" s="174">
        <v>0</v>
      </c>
      <c r="N349" s="179">
        <v>536175.1</v>
      </c>
    </row>
    <row r="350" spans="1:14" ht="33" customHeight="1" x14ac:dyDescent="0.2">
      <c r="A350" s="199" t="s">
        <v>254</v>
      </c>
      <c r="B350" s="174">
        <v>1582255.54</v>
      </c>
      <c r="C350" s="174">
        <v>1016642.34</v>
      </c>
      <c r="D350" s="174">
        <v>13377556.48</v>
      </c>
      <c r="E350" s="174">
        <v>9136584.4299999997</v>
      </c>
      <c r="F350" s="174">
        <v>5024478.99</v>
      </c>
      <c r="G350" s="174">
        <v>13688325</v>
      </c>
      <c r="H350" s="174">
        <v>19943431.390000001</v>
      </c>
      <c r="I350" s="174">
        <v>14040733.24</v>
      </c>
      <c r="J350" s="174">
        <v>7523128.7000000002</v>
      </c>
      <c r="K350" s="174">
        <v>3188097.12</v>
      </c>
      <c r="L350" s="174">
        <v>2487789.15</v>
      </c>
      <c r="M350" s="174">
        <v>2288954.3199999998</v>
      </c>
      <c r="N350" s="179">
        <v>93297976.700000003</v>
      </c>
    </row>
    <row r="351" spans="1:14" ht="33" customHeight="1" x14ac:dyDescent="0.2">
      <c r="A351" s="199" t="s">
        <v>255</v>
      </c>
      <c r="B351" s="174">
        <v>0</v>
      </c>
      <c r="C351" s="174">
        <v>0</v>
      </c>
      <c r="D351" s="174">
        <v>0</v>
      </c>
      <c r="E351" s="174">
        <v>0</v>
      </c>
      <c r="F351" s="174">
        <v>0</v>
      </c>
      <c r="G351" s="174">
        <v>0</v>
      </c>
      <c r="H351" s="174">
        <v>0</v>
      </c>
      <c r="I351" s="174">
        <v>0</v>
      </c>
      <c r="J351" s="174">
        <v>0</v>
      </c>
      <c r="K351" s="174">
        <v>0</v>
      </c>
      <c r="L351" s="174">
        <v>0</v>
      </c>
      <c r="M351" s="174">
        <v>0</v>
      </c>
      <c r="N351" s="179">
        <v>0</v>
      </c>
    </row>
    <row r="352" spans="1:14" ht="33" customHeight="1" x14ac:dyDescent="0.2">
      <c r="A352" s="199" t="s">
        <v>256</v>
      </c>
      <c r="B352" s="174">
        <v>0</v>
      </c>
      <c r="C352" s="174">
        <v>0</v>
      </c>
      <c r="D352" s="174">
        <v>0</v>
      </c>
      <c r="E352" s="174">
        <v>0</v>
      </c>
      <c r="F352" s="174">
        <v>0</v>
      </c>
      <c r="G352" s="174">
        <v>0</v>
      </c>
      <c r="H352" s="174">
        <v>0</v>
      </c>
      <c r="I352" s="174">
        <v>0</v>
      </c>
      <c r="J352" s="174">
        <v>0</v>
      </c>
      <c r="K352" s="174">
        <v>0</v>
      </c>
      <c r="L352" s="174">
        <v>0</v>
      </c>
      <c r="M352" s="174">
        <v>0</v>
      </c>
      <c r="N352" s="179">
        <v>0</v>
      </c>
    </row>
    <row r="353" spans="1:14" ht="33" customHeight="1" x14ac:dyDescent="0.2">
      <c r="A353" s="199" t="s">
        <v>257</v>
      </c>
      <c r="B353" s="174">
        <v>0</v>
      </c>
      <c r="C353" s="174">
        <v>0</v>
      </c>
      <c r="D353" s="174">
        <v>0</v>
      </c>
      <c r="E353" s="174">
        <v>0</v>
      </c>
      <c r="F353" s="174">
        <v>0</v>
      </c>
      <c r="G353" s="174">
        <v>0</v>
      </c>
      <c r="H353" s="174">
        <v>0</v>
      </c>
      <c r="I353" s="174">
        <v>0</v>
      </c>
      <c r="J353" s="174">
        <v>0</v>
      </c>
      <c r="K353" s="174">
        <v>0</v>
      </c>
      <c r="L353" s="174">
        <v>0</v>
      </c>
      <c r="M353" s="174">
        <v>0</v>
      </c>
      <c r="N353" s="179">
        <v>0</v>
      </c>
    </row>
    <row r="354" spans="1:14" ht="33" customHeight="1" x14ac:dyDescent="0.2">
      <c r="A354" s="199" t="s">
        <v>258</v>
      </c>
      <c r="B354" s="174">
        <v>0</v>
      </c>
      <c r="C354" s="174">
        <v>0</v>
      </c>
      <c r="D354" s="174">
        <v>0</v>
      </c>
      <c r="E354" s="174">
        <v>0</v>
      </c>
      <c r="F354" s="174">
        <v>0</v>
      </c>
      <c r="G354" s="174">
        <v>0</v>
      </c>
      <c r="H354" s="174">
        <v>0</v>
      </c>
      <c r="I354" s="174">
        <v>0</v>
      </c>
      <c r="J354" s="174">
        <v>0</v>
      </c>
      <c r="K354" s="174">
        <v>0</v>
      </c>
      <c r="L354" s="174">
        <v>0</v>
      </c>
      <c r="M354" s="174">
        <v>0</v>
      </c>
      <c r="N354" s="179">
        <v>0</v>
      </c>
    </row>
    <row r="355" spans="1:14" ht="33" customHeight="1" x14ac:dyDescent="0.2">
      <c r="A355" s="199" t="s">
        <v>259</v>
      </c>
      <c r="B355" s="174">
        <v>13828975.210000001</v>
      </c>
      <c r="C355" s="174">
        <v>6621631.8799999999</v>
      </c>
      <c r="D355" s="174">
        <v>2981393.83</v>
      </c>
      <c r="E355" s="174">
        <v>11876061.17</v>
      </c>
      <c r="F355" s="174">
        <v>17264765.710000001</v>
      </c>
      <c r="G355" s="174">
        <v>9627027.8499999996</v>
      </c>
      <c r="H355" s="174">
        <v>5846489.0300000003</v>
      </c>
      <c r="I355" s="174">
        <v>9131520.0399999991</v>
      </c>
      <c r="J355" s="174">
        <v>14494317.300000001</v>
      </c>
      <c r="K355" s="174">
        <v>15803579.98</v>
      </c>
      <c r="L355" s="174">
        <v>13111590.9</v>
      </c>
      <c r="M355" s="174">
        <v>19309572.170000002</v>
      </c>
      <c r="N355" s="179">
        <v>139896925.06999999</v>
      </c>
    </row>
    <row r="356" spans="1:14" ht="33" customHeight="1" x14ac:dyDescent="0.2">
      <c r="A356" s="199" t="s">
        <v>260</v>
      </c>
      <c r="B356" s="174">
        <v>0</v>
      </c>
      <c r="C356" s="174">
        <v>0</v>
      </c>
      <c r="D356" s="174">
        <v>0</v>
      </c>
      <c r="E356" s="174">
        <v>0</v>
      </c>
      <c r="F356" s="174">
        <v>0</v>
      </c>
      <c r="G356" s="174">
        <v>0</v>
      </c>
      <c r="H356" s="174">
        <v>0</v>
      </c>
      <c r="I356" s="174">
        <v>0</v>
      </c>
      <c r="J356" s="174">
        <v>0</v>
      </c>
      <c r="K356" s="174">
        <v>0</v>
      </c>
      <c r="L356" s="174">
        <v>0</v>
      </c>
      <c r="M356" s="174">
        <v>0</v>
      </c>
      <c r="N356" s="179">
        <v>0</v>
      </c>
    </row>
    <row r="357" spans="1:14" ht="33" customHeight="1" thickBot="1" x14ac:dyDescent="0.25">
      <c r="A357" s="199" t="s">
        <v>261</v>
      </c>
      <c r="B357" s="174">
        <v>0</v>
      </c>
      <c r="C357" s="174">
        <v>0</v>
      </c>
      <c r="D357" s="174">
        <v>0</v>
      </c>
      <c r="E357" s="174">
        <v>0</v>
      </c>
      <c r="F357" s="174">
        <v>0</v>
      </c>
      <c r="G357" s="174">
        <v>0</v>
      </c>
      <c r="H357" s="174">
        <v>0</v>
      </c>
      <c r="I357" s="174">
        <v>0</v>
      </c>
      <c r="J357" s="174">
        <v>0</v>
      </c>
      <c r="K357" s="174">
        <v>0</v>
      </c>
      <c r="L357" s="174">
        <v>0</v>
      </c>
      <c r="M357" s="174">
        <v>0</v>
      </c>
      <c r="N357" s="179">
        <v>0</v>
      </c>
    </row>
    <row r="358" spans="1:14" ht="33" customHeight="1" thickBot="1" x14ac:dyDescent="0.25">
      <c r="A358" s="198" t="s">
        <v>262</v>
      </c>
      <c r="B358" s="177">
        <v>0</v>
      </c>
      <c r="C358" s="177">
        <v>0</v>
      </c>
      <c r="D358" s="177">
        <v>0</v>
      </c>
      <c r="E358" s="177">
        <v>0</v>
      </c>
      <c r="F358" s="177">
        <v>0</v>
      </c>
      <c r="G358" s="177">
        <v>0</v>
      </c>
      <c r="H358" s="177">
        <v>0</v>
      </c>
      <c r="I358" s="177">
        <v>0</v>
      </c>
      <c r="J358" s="177">
        <v>0</v>
      </c>
      <c r="K358" s="177">
        <v>0</v>
      </c>
      <c r="L358" s="177">
        <v>0</v>
      </c>
      <c r="M358" s="177">
        <v>0</v>
      </c>
      <c r="N358" s="177">
        <v>0</v>
      </c>
    </row>
    <row r="359" spans="1:14" ht="33" customHeight="1" thickBot="1" x14ac:dyDescent="0.25">
      <c r="A359" s="200" t="s">
        <v>262</v>
      </c>
      <c r="B359" s="180">
        <v>0</v>
      </c>
      <c r="C359" s="180">
        <v>0</v>
      </c>
      <c r="D359" s="180">
        <v>0</v>
      </c>
      <c r="E359" s="180">
        <v>0</v>
      </c>
      <c r="F359" s="180">
        <v>0</v>
      </c>
      <c r="G359" s="180">
        <v>0</v>
      </c>
      <c r="H359" s="180">
        <v>0</v>
      </c>
      <c r="I359" s="180">
        <v>0</v>
      </c>
      <c r="J359" s="180">
        <v>0</v>
      </c>
      <c r="K359" s="180">
        <v>0</v>
      </c>
      <c r="L359" s="180">
        <v>0</v>
      </c>
      <c r="M359" s="180">
        <v>0</v>
      </c>
      <c r="N359" s="179">
        <v>0</v>
      </c>
    </row>
    <row r="360" spans="1:14" ht="33" customHeight="1" thickBot="1" x14ac:dyDescent="0.25">
      <c r="A360" s="198" t="s">
        <v>263</v>
      </c>
      <c r="B360" s="177">
        <v>55357918.950000003</v>
      </c>
      <c r="C360" s="177">
        <v>38474534.329999998</v>
      </c>
      <c r="D360" s="177">
        <v>50769612.140000001</v>
      </c>
      <c r="E360" s="177">
        <v>53408986.890000001</v>
      </c>
      <c r="F360" s="177">
        <v>47156511.059999995</v>
      </c>
      <c r="G360" s="177">
        <v>47671785.489999995</v>
      </c>
      <c r="H360" s="177">
        <v>46542342.370000005</v>
      </c>
      <c r="I360" s="177">
        <v>40868685.390000001</v>
      </c>
      <c r="J360" s="177">
        <v>44494056.479999997</v>
      </c>
      <c r="K360" s="177">
        <v>47944616.290000007</v>
      </c>
      <c r="L360" s="177">
        <v>38880269.310000002</v>
      </c>
      <c r="M360" s="177">
        <v>40910754.289999999</v>
      </c>
      <c r="N360" s="177">
        <v>552480072.98999989</v>
      </c>
    </row>
    <row r="361" spans="1:14" ht="33" customHeight="1" x14ac:dyDescent="0.2">
      <c r="A361" s="199" t="s">
        <v>264</v>
      </c>
      <c r="B361" s="174">
        <v>0</v>
      </c>
      <c r="C361" s="174">
        <v>0</v>
      </c>
      <c r="D361" s="174">
        <v>0</v>
      </c>
      <c r="E361" s="174">
        <v>0</v>
      </c>
      <c r="F361" s="174">
        <v>0</v>
      </c>
      <c r="G361" s="174">
        <v>0</v>
      </c>
      <c r="H361" s="174">
        <v>0</v>
      </c>
      <c r="I361" s="174">
        <v>0</v>
      </c>
      <c r="J361" s="174">
        <v>0</v>
      </c>
      <c r="K361" s="174">
        <v>0</v>
      </c>
      <c r="L361" s="174">
        <v>0</v>
      </c>
      <c r="M361" s="174">
        <v>0</v>
      </c>
      <c r="N361" s="179">
        <v>0</v>
      </c>
    </row>
    <row r="362" spans="1:14" ht="33" customHeight="1" x14ac:dyDescent="0.2">
      <c r="A362" s="199" t="s">
        <v>265</v>
      </c>
      <c r="B362" s="174">
        <v>0</v>
      </c>
      <c r="C362" s="174">
        <v>0</v>
      </c>
      <c r="D362" s="174">
        <v>0</v>
      </c>
      <c r="E362" s="174">
        <v>0</v>
      </c>
      <c r="F362" s="174">
        <v>0</v>
      </c>
      <c r="G362" s="174">
        <v>0</v>
      </c>
      <c r="H362" s="174">
        <v>0</v>
      </c>
      <c r="I362" s="174">
        <v>0</v>
      </c>
      <c r="J362" s="174">
        <v>0</v>
      </c>
      <c r="K362" s="174">
        <v>0</v>
      </c>
      <c r="L362" s="174">
        <v>0</v>
      </c>
      <c r="M362" s="174">
        <v>0</v>
      </c>
      <c r="N362" s="179">
        <v>0</v>
      </c>
    </row>
    <row r="363" spans="1:14" ht="33" customHeight="1" x14ac:dyDescent="0.2">
      <c r="A363" s="199" t="s">
        <v>266</v>
      </c>
      <c r="B363" s="174">
        <v>0</v>
      </c>
      <c r="C363" s="174">
        <v>0</v>
      </c>
      <c r="D363" s="174">
        <v>0</v>
      </c>
      <c r="E363" s="174">
        <v>0</v>
      </c>
      <c r="F363" s="174">
        <v>0</v>
      </c>
      <c r="G363" s="174">
        <v>0</v>
      </c>
      <c r="H363" s="174">
        <v>0</v>
      </c>
      <c r="I363" s="174">
        <v>0</v>
      </c>
      <c r="J363" s="174">
        <v>0</v>
      </c>
      <c r="K363" s="174">
        <v>0</v>
      </c>
      <c r="L363" s="174">
        <v>0</v>
      </c>
      <c r="M363" s="174">
        <v>0</v>
      </c>
      <c r="N363" s="179">
        <v>0</v>
      </c>
    </row>
    <row r="364" spans="1:14" ht="33" customHeight="1" x14ac:dyDescent="0.2">
      <c r="A364" s="199" t="s">
        <v>267</v>
      </c>
      <c r="B364" s="174">
        <v>0</v>
      </c>
      <c r="C364" s="174">
        <v>0</v>
      </c>
      <c r="D364" s="174">
        <v>0</v>
      </c>
      <c r="E364" s="174">
        <v>0</v>
      </c>
      <c r="F364" s="174">
        <v>0</v>
      </c>
      <c r="G364" s="174">
        <v>0</v>
      </c>
      <c r="H364" s="174">
        <v>0</v>
      </c>
      <c r="I364" s="174">
        <v>0</v>
      </c>
      <c r="J364" s="174">
        <v>0</v>
      </c>
      <c r="K364" s="174">
        <v>0</v>
      </c>
      <c r="L364" s="174">
        <v>0</v>
      </c>
      <c r="M364" s="174">
        <v>0</v>
      </c>
      <c r="N364" s="179">
        <v>0</v>
      </c>
    </row>
    <row r="365" spans="1:14" ht="33" customHeight="1" x14ac:dyDescent="0.2">
      <c r="A365" s="199" t="s">
        <v>268</v>
      </c>
      <c r="B365" s="174">
        <v>3485440.6</v>
      </c>
      <c r="C365" s="174">
        <v>2542411.41</v>
      </c>
      <c r="D365" s="174">
        <v>4336829.4400000004</v>
      </c>
      <c r="E365" s="174">
        <v>3159849.36</v>
      </c>
      <c r="F365" s="174">
        <v>2442681.33</v>
      </c>
      <c r="G365" s="174">
        <v>2620186.9</v>
      </c>
      <c r="H365" s="174">
        <v>3125971.99</v>
      </c>
      <c r="I365" s="174">
        <v>1662852.83</v>
      </c>
      <c r="J365" s="174">
        <v>2210082.08</v>
      </c>
      <c r="K365" s="174">
        <v>2082286.88</v>
      </c>
      <c r="L365" s="174">
        <v>1842874.99</v>
      </c>
      <c r="M365" s="174">
        <v>1798024.22</v>
      </c>
      <c r="N365" s="179">
        <v>31309492.029999994</v>
      </c>
    </row>
    <row r="366" spans="1:14" ht="33" customHeight="1" x14ac:dyDescent="0.2">
      <c r="A366" s="199" t="s">
        <v>269</v>
      </c>
      <c r="B366" s="174">
        <v>48400788.490000002</v>
      </c>
      <c r="C366" s="174">
        <v>32471919.98</v>
      </c>
      <c r="D366" s="174">
        <v>45404987.079999998</v>
      </c>
      <c r="E366" s="174">
        <v>47621352.490000002</v>
      </c>
      <c r="F366" s="174">
        <v>42087289.799999997</v>
      </c>
      <c r="G366" s="174">
        <v>42527633.509999998</v>
      </c>
      <c r="H366" s="174">
        <v>42567213.030000001</v>
      </c>
      <c r="I366" s="174">
        <v>36904867.780000001</v>
      </c>
      <c r="J366" s="174">
        <v>39346825.170000002</v>
      </c>
      <c r="K366" s="174">
        <v>43264300.149999999</v>
      </c>
      <c r="L366" s="174">
        <v>35457754.009999998</v>
      </c>
      <c r="M366" s="174">
        <v>38228082.93</v>
      </c>
      <c r="N366" s="179">
        <v>494283014.41999996</v>
      </c>
    </row>
    <row r="367" spans="1:14" ht="33" customHeight="1" x14ac:dyDescent="0.2">
      <c r="A367" s="199" t="s">
        <v>270</v>
      </c>
      <c r="B367" s="174">
        <v>1001265.3</v>
      </c>
      <c r="C367" s="174">
        <v>1287341.1000000001</v>
      </c>
      <c r="D367" s="174">
        <v>333755.09999999998</v>
      </c>
      <c r="E367" s="174">
        <v>953586</v>
      </c>
      <c r="F367" s="174">
        <v>619830.9</v>
      </c>
      <c r="G367" s="174">
        <v>953586</v>
      </c>
      <c r="H367" s="174">
        <v>0</v>
      </c>
      <c r="I367" s="174">
        <v>661241.69999999995</v>
      </c>
      <c r="J367" s="174">
        <v>991862.55</v>
      </c>
      <c r="K367" s="174">
        <v>661241.69999999995</v>
      </c>
      <c r="L367" s="174">
        <v>1180788.75</v>
      </c>
      <c r="M367" s="174">
        <v>661241.69999999995</v>
      </c>
      <c r="N367" s="179">
        <v>9305740.8000000007</v>
      </c>
    </row>
    <row r="368" spans="1:14" ht="33" customHeight="1" x14ac:dyDescent="0.2">
      <c r="A368" s="199" t="s">
        <v>271</v>
      </c>
      <c r="B368" s="174">
        <v>2470424.56</v>
      </c>
      <c r="C368" s="174">
        <v>2172861.84</v>
      </c>
      <c r="D368" s="174">
        <v>694040.52</v>
      </c>
      <c r="E368" s="174">
        <v>1674199.04</v>
      </c>
      <c r="F368" s="174">
        <v>2006709.03</v>
      </c>
      <c r="G368" s="174">
        <v>1570379.08</v>
      </c>
      <c r="H368" s="174">
        <v>849157.35</v>
      </c>
      <c r="I368" s="174">
        <v>1639723.08</v>
      </c>
      <c r="J368" s="174">
        <v>1945286.68</v>
      </c>
      <c r="K368" s="174">
        <v>1936787.56</v>
      </c>
      <c r="L368" s="174">
        <v>398851.56</v>
      </c>
      <c r="M368" s="174">
        <v>223405.44</v>
      </c>
      <c r="N368" s="179">
        <v>17581825.739999998</v>
      </c>
    </row>
    <row r="369" spans="1:14" ht="33" customHeight="1" x14ac:dyDescent="0.2">
      <c r="A369" s="199" t="s">
        <v>272</v>
      </c>
      <c r="B369" s="174">
        <v>0</v>
      </c>
      <c r="C369" s="174">
        <v>0</v>
      </c>
      <c r="D369" s="174">
        <v>0</v>
      </c>
      <c r="E369" s="174">
        <v>0</v>
      </c>
      <c r="F369" s="174">
        <v>0</v>
      </c>
      <c r="G369" s="174">
        <v>0</v>
      </c>
      <c r="H369" s="174">
        <v>0</v>
      </c>
      <c r="I369" s="174">
        <v>0</v>
      </c>
      <c r="J369" s="174">
        <v>0</v>
      </c>
      <c r="K369" s="174">
        <v>0</v>
      </c>
      <c r="L369" s="174">
        <v>0</v>
      </c>
      <c r="M369" s="174">
        <v>0</v>
      </c>
      <c r="N369" s="179">
        <v>0</v>
      </c>
    </row>
    <row r="370" spans="1:14" ht="33" customHeight="1" thickBot="1" x14ac:dyDescent="0.25">
      <c r="A370" s="199" t="s">
        <v>273</v>
      </c>
      <c r="B370" s="174">
        <v>0</v>
      </c>
      <c r="C370" s="174">
        <v>0</v>
      </c>
      <c r="D370" s="174">
        <v>0</v>
      </c>
      <c r="E370" s="174">
        <v>0</v>
      </c>
      <c r="F370" s="174">
        <v>0</v>
      </c>
      <c r="G370" s="174">
        <v>0</v>
      </c>
      <c r="H370" s="174">
        <v>0</v>
      </c>
      <c r="I370" s="174">
        <v>0</v>
      </c>
      <c r="J370" s="174">
        <v>0</v>
      </c>
      <c r="K370" s="174">
        <v>0</v>
      </c>
      <c r="L370" s="174">
        <v>0</v>
      </c>
      <c r="M370" s="174">
        <v>0</v>
      </c>
      <c r="N370" s="179">
        <v>0</v>
      </c>
    </row>
    <row r="371" spans="1:14" ht="33" customHeight="1" thickBot="1" x14ac:dyDescent="0.25">
      <c r="A371" s="198" t="s">
        <v>274</v>
      </c>
      <c r="B371" s="177">
        <v>0</v>
      </c>
      <c r="C371" s="177">
        <v>0</v>
      </c>
      <c r="D371" s="177">
        <v>0</v>
      </c>
      <c r="E371" s="177">
        <v>0</v>
      </c>
      <c r="F371" s="177">
        <v>0</v>
      </c>
      <c r="G371" s="177">
        <v>0</v>
      </c>
      <c r="H371" s="177">
        <v>0</v>
      </c>
      <c r="I371" s="177">
        <v>0</v>
      </c>
      <c r="J371" s="177">
        <v>0</v>
      </c>
      <c r="K371" s="177">
        <v>0</v>
      </c>
      <c r="L371" s="177">
        <v>0</v>
      </c>
      <c r="M371" s="177">
        <v>0</v>
      </c>
      <c r="N371" s="177">
        <v>0</v>
      </c>
    </row>
    <row r="372" spans="1:14" ht="33" customHeight="1" x14ac:dyDescent="0.2">
      <c r="A372" s="199" t="s">
        <v>275</v>
      </c>
      <c r="B372" s="174">
        <v>0</v>
      </c>
      <c r="C372" s="174">
        <v>0</v>
      </c>
      <c r="D372" s="174">
        <v>0</v>
      </c>
      <c r="E372" s="174">
        <v>0</v>
      </c>
      <c r="F372" s="174">
        <v>0</v>
      </c>
      <c r="G372" s="174">
        <v>0</v>
      </c>
      <c r="H372" s="174">
        <v>0</v>
      </c>
      <c r="I372" s="174">
        <v>0</v>
      </c>
      <c r="J372" s="174">
        <v>0</v>
      </c>
      <c r="K372" s="174">
        <v>0</v>
      </c>
      <c r="L372" s="174">
        <v>0</v>
      </c>
      <c r="M372" s="174">
        <v>0</v>
      </c>
      <c r="N372" s="179">
        <v>0</v>
      </c>
    </row>
    <row r="373" spans="1:14" ht="33" customHeight="1" x14ac:dyDescent="0.2">
      <c r="A373" s="199" t="s">
        <v>276</v>
      </c>
      <c r="B373" s="174">
        <v>0</v>
      </c>
      <c r="C373" s="174">
        <v>0</v>
      </c>
      <c r="D373" s="174">
        <v>0</v>
      </c>
      <c r="E373" s="174">
        <v>0</v>
      </c>
      <c r="F373" s="174">
        <v>0</v>
      </c>
      <c r="G373" s="174">
        <v>0</v>
      </c>
      <c r="H373" s="174">
        <v>0</v>
      </c>
      <c r="I373" s="174">
        <v>0</v>
      </c>
      <c r="J373" s="174">
        <v>0</v>
      </c>
      <c r="K373" s="174">
        <v>0</v>
      </c>
      <c r="L373" s="174">
        <v>0</v>
      </c>
      <c r="M373" s="174">
        <v>0</v>
      </c>
      <c r="N373" s="179">
        <v>0</v>
      </c>
    </row>
    <row r="374" spans="1:14" ht="33" customHeight="1" x14ac:dyDescent="0.2">
      <c r="A374" s="199" t="s">
        <v>277</v>
      </c>
      <c r="B374" s="174">
        <v>0</v>
      </c>
      <c r="C374" s="174">
        <v>0</v>
      </c>
      <c r="D374" s="174">
        <v>0</v>
      </c>
      <c r="E374" s="174">
        <v>0</v>
      </c>
      <c r="F374" s="174">
        <v>0</v>
      </c>
      <c r="G374" s="174">
        <v>0</v>
      </c>
      <c r="H374" s="174">
        <v>0</v>
      </c>
      <c r="I374" s="174">
        <v>0</v>
      </c>
      <c r="J374" s="174">
        <v>0</v>
      </c>
      <c r="K374" s="174">
        <v>0</v>
      </c>
      <c r="L374" s="174">
        <v>0</v>
      </c>
      <c r="M374" s="174">
        <v>0</v>
      </c>
      <c r="N374" s="179">
        <v>0</v>
      </c>
    </row>
    <row r="375" spans="1:14" ht="33" customHeight="1" x14ac:dyDescent="0.2">
      <c r="A375" s="199" t="s">
        <v>278</v>
      </c>
      <c r="B375" s="174">
        <v>0</v>
      </c>
      <c r="C375" s="174">
        <v>0</v>
      </c>
      <c r="D375" s="174">
        <v>0</v>
      </c>
      <c r="E375" s="174">
        <v>0</v>
      </c>
      <c r="F375" s="174">
        <v>0</v>
      </c>
      <c r="G375" s="174">
        <v>0</v>
      </c>
      <c r="H375" s="174">
        <v>0</v>
      </c>
      <c r="I375" s="174">
        <v>0</v>
      </c>
      <c r="J375" s="174">
        <v>0</v>
      </c>
      <c r="K375" s="174">
        <v>0</v>
      </c>
      <c r="L375" s="174">
        <v>0</v>
      </c>
      <c r="M375" s="174">
        <v>0</v>
      </c>
      <c r="N375" s="179">
        <v>0</v>
      </c>
    </row>
    <row r="376" spans="1:14" ht="33" customHeight="1" x14ac:dyDescent="0.2">
      <c r="A376" s="199" t="s">
        <v>279</v>
      </c>
      <c r="B376" s="174">
        <v>0</v>
      </c>
      <c r="C376" s="174">
        <v>0</v>
      </c>
      <c r="D376" s="174">
        <v>0</v>
      </c>
      <c r="E376" s="174">
        <v>0</v>
      </c>
      <c r="F376" s="174">
        <v>0</v>
      </c>
      <c r="G376" s="174">
        <v>0</v>
      </c>
      <c r="H376" s="174">
        <v>0</v>
      </c>
      <c r="I376" s="174">
        <v>0</v>
      </c>
      <c r="J376" s="174">
        <v>0</v>
      </c>
      <c r="K376" s="174">
        <v>0</v>
      </c>
      <c r="L376" s="174">
        <v>0</v>
      </c>
      <c r="M376" s="174">
        <v>0</v>
      </c>
      <c r="N376" s="179">
        <v>0</v>
      </c>
    </row>
    <row r="377" spans="1:14" ht="33" customHeight="1" x14ac:dyDescent="0.2">
      <c r="A377" s="199" t="s">
        <v>280</v>
      </c>
      <c r="B377" s="174">
        <v>0</v>
      </c>
      <c r="C377" s="174">
        <v>0</v>
      </c>
      <c r="D377" s="174">
        <v>0</v>
      </c>
      <c r="E377" s="174">
        <v>0</v>
      </c>
      <c r="F377" s="174">
        <v>0</v>
      </c>
      <c r="G377" s="174">
        <v>0</v>
      </c>
      <c r="H377" s="174">
        <v>0</v>
      </c>
      <c r="I377" s="174">
        <v>0</v>
      </c>
      <c r="J377" s="174">
        <v>0</v>
      </c>
      <c r="K377" s="174">
        <v>0</v>
      </c>
      <c r="L377" s="174">
        <v>0</v>
      </c>
      <c r="M377" s="174">
        <v>0</v>
      </c>
      <c r="N377" s="179">
        <v>0</v>
      </c>
    </row>
    <row r="378" spans="1:14" ht="33" customHeight="1" thickBot="1" x14ac:dyDescent="0.25">
      <c r="A378" s="199" t="s">
        <v>281</v>
      </c>
      <c r="B378" s="174">
        <v>0</v>
      </c>
      <c r="C378" s="174">
        <v>0</v>
      </c>
      <c r="D378" s="174">
        <v>0</v>
      </c>
      <c r="E378" s="174">
        <v>0</v>
      </c>
      <c r="F378" s="174">
        <v>0</v>
      </c>
      <c r="G378" s="174">
        <v>0</v>
      </c>
      <c r="H378" s="174">
        <v>0</v>
      </c>
      <c r="I378" s="174">
        <v>0</v>
      </c>
      <c r="J378" s="174">
        <v>0</v>
      </c>
      <c r="K378" s="174">
        <v>0</v>
      </c>
      <c r="L378" s="174">
        <v>0</v>
      </c>
      <c r="M378" s="174">
        <v>0</v>
      </c>
      <c r="N378" s="179">
        <v>0</v>
      </c>
    </row>
    <row r="379" spans="1:14" ht="33" customHeight="1" thickBot="1" x14ac:dyDescent="0.25">
      <c r="A379" s="198" t="s">
        <v>282</v>
      </c>
      <c r="B379" s="177">
        <v>36716709.939999998</v>
      </c>
      <c r="C379" s="177">
        <v>27049412.84</v>
      </c>
      <c r="D379" s="177">
        <v>24195769.52</v>
      </c>
      <c r="E379" s="177">
        <v>22839590.850000001</v>
      </c>
      <c r="F379" s="177">
        <v>18227872.609999999</v>
      </c>
      <c r="G379" s="177">
        <v>18945447.84</v>
      </c>
      <c r="H379" s="177">
        <v>21751295.079999998</v>
      </c>
      <c r="I379" s="177">
        <v>16387656.35</v>
      </c>
      <c r="J379" s="177">
        <v>20223795.130000003</v>
      </c>
      <c r="K379" s="177">
        <v>13656585.310000001</v>
      </c>
      <c r="L379" s="177">
        <v>14538952.609999999</v>
      </c>
      <c r="M379" s="177">
        <v>11313113.129999999</v>
      </c>
      <c r="N379" s="177">
        <v>245846201.21000001</v>
      </c>
    </row>
    <row r="380" spans="1:14" ht="33" customHeight="1" x14ac:dyDescent="0.2">
      <c r="A380" s="199" t="s">
        <v>283</v>
      </c>
      <c r="B380" s="174">
        <v>3374064.6</v>
      </c>
      <c r="C380" s="174">
        <v>3537477.46</v>
      </c>
      <c r="D380" s="174">
        <v>2876461.52</v>
      </c>
      <c r="E380" s="174">
        <v>1536197.46</v>
      </c>
      <c r="F380" s="174">
        <v>3658869.72</v>
      </c>
      <c r="G380" s="174">
        <v>3970044.28</v>
      </c>
      <c r="H380" s="174">
        <v>2761651.71</v>
      </c>
      <c r="I380" s="174">
        <v>2401535.7799999998</v>
      </c>
      <c r="J380" s="174">
        <v>2910138.34</v>
      </c>
      <c r="K380" s="174">
        <v>2606545.64</v>
      </c>
      <c r="L380" s="174">
        <v>2252689.98</v>
      </c>
      <c r="M380" s="174">
        <v>3443636.74</v>
      </c>
      <c r="N380" s="179">
        <v>35329313.230000004</v>
      </c>
    </row>
    <row r="381" spans="1:14" ht="33" customHeight="1" x14ac:dyDescent="0.2">
      <c r="A381" s="199" t="s">
        <v>284</v>
      </c>
      <c r="B381" s="174">
        <v>1677290.37</v>
      </c>
      <c r="C381" s="174">
        <v>167729.04</v>
      </c>
      <c r="D381" s="174">
        <v>335458.07</v>
      </c>
      <c r="E381" s="174">
        <v>1397741.98</v>
      </c>
      <c r="F381" s="174">
        <v>670916.15</v>
      </c>
      <c r="G381" s="174">
        <v>1621380.69</v>
      </c>
      <c r="H381" s="174">
        <v>1118193.58</v>
      </c>
      <c r="I381" s="174">
        <v>1182840.6000000001</v>
      </c>
      <c r="J381" s="174">
        <v>1021544.16</v>
      </c>
      <c r="K381" s="174">
        <v>322592.89</v>
      </c>
      <c r="L381" s="174">
        <v>1075309.6399999999</v>
      </c>
      <c r="M381" s="174">
        <v>268827.40999999997</v>
      </c>
      <c r="N381" s="179">
        <v>10859824.580000002</v>
      </c>
    </row>
    <row r="382" spans="1:14" ht="33" customHeight="1" x14ac:dyDescent="0.2">
      <c r="A382" s="199" t="s">
        <v>285</v>
      </c>
      <c r="B382" s="174">
        <v>10148223.75</v>
      </c>
      <c r="C382" s="174">
        <v>4010998</v>
      </c>
      <c r="D382" s="174">
        <v>3980971.8</v>
      </c>
      <c r="E382" s="174">
        <v>5690975.1500000004</v>
      </c>
      <c r="F382" s="174">
        <v>3725815.55</v>
      </c>
      <c r="G382" s="174">
        <v>6960742.1500000004</v>
      </c>
      <c r="H382" s="174">
        <v>9751021.9499999993</v>
      </c>
      <c r="I382" s="174">
        <v>4654765.3</v>
      </c>
      <c r="J382" s="174">
        <v>9176188.3000000007</v>
      </c>
      <c r="K382" s="174">
        <v>7241215.5</v>
      </c>
      <c r="L382" s="174">
        <v>5916753.4000000004</v>
      </c>
      <c r="M382" s="174">
        <v>3009433.8</v>
      </c>
      <c r="N382" s="179">
        <v>74267104.650000006</v>
      </c>
    </row>
    <row r="383" spans="1:14" ht="33" customHeight="1" x14ac:dyDescent="0.2">
      <c r="A383" s="199" t="s">
        <v>286</v>
      </c>
      <c r="B383" s="174">
        <v>0</v>
      </c>
      <c r="C383" s="174">
        <v>0</v>
      </c>
      <c r="D383" s="174">
        <v>0</v>
      </c>
      <c r="E383" s="174">
        <v>0</v>
      </c>
      <c r="F383" s="174">
        <v>0</v>
      </c>
      <c r="G383" s="174">
        <v>0</v>
      </c>
      <c r="H383" s="174">
        <v>0</v>
      </c>
      <c r="I383" s="174">
        <v>0</v>
      </c>
      <c r="J383" s="174">
        <v>0</v>
      </c>
      <c r="K383" s="174">
        <v>0</v>
      </c>
      <c r="L383" s="174">
        <v>0</v>
      </c>
      <c r="M383" s="174">
        <v>0</v>
      </c>
      <c r="N383" s="179">
        <v>0</v>
      </c>
    </row>
    <row r="384" spans="1:14" ht="33" customHeight="1" x14ac:dyDescent="0.2">
      <c r="A384" s="199" t="s">
        <v>287</v>
      </c>
      <c r="B384" s="174">
        <v>0</v>
      </c>
      <c r="C384" s="174">
        <v>0</v>
      </c>
      <c r="D384" s="174">
        <v>0</v>
      </c>
      <c r="E384" s="174">
        <v>0</v>
      </c>
      <c r="F384" s="174">
        <v>0</v>
      </c>
      <c r="G384" s="174">
        <v>0</v>
      </c>
      <c r="H384" s="174">
        <v>0</v>
      </c>
      <c r="I384" s="174">
        <v>0</v>
      </c>
      <c r="J384" s="174">
        <v>0</v>
      </c>
      <c r="K384" s="174">
        <v>0</v>
      </c>
      <c r="L384" s="174">
        <v>0</v>
      </c>
      <c r="M384" s="174">
        <v>0</v>
      </c>
      <c r="N384" s="179">
        <v>0</v>
      </c>
    </row>
    <row r="385" spans="1:14" ht="33" customHeight="1" x14ac:dyDescent="0.2">
      <c r="A385" s="199" t="s">
        <v>288</v>
      </c>
      <c r="B385" s="174">
        <v>0</v>
      </c>
      <c r="C385" s="174">
        <v>0</v>
      </c>
      <c r="D385" s="174">
        <v>0</v>
      </c>
      <c r="E385" s="174">
        <v>0</v>
      </c>
      <c r="F385" s="174">
        <v>0</v>
      </c>
      <c r="G385" s="174">
        <v>0</v>
      </c>
      <c r="H385" s="174">
        <v>0</v>
      </c>
      <c r="I385" s="174">
        <v>0</v>
      </c>
      <c r="J385" s="174">
        <v>0</v>
      </c>
      <c r="K385" s="174">
        <v>0</v>
      </c>
      <c r="L385" s="174">
        <v>0</v>
      </c>
      <c r="M385" s="174">
        <v>0</v>
      </c>
      <c r="N385" s="179">
        <v>0</v>
      </c>
    </row>
    <row r="386" spans="1:14" ht="33" customHeight="1" x14ac:dyDescent="0.2">
      <c r="A386" s="199" t="s">
        <v>289</v>
      </c>
      <c r="B386" s="174">
        <v>0</v>
      </c>
      <c r="C386" s="174">
        <v>0</v>
      </c>
      <c r="D386" s="174">
        <v>0</v>
      </c>
      <c r="E386" s="174">
        <v>0</v>
      </c>
      <c r="F386" s="174">
        <v>0</v>
      </c>
      <c r="G386" s="174">
        <v>0</v>
      </c>
      <c r="H386" s="174">
        <v>0</v>
      </c>
      <c r="I386" s="174">
        <v>0</v>
      </c>
      <c r="J386" s="174">
        <v>0</v>
      </c>
      <c r="K386" s="174">
        <v>0</v>
      </c>
      <c r="L386" s="174">
        <v>0</v>
      </c>
      <c r="M386" s="174">
        <v>0</v>
      </c>
      <c r="N386" s="179">
        <v>0</v>
      </c>
    </row>
    <row r="387" spans="1:14" ht="33" customHeight="1" x14ac:dyDescent="0.2">
      <c r="A387" s="199" t="s">
        <v>290</v>
      </c>
      <c r="B387" s="174">
        <v>0</v>
      </c>
      <c r="C387" s="174">
        <v>0</v>
      </c>
      <c r="D387" s="174">
        <v>0</v>
      </c>
      <c r="E387" s="174">
        <v>0</v>
      </c>
      <c r="F387" s="174">
        <v>0</v>
      </c>
      <c r="G387" s="174">
        <v>0</v>
      </c>
      <c r="H387" s="174">
        <v>0</v>
      </c>
      <c r="I387" s="174">
        <v>0</v>
      </c>
      <c r="J387" s="174">
        <v>0</v>
      </c>
      <c r="K387" s="174">
        <v>0</v>
      </c>
      <c r="L387" s="174">
        <v>0</v>
      </c>
      <c r="M387" s="174">
        <v>0</v>
      </c>
      <c r="N387" s="179">
        <v>0</v>
      </c>
    </row>
    <row r="388" spans="1:14" ht="33" customHeight="1" x14ac:dyDescent="0.2">
      <c r="A388" s="199" t="s">
        <v>291</v>
      </c>
      <c r="B388" s="174">
        <v>21517131.219999999</v>
      </c>
      <c r="C388" s="174">
        <v>19333208.34</v>
      </c>
      <c r="D388" s="174">
        <v>17002878.129999999</v>
      </c>
      <c r="E388" s="174">
        <v>14214676.26</v>
      </c>
      <c r="F388" s="174">
        <v>10172271.189999999</v>
      </c>
      <c r="G388" s="174">
        <v>6393280.7199999997</v>
      </c>
      <c r="H388" s="174">
        <v>8120427.8399999999</v>
      </c>
      <c r="I388" s="174">
        <v>8148514.6699999999</v>
      </c>
      <c r="J388" s="174">
        <v>7115924.3300000001</v>
      </c>
      <c r="K388" s="174">
        <v>3486231.28</v>
      </c>
      <c r="L388" s="174">
        <v>5294199.59</v>
      </c>
      <c r="M388" s="174">
        <v>4591215.18</v>
      </c>
      <c r="N388" s="179">
        <v>125389958.75</v>
      </c>
    </row>
    <row r="389" spans="1:14" ht="33" customHeight="1" x14ac:dyDescent="0.2">
      <c r="A389" s="199" t="s">
        <v>292</v>
      </c>
      <c r="B389" s="174">
        <v>0</v>
      </c>
      <c r="C389" s="174">
        <v>0</v>
      </c>
      <c r="D389" s="174">
        <v>0</v>
      </c>
      <c r="E389" s="174">
        <v>0</v>
      </c>
      <c r="F389" s="174">
        <v>0</v>
      </c>
      <c r="G389" s="174">
        <v>0</v>
      </c>
      <c r="H389" s="174">
        <v>0</v>
      </c>
      <c r="I389" s="174">
        <v>0</v>
      </c>
      <c r="J389" s="174">
        <v>0</v>
      </c>
      <c r="K389" s="174">
        <v>0</v>
      </c>
      <c r="L389" s="174">
        <v>0</v>
      </c>
      <c r="M389" s="174">
        <v>0</v>
      </c>
      <c r="N389" s="179">
        <v>0</v>
      </c>
    </row>
    <row r="390" spans="1:14" ht="33" customHeight="1" x14ac:dyDescent="0.2">
      <c r="A390" s="199" t="s">
        <v>293</v>
      </c>
      <c r="B390" s="174">
        <v>0</v>
      </c>
      <c r="C390" s="174">
        <v>0</v>
      </c>
      <c r="D390" s="174">
        <v>0</v>
      </c>
      <c r="E390" s="174">
        <v>0</v>
      </c>
      <c r="F390" s="174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  <c r="M390" s="174">
        <v>0</v>
      </c>
      <c r="N390" s="179">
        <v>0</v>
      </c>
    </row>
    <row r="391" spans="1:14" ht="33" customHeight="1" x14ac:dyDescent="0.2">
      <c r="A391" s="199" t="s">
        <v>294</v>
      </c>
      <c r="B391" s="174">
        <v>0</v>
      </c>
      <c r="C391" s="174">
        <v>0</v>
      </c>
      <c r="D391" s="174">
        <v>0</v>
      </c>
      <c r="E391" s="174">
        <v>0</v>
      </c>
      <c r="F391" s="174">
        <v>0</v>
      </c>
      <c r="G391" s="174">
        <v>0</v>
      </c>
      <c r="H391" s="174">
        <v>0</v>
      </c>
      <c r="I391" s="174">
        <v>0</v>
      </c>
      <c r="J391" s="174">
        <v>0</v>
      </c>
      <c r="K391" s="174">
        <v>0</v>
      </c>
      <c r="L391" s="174">
        <v>0</v>
      </c>
      <c r="M391" s="174">
        <v>0</v>
      </c>
      <c r="N391" s="179">
        <v>0</v>
      </c>
    </row>
    <row r="392" spans="1:14" ht="33" customHeight="1" x14ac:dyDescent="0.2">
      <c r="A392" s="199" t="s">
        <v>295</v>
      </c>
      <c r="B392" s="174">
        <v>0</v>
      </c>
      <c r="C392" s="174">
        <v>0</v>
      </c>
      <c r="D392" s="174">
        <v>0</v>
      </c>
      <c r="E392" s="174">
        <v>0</v>
      </c>
      <c r="F392" s="174">
        <v>0</v>
      </c>
      <c r="G392" s="174">
        <v>0</v>
      </c>
      <c r="H392" s="174">
        <v>0</v>
      </c>
      <c r="I392" s="174">
        <v>0</v>
      </c>
      <c r="J392" s="174">
        <v>0</v>
      </c>
      <c r="K392" s="174">
        <v>0</v>
      </c>
      <c r="L392" s="174">
        <v>0</v>
      </c>
      <c r="M392" s="174">
        <v>0</v>
      </c>
      <c r="N392" s="179">
        <v>0</v>
      </c>
    </row>
    <row r="393" spans="1:14" ht="33" customHeight="1" x14ac:dyDescent="0.2">
      <c r="A393" s="199" t="s">
        <v>296</v>
      </c>
      <c r="B393" s="174">
        <v>0</v>
      </c>
      <c r="C393" s="174">
        <v>0</v>
      </c>
      <c r="D393" s="174">
        <v>0</v>
      </c>
      <c r="E393" s="174">
        <v>0</v>
      </c>
      <c r="F393" s="174">
        <v>0</v>
      </c>
      <c r="G393" s="174">
        <v>0</v>
      </c>
      <c r="H393" s="174">
        <v>0</v>
      </c>
      <c r="I393" s="174">
        <v>0</v>
      </c>
      <c r="J393" s="174">
        <v>0</v>
      </c>
      <c r="K393" s="174">
        <v>0</v>
      </c>
      <c r="L393" s="174">
        <v>0</v>
      </c>
      <c r="M393" s="174">
        <v>0</v>
      </c>
      <c r="N393" s="179">
        <v>0</v>
      </c>
    </row>
    <row r="394" spans="1:14" ht="33" customHeight="1" thickBot="1" x14ac:dyDescent="0.25">
      <c r="A394" s="199" t="s">
        <v>297</v>
      </c>
      <c r="B394" s="174">
        <v>0</v>
      </c>
      <c r="C394" s="174">
        <v>0</v>
      </c>
      <c r="D394" s="174">
        <v>0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9">
        <v>0</v>
      </c>
    </row>
    <row r="395" spans="1:14" ht="33" customHeight="1" thickBot="1" x14ac:dyDescent="0.25">
      <c r="A395" s="198" t="s">
        <v>298</v>
      </c>
      <c r="B395" s="177">
        <v>9365052.0399999991</v>
      </c>
      <c r="C395" s="177">
        <v>10067932.810000001</v>
      </c>
      <c r="D395" s="177">
        <v>7959617.0700000003</v>
      </c>
      <c r="E395" s="177">
        <v>8250913.7599999998</v>
      </c>
      <c r="F395" s="177">
        <v>6634168.8599999994</v>
      </c>
      <c r="G395" s="177">
        <v>8002139.3600000003</v>
      </c>
      <c r="H395" s="177">
        <v>6727623.29</v>
      </c>
      <c r="I395" s="177">
        <v>7573100.4000000004</v>
      </c>
      <c r="J395" s="177">
        <v>8024879.2200000007</v>
      </c>
      <c r="K395" s="177">
        <v>8871361.2200000007</v>
      </c>
      <c r="L395" s="177">
        <v>7205695.5800000001</v>
      </c>
      <c r="M395" s="177">
        <v>8184672.8000000007</v>
      </c>
      <c r="N395" s="177">
        <v>96867156.409999996</v>
      </c>
    </row>
    <row r="396" spans="1:14" ht="33" customHeight="1" x14ac:dyDescent="0.2">
      <c r="A396" s="199" t="s">
        <v>299</v>
      </c>
      <c r="B396" s="174">
        <v>0</v>
      </c>
      <c r="C396" s="174">
        <v>0</v>
      </c>
      <c r="D396" s="174">
        <v>0</v>
      </c>
      <c r="E396" s="174">
        <v>0</v>
      </c>
      <c r="F396" s="174">
        <v>0</v>
      </c>
      <c r="G396" s="174">
        <v>0</v>
      </c>
      <c r="H396" s="174">
        <v>0</v>
      </c>
      <c r="I396" s="174">
        <v>0</v>
      </c>
      <c r="J396" s="174">
        <v>0</v>
      </c>
      <c r="K396" s="174">
        <v>0</v>
      </c>
      <c r="L396" s="174">
        <v>0</v>
      </c>
      <c r="M396" s="174">
        <v>0</v>
      </c>
      <c r="N396" s="179">
        <v>0</v>
      </c>
    </row>
    <row r="397" spans="1:14" ht="33" customHeight="1" x14ac:dyDescent="0.2">
      <c r="A397" s="199" t="s">
        <v>300</v>
      </c>
      <c r="B397" s="174">
        <v>6963090.2699999996</v>
      </c>
      <c r="C397" s="174">
        <v>6963355.9500000002</v>
      </c>
      <c r="D397" s="174">
        <v>5767546.21</v>
      </c>
      <c r="E397" s="174">
        <v>4447632.78</v>
      </c>
      <c r="F397" s="174">
        <v>4047445.67</v>
      </c>
      <c r="G397" s="174">
        <v>4483448.62</v>
      </c>
      <c r="H397" s="174">
        <v>3833204.59</v>
      </c>
      <c r="I397" s="174">
        <v>3735363.24</v>
      </c>
      <c r="J397" s="174">
        <v>3422878.93</v>
      </c>
      <c r="K397" s="174">
        <v>3794088.11</v>
      </c>
      <c r="L397" s="174">
        <v>3882054</v>
      </c>
      <c r="M397" s="174">
        <v>4367252.58</v>
      </c>
      <c r="N397" s="179">
        <v>55707360.950000003</v>
      </c>
    </row>
    <row r="398" spans="1:14" ht="33" customHeight="1" x14ac:dyDescent="0.2">
      <c r="A398" s="199" t="s">
        <v>301</v>
      </c>
      <c r="B398" s="174">
        <v>0</v>
      </c>
      <c r="C398" s="174">
        <v>0</v>
      </c>
      <c r="D398" s="174">
        <v>0</v>
      </c>
      <c r="E398" s="174">
        <v>0</v>
      </c>
      <c r="F398" s="174">
        <v>0</v>
      </c>
      <c r="G398" s="174">
        <v>0</v>
      </c>
      <c r="H398" s="174">
        <v>0</v>
      </c>
      <c r="I398" s="174">
        <v>0</v>
      </c>
      <c r="J398" s="174">
        <v>0</v>
      </c>
      <c r="K398" s="174">
        <v>0</v>
      </c>
      <c r="L398" s="174">
        <v>0</v>
      </c>
      <c r="M398" s="174">
        <v>0</v>
      </c>
      <c r="N398" s="179">
        <v>0</v>
      </c>
    </row>
    <row r="399" spans="1:14" ht="33" customHeight="1" x14ac:dyDescent="0.2">
      <c r="A399" s="199" t="s">
        <v>302</v>
      </c>
      <c r="B399" s="174">
        <v>0</v>
      </c>
      <c r="C399" s="174">
        <v>0</v>
      </c>
      <c r="D399" s="174">
        <v>0</v>
      </c>
      <c r="E399" s="174">
        <v>0</v>
      </c>
      <c r="F399" s="174">
        <v>0</v>
      </c>
      <c r="G399" s="174">
        <v>0</v>
      </c>
      <c r="H399" s="174">
        <v>0</v>
      </c>
      <c r="I399" s="174">
        <v>0</v>
      </c>
      <c r="J399" s="174">
        <v>0</v>
      </c>
      <c r="K399" s="174">
        <v>0</v>
      </c>
      <c r="L399" s="174">
        <v>0</v>
      </c>
      <c r="M399" s="174">
        <v>0</v>
      </c>
      <c r="N399" s="179">
        <v>0</v>
      </c>
    </row>
    <row r="400" spans="1:14" ht="33" customHeight="1" x14ac:dyDescent="0.2">
      <c r="A400" s="199" t="s">
        <v>303</v>
      </c>
      <c r="B400" s="174">
        <v>2401961.77</v>
      </c>
      <c r="C400" s="174">
        <v>3104576.86</v>
      </c>
      <c r="D400" s="174">
        <v>2192070.86</v>
      </c>
      <c r="E400" s="174">
        <v>3803280.98</v>
      </c>
      <c r="F400" s="174">
        <v>2586723.19</v>
      </c>
      <c r="G400" s="174">
        <v>3518690.74</v>
      </c>
      <c r="H400" s="174">
        <v>2894418.7</v>
      </c>
      <c r="I400" s="174">
        <v>3837737.16</v>
      </c>
      <c r="J400" s="174">
        <v>4602000.29</v>
      </c>
      <c r="K400" s="174">
        <v>5077273.1100000003</v>
      </c>
      <c r="L400" s="174">
        <v>3323641.58</v>
      </c>
      <c r="M400" s="174">
        <v>3817420.22</v>
      </c>
      <c r="N400" s="179">
        <v>41159795.459999993</v>
      </c>
    </row>
    <row r="401" spans="1:14" ht="33" customHeight="1" thickBot="1" x14ac:dyDescent="0.25">
      <c r="A401" s="199" t="s">
        <v>234</v>
      </c>
      <c r="B401" s="174">
        <v>0</v>
      </c>
      <c r="C401" s="174">
        <v>0</v>
      </c>
      <c r="D401" s="174">
        <v>0</v>
      </c>
      <c r="E401" s="174">
        <v>0</v>
      </c>
      <c r="F401" s="174">
        <v>0</v>
      </c>
      <c r="G401" s="174">
        <v>0</v>
      </c>
      <c r="H401" s="174">
        <v>0</v>
      </c>
      <c r="I401" s="174">
        <v>0</v>
      </c>
      <c r="J401" s="174">
        <v>0</v>
      </c>
      <c r="K401" s="174">
        <v>0</v>
      </c>
      <c r="L401" s="174">
        <v>0</v>
      </c>
      <c r="M401" s="174">
        <v>0</v>
      </c>
      <c r="N401" s="179">
        <v>0</v>
      </c>
    </row>
    <row r="402" spans="1:14" ht="33" customHeight="1" thickBot="1" x14ac:dyDescent="0.25">
      <c r="A402" s="198" t="s">
        <v>304</v>
      </c>
      <c r="B402" s="177">
        <v>0</v>
      </c>
      <c r="C402" s="177">
        <v>0</v>
      </c>
      <c r="D402" s="177">
        <v>0</v>
      </c>
      <c r="E402" s="177">
        <v>0</v>
      </c>
      <c r="F402" s="177">
        <v>0</v>
      </c>
      <c r="G402" s="177">
        <v>0</v>
      </c>
      <c r="H402" s="177">
        <v>0</v>
      </c>
      <c r="I402" s="177">
        <v>0</v>
      </c>
      <c r="J402" s="177">
        <v>0</v>
      </c>
      <c r="K402" s="177">
        <v>0</v>
      </c>
      <c r="L402" s="177">
        <v>0</v>
      </c>
      <c r="M402" s="177">
        <v>0</v>
      </c>
      <c r="N402" s="177">
        <v>0</v>
      </c>
    </row>
    <row r="403" spans="1:14" ht="33" customHeight="1" x14ac:dyDescent="0.2">
      <c r="A403" s="199" t="s">
        <v>305</v>
      </c>
      <c r="B403" s="174">
        <v>0</v>
      </c>
      <c r="C403" s="174">
        <v>0</v>
      </c>
      <c r="D403" s="174">
        <v>0</v>
      </c>
      <c r="E403" s="174">
        <v>0</v>
      </c>
      <c r="F403" s="174">
        <v>0</v>
      </c>
      <c r="G403" s="174">
        <v>0</v>
      </c>
      <c r="H403" s="174">
        <v>0</v>
      </c>
      <c r="I403" s="174">
        <v>0</v>
      </c>
      <c r="J403" s="174">
        <v>0</v>
      </c>
      <c r="K403" s="174">
        <v>0</v>
      </c>
      <c r="L403" s="174">
        <v>0</v>
      </c>
      <c r="M403" s="174">
        <v>0</v>
      </c>
      <c r="N403" s="174">
        <v>0</v>
      </c>
    </row>
    <row r="404" spans="1:14" ht="33" customHeight="1" x14ac:dyDescent="0.2">
      <c r="A404" s="199" t="s">
        <v>306</v>
      </c>
      <c r="B404" s="174">
        <v>0</v>
      </c>
      <c r="C404" s="174">
        <v>0</v>
      </c>
      <c r="D404" s="174">
        <v>0</v>
      </c>
      <c r="E404" s="174">
        <v>0</v>
      </c>
      <c r="F404" s="174">
        <v>0</v>
      </c>
      <c r="G404" s="174">
        <v>0</v>
      </c>
      <c r="H404" s="174">
        <v>0</v>
      </c>
      <c r="I404" s="174">
        <v>0</v>
      </c>
      <c r="J404" s="174">
        <v>0</v>
      </c>
      <c r="K404" s="174">
        <v>0</v>
      </c>
      <c r="L404" s="174">
        <v>0</v>
      </c>
      <c r="M404" s="174">
        <v>0</v>
      </c>
      <c r="N404" s="174">
        <v>0</v>
      </c>
    </row>
    <row r="405" spans="1:14" ht="33" customHeight="1" x14ac:dyDescent="0.2">
      <c r="A405" s="199" t="s">
        <v>307</v>
      </c>
      <c r="B405" s="174">
        <v>0</v>
      </c>
      <c r="C405" s="174">
        <v>0</v>
      </c>
      <c r="D405" s="174">
        <v>0</v>
      </c>
      <c r="E405" s="174">
        <v>0</v>
      </c>
      <c r="F405" s="174">
        <v>0</v>
      </c>
      <c r="G405" s="174">
        <v>0</v>
      </c>
      <c r="H405" s="174">
        <v>0</v>
      </c>
      <c r="I405" s="174">
        <v>0</v>
      </c>
      <c r="J405" s="174">
        <v>0</v>
      </c>
      <c r="K405" s="174">
        <v>0</v>
      </c>
      <c r="L405" s="174">
        <v>0</v>
      </c>
      <c r="M405" s="174">
        <v>0</v>
      </c>
      <c r="N405" s="174">
        <v>0</v>
      </c>
    </row>
    <row r="406" spans="1:14" ht="33" customHeight="1" thickBot="1" x14ac:dyDescent="0.25">
      <c r="A406" s="199" t="s">
        <v>234</v>
      </c>
      <c r="B406" s="174">
        <v>0</v>
      </c>
      <c r="C406" s="174">
        <v>0</v>
      </c>
      <c r="D406" s="174">
        <v>0</v>
      </c>
      <c r="E406" s="174">
        <v>0</v>
      </c>
      <c r="F406" s="174">
        <v>0</v>
      </c>
      <c r="G406" s="174">
        <v>0</v>
      </c>
      <c r="H406" s="174">
        <v>0</v>
      </c>
      <c r="I406" s="174">
        <v>0</v>
      </c>
      <c r="J406" s="174">
        <v>0</v>
      </c>
      <c r="K406" s="174">
        <v>0</v>
      </c>
      <c r="L406" s="174">
        <v>0</v>
      </c>
      <c r="M406" s="174">
        <v>0</v>
      </c>
      <c r="N406" s="174">
        <v>0</v>
      </c>
    </row>
    <row r="407" spans="1:14" ht="33" customHeight="1" thickBot="1" x14ac:dyDescent="0.25">
      <c r="A407" s="198" t="s">
        <v>308</v>
      </c>
      <c r="B407" s="177">
        <v>345527.52</v>
      </c>
      <c r="C407" s="177">
        <v>332238</v>
      </c>
      <c r="D407" s="177">
        <v>10135351.969999999</v>
      </c>
      <c r="E407" s="177">
        <v>6793687.8099999996</v>
      </c>
      <c r="F407" s="177">
        <v>7020689.5600000005</v>
      </c>
      <c r="G407" s="177">
        <v>6690547.2799999993</v>
      </c>
      <c r="H407" s="177">
        <v>6206741.5199999996</v>
      </c>
      <c r="I407" s="177">
        <v>7343475.71</v>
      </c>
      <c r="J407" s="177">
        <v>7283545.580000001</v>
      </c>
      <c r="K407" s="177">
        <v>8379991.3300000001</v>
      </c>
      <c r="L407" s="177">
        <v>9277568.9100000001</v>
      </c>
      <c r="M407" s="177">
        <v>7425291.3399999999</v>
      </c>
      <c r="N407" s="177">
        <v>77234656.530000001</v>
      </c>
    </row>
    <row r="408" spans="1:14" ht="33" customHeight="1" x14ac:dyDescent="0.2">
      <c r="A408" s="199" t="s">
        <v>309</v>
      </c>
      <c r="B408" s="174">
        <v>0</v>
      </c>
      <c r="C408" s="174">
        <v>0</v>
      </c>
      <c r="D408" s="174">
        <v>0</v>
      </c>
      <c r="E408" s="174">
        <v>0</v>
      </c>
      <c r="F408" s="174">
        <v>0</v>
      </c>
      <c r="G408" s="174">
        <v>0</v>
      </c>
      <c r="H408" s="174">
        <v>0</v>
      </c>
      <c r="I408" s="174">
        <v>0</v>
      </c>
      <c r="J408" s="174">
        <v>0</v>
      </c>
      <c r="K408" s="174">
        <v>0</v>
      </c>
      <c r="L408" s="174">
        <v>0</v>
      </c>
      <c r="M408" s="174">
        <v>0</v>
      </c>
      <c r="N408" s="179">
        <v>0</v>
      </c>
    </row>
    <row r="409" spans="1:14" ht="33" customHeight="1" x14ac:dyDescent="0.2">
      <c r="A409" s="199" t="s">
        <v>310</v>
      </c>
      <c r="B409" s="174">
        <v>0</v>
      </c>
      <c r="C409" s="174">
        <v>0</v>
      </c>
      <c r="D409" s="174">
        <v>2530348.98</v>
      </c>
      <c r="E409" s="174">
        <v>0</v>
      </c>
      <c r="F409" s="174">
        <v>0</v>
      </c>
      <c r="G409" s="174">
        <v>4534900.55</v>
      </c>
      <c r="H409" s="174">
        <v>0</v>
      </c>
      <c r="I409" s="174">
        <v>2479013.5</v>
      </c>
      <c r="J409" s="174">
        <v>1828191.35</v>
      </c>
      <c r="K409" s="174">
        <v>1250352.77</v>
      </c>
      <c r="L409" s="174">
        <v>2391701.08</v>
      </c>
      <c r="M409" s="174">
        <v>0</v>
      </c>
      <c r="N409" s="179">
        <v>15014508.229999999</v>
      </c>
    </row>
    <row r="410" spans="1:14" ht="33" customHeight="1" x14ac:dyDescent="0.2">
      <c r="A410" s="199" t="s">
        <v>311</v>
      </c>
      <c r="B410" s="174">
        <v>0</v>
      </c>
      <c r="C410" s="174">
        <v>0</v>
      </c>
      <c r="D410" s="174">
        <v>0</v>
      </c>
      <c r="E410" s="174">
        <v>0</v>
      </c>
      <c r="F410" s="174">
        <v>0</v>
      </c>
      <c r="G410" s="174">
        <v>0</v>
      </c>
      <c r="H410" s="174">
        <v>0</v>
      </c>
      <c r="I410" s="174">
        <v>0</v>
      </c>
      <c r="J410" s="174">
        <v>0</v>
      </c>
      <c r="K410" s="174">
        <v>0</v>
      </c>
      <c r="L410" s="174">
        <v>0</v>
      </c>
      <c r="M410" s="174">
        <v>0</v>
      </c>
      <c r="N410" s="179">
        <v>0</v>
      </c>
    </row>
    <row r="411" spans="1:14" ht="33" customHeight="1" x14ac:dyDescent="0.2">
      <c r="A411" s="199" t="s">
        <v>312</v>
      </c>
      <c r="B411" s="174">
        <v>0</v>
      </c>
      <c r="C411" s="174">
        <v>0</v>
      </c>
      <c r="D411" s="174">
        <v>0</v>
      </c>
      <c r="E411" s="174">
        <v>0</v>
      </c>
      <c r="F411" s="174">
        <v>0</v>
      </c>
      <c r="G411" s="174">
        <v>0</v>
      </c>
      <c r="H411" s="174">
        <v>0</v>
      </c>
      <c r="I411" s="174">
        <v>0</v>
      </c>
      <c r="J411" s="174">
        <v>0</v>
      </c>
      <c r="K411" s="174">
        <v>0</v>
      </c>
      <c r="L411" s="174">
        <v>0</v>
      </c>
      <c r="M411" s="174">
        <v>0</v>
      </c>
      <c r="N411" s="179">
        <v>0</v>
      </c>
    </row>
    <row r="412" spans="1:14" ht="33" customHeight="1" x14ac:dyDescent="0.2">
      <c r="A412" s="199" t="s">
        <v>313</v>
      </c>
      <c r="B412" s="174">
        <v>0</v>
      </c>
      <c r="C412" s="174">
        <v>0</v>
      </c>
      <c r="D412" s="174">
        <v>0</v>
      </c>
      <c r="E412" s="174">
        <v>0</v>
      </c>
      <c r="F412" s="174">
        <v>0</v>
      </c>
      <c r="G412" s="174">
        <v>0</v>
      </c>
      <c r="H412" s="174">
        <v>0</v>
      </c>
      <c r="I412" s="174">
        <v>0</v>
      </c>
      <c r="J412" s="174">
        <v>0</v>
      </c>
      <c r="K412" s="174">
        <v>0</v>
      </c>
      <c r="L412" s="174">
        <v>0</v>
      </c>
      <c r="M412" s="174">
        <v>0</v>
      </c>
      <c r="N412" s="179">
        <v>0</v>
      </c>
    </row>
    <row r="413" spans="1:14" ht="33" customHeight="1" x14ac:dyDescent="0.2">
      <c r="A413" s="199" t="s">
        <v>314</v>
      </c>
      <c r="B413" s="174">
        <v>0</v>
      </c>
      <c r="C413" s="174">
        <v>0</v>
      </c>
      <c r="D413" s="174">
        <v>7193027.8700000001</v>
      </c>
      <c r="E413" s="174">
        <v>6421581.25</v>
      </c>
      <c r="F413" s="174">
        <v>6728320.1200000001</v>
      </c>
      <c r="G413" s="174">
        <v>1982882.97</v>
      </c>
      <c r="H413" s="174">
        <v>5980819.6799999997</v>
      </c>
      <c r="I413" s="174">
        <v>4616544.13</v>
      </c>
      <c r="J413" s="174">
        <v>5155242.87</v>
      </c>
      <c r="K413" s="174">
        <v>7038300.3200000003</v>
      </c>
      <c r="L413" s="174">
        <v>6559659.8300000001</v>
      </c>
      <c r="M413" s="174">
        <v>6981648.46</v>
      </c>
      <c r="N413" s="179">
        <v>58658027.5</v>
      </c>
    </row>
    <row r="414" spans="1:14" ht="33" customHeight="1" x14ac:dyDescent="0.2">
      <c r="A414" s="199" t="s">
        <v>313</v>
      </c>
      <c r="B414" s="174">
        <v>345527.52</v>
      </c>
      <c r="C414" s="174">
        <v>332238</v>
      </c>
      <c r="D414" s="174">
        <v>411975.12</v>
      </c>
      <c r="E414" s="174">
        <v>372106.56</v>
      </c>
      <c r="F414" s="174">
        <v>292369.44</v>
      </c>
      <c r="G414" s="174">
        <v>172763.76</v>
      </c>
      <c r="H414" s="174">
        <v>225921.84</v>
      </c>
      <c r="I414" s="174">
        <v>247918.07999999999</v>
      </c>
      <c r="J414" s="174">
        <v>300111.35999999999</v>
      </c>
      <c r="K414" s="174">
        <v>91338.240000000005</v>
      </c>
      <c r="L414" s="174">
        <v>326208</v>
      </c>
      <c r="M414" s="174">
        <v>443642.88</v>
      </c>
      <c r="N414" s="179">
        <v>3562120.8000000003</v>
      </c>
    </row>
    <row r="415" spans="1:14" ht="33" customHeight="1" thickBot="1" x14ac:dyDescent="0.25">
      <c r="A415" s="199" t="s">
        <v>234</v>
      </c>
      <c r="B415" s="174">
        <v>0</v>
      </c>
      <c r="C415" s="174">
        <v>0</v>
      </c>
      <c r="D415" s="174">
        <v>0</v>
      </c>
      <c r="E415" s="174">
        <v>0</v>
      </c>
      <c r="F415" s="174">
        <v>0</v>
      </c>
      <c r="G415" s="174">
        <v>0</v>
      </c>
      <c r="H415" s="174">
        <v>0</v>
      </c>
      <c r="I415" s="174">
        <v>0</v>
      </c>
      <c r="J415" s="174">
        <v>0</v>
      </c>
      <c r="K415" s="174">
        <v>0</v>
      </c>
      <c r="L415" s="174">
        <v>0</v>
      </c>
      <c r="M415" s="174">
        <v>0</v>
      </c>
      <c r="N415" s="179">
        <v>0</v>
      </c>
    </row>
    <row r="416" spans="1:14" ht="33" customHeight="1" thickBot="1" x14ac:dyDescent="0.25">
      <c r="A416" s="198" t="s">
        <v>315</v>
      </c>
      <c r="B416" s="177">
        <v>0</v>
      </c>
      <c r="C416" s="177">
        <v>0</v>
      </c>
      <c r="D416" s="177">
        <v>0</v>
      </c>
      <c r="E416" s="177">
        <v>0</v>
      </c>
      <c r="F416" s="177">
        <v>0</v>
      </c>
      <c r="G416" s="177">
        <v>0</v>
      </c>
      <c r="H416" s="177">
        <v>0</v>
      </c>
      <c r="I416" s="177">
        <v>0</v>
      </c>
      <c r="J416" s="177">
        <v>0</v>
      </c>
      <c r="K416" s="177">
        <v>0</v>
      </c>
      <c r="L416" s="177">
        <v>0</v>
      </c>
      <c r="M416" s="177">
        <v>0</v>
      </c>
      <c r="N416" s="177">
        <v>0</v>
      </c>
    </row>
    <row r="417" spans="1:14" ht="33" customHeight="1" x14ac:dyDescent="0.2">
      <c r="A417" s="199" t="s">
        <v>316</v>
      </c>
      <c r="B417" s="174">
        <v>0</v>
      </c>
      <c r="C417" s="174">
        <v>0</v>
      </c>
      <c r="D417" s="174">
        <v>0</v>
      </c>
      <c r="E417" s="174">
        <v>0</v>
      </c>
      <c r="F417" s="174">
        <v>0</v>
      </c>
      <c r="G417" s="174">
        <v>0</v>
      </c>
      <c r="H417" s="174">
        <v>0</v>
      </c>
      <c r="I417" s="174">
        <v>0</v>
      </c>
      <c r="J417" s="174">
        <v>0</v>
      </c>
      <c r="K417" s="174">
        <v>0</v>
      </c>
      <c r="L417" s="174">
        <v>0</v>
      </c>
      <c r="M417" s="174">
        <v>0</v>
      </c>
      <c r="N417" s="179">
        <v>0</v>
      </c>
    </row>
    <row r="418" spans="1:14" ht="33" customHeight="1" x14ac:dyDescent="0.2">
      <c r="A418" s="199" t="s">
        <v>317</v>
      </c>
      <c r="B418" s="174">
        <v>0</v>
      </c>
      <c r="C418" s="174">
        <v>0</v>
      </c>
      <c r="D418" s="174">
        <v>0</v>
      </c>
      <c r="E418" s="174">
        <v>0</v>
      </c>
      <c r="F418" s="174">
        <v>0</v>
      </c>
      <c r="G418" s="174">
        <v>0</v>
      </c>
      <c r="H418" s="174">
        <v>0</v>
      </c>
      <c r="I418" s="174">
        <v>0</v>
      </c>
      <c r="J418" s="174">
        <v>0</v>
      </c>
      <c r="K418" s="174">
        <v>0</v>
      </c>
      <c r="L418" s="174">
        <v>0</v>
      </c>
      <c r="M418" s="174">
        <v>0</v>
      </c>
      <c r="N418" s="179">
        <v>0</v>
      </c>
    </row>
    <row r="419" spans="1:14" ht="33" customHeight="1" thickBot="1" x14ac:dyDescent="0.25">
      <c r="A419" s="199" t="s">
        <v>234</v>
      </c>
      <c r="B419" s="174">
        <v>0</v>
      </c>
      <c r="C419" s="174">
        <v>0</v>
      </c>
      <c r="D419" s="174">
        <v>0</v>
      </c>
      <c r="E419" s="174">
        <v>0</v>
      </c>
      <c r="F419" s="174">
        <v>0</v>
      </c>
      <c r="G419" s="174">
        <v>0</v>
      </c>
      <c r="H419" s="174">
        <v>0</v>
      </c>
      <c r="I419" s="174">
        <v>0</v>
      </c>
      <c r="J419" s="174">
        <v>0</v>
      </c>
      <c r="K419" s="174">
        <v>0</v>
      </c>
      <c r="L419" s="174">
        <v>0</v>
      </c>
      <c r="M419" s="174">
        <v>0</v>
      </c>
      <c r="N419" s="179">
        <v>0</v>
      </c>
    </row>
    <row r="420" spans="1:14" ht="33" customHeight="1" thickBot="1" x14ac:dyDescent="0.25">
      <c r="A420" s="198" t="s">
        <v>318</v>
      </c>
      <c r="B420" s="177">
        <v>62537.22</v>
      </c>
      <c r="C420" s="177">
        <v>99323.82</v>
      </c>
      <c r="D420" s="177">
        <v>77251.86</v>
      </c>
      <c r="E420" s="177">
        <v>58858.559999999998</v>
      </c>
      <c r="F420" s="177">
        <v>106681.14</v>
      </c>
      <c r="G420" s="177">
        <v>729262.8</v>
      </c>
      <c r="H420" s="177">
        <v>95645.16</v>
      </c>
      <c r="I420" s="177">
        <v>87419.520000000004</v>
      </c>
      <c r="J420" s="177">
        <v>83777.039999999994</v>
      </c>
      <c r="K420" s="177">
        <v>859603.32</v>
      </c>
      <c r="L420" s="177">
        <v>87419.520000000004</v>
      </c>
      <c r="M420" s="177">
        <v>50994.720000000001</v>
      </c>
      <c r="N420" s="177">
        <v>2398774.6800000002</v>
      </c>
    </row>
    <row r="421" spans="1:14" ht="33" customHeight="1" thickBot="1" x14ac:dyDescent="0.25">
      <c r="A421" s="201" t="s">
        <v>318</v>
      </c>
      <c r="B421" s="181">
        <v>62537.22</v>
      </c>
      <c r="C421" s="181">
        <v>99323.82</v>
      </c>
      <c r="D421" s="181">
        <v>77251.86</v>
      </c>
      <c r="E421" s="181">
        <v>58858.559999999998</v>
      </c>
      <c r="F421" s="181">
        <v>106681.14</v>
      </c>
      <c r="G421" s="181">
        <v>729262.8</v>
      </c>
      <c r="H421" s="181">
        <v>95645.16</v>
      </c>
      <c r="I421" s="181">
        <v>87419.520000000004</v>
      </c>
      <c r="J421" s="181">
        <v>83777.039999999994</v>
      </c>
      <c r="K421" s="181">
        <v>859603.32</v>
      </c>
      <c r="L421" s="181">
        <v>87419.520000000004</v>
      </c>
      <c r="M421" s="181">
        <v>50994.720000000001</v>
      </c>
      <c r="N421" s="182">
        <v>2398774.6800000002</v>
      </c>
    </row>
    <row r="422" spans="1:14" ht="33" customHeight="1" thickBot="1" x14ac:dyDescent="0.25">
      <c r="A422" s="202" t="s">
        <v>229</v>
      </c>
      <c r="B422" s="183">
        <v>136073943.16</v>
      </c>
      <c r="C422" s="183">
        <v>100849669.83</v>
      </c>
      <c r="D422" s="183">
        <v>123775779.20999999</v>
      </c>
      <c r="E422" s="183">
        <v>121076942.63000001</v>
      </c>
      <c r="F422" s="183">
        <v>119235259.89</v>
      </c>
      <c r="G422" s="183">
        <v>122557102.02</v>
      </c>
      <c r="H422" s="183">
        <v>124357661.7</v>
      </c>
      <c r="I422" s="183">
        <v>114358496.27</v>
      </c>
      <c r="J422" s="183">
        <v>119992545.84999999</v>
      </c>
      <c r="K422" s="183">
        <v>118002776.51000001</v>
      </c>
      <c r="L422" s="183">
        <v>95508905.049999997</v>
      </c>
      <c r="M422" s="183">
        <v>109683813.42</v>
      </c>
      <c r="N422" s="183">
        <v>1405472895.54</v>
      </c>
    </row>
    <row r="423" spans="1:14" ht="33" customHeight="1" x14ac:dyDescent="0.2"/>
    <row r="424" spans="1:14" ht="33" customHeight="1" x14ac:dyDescent="0.2"/>
    <row r="425" spans="1:14" ht="33" customHeight="1" x14ac:dyDescent="0.2">
      <c r="A425" s="339" t="s">
        <v>349</v>
      </c>
      <c r="B425" s="339"/>
      <c r="C425" s="339"/>
      <c r="D425" s="339"/>
      <c r="E425" s="339"/>
      <c r="F425" s="339"/>
      <c r="G425" s="339"/>
      <c r="H425" s="339"/>
      <c r="I425" s="339"/>
      <c r="J425" s="339"/>
      <c r="K425" s="339"/>
      <c r="L425" s="339"/>
      <c r="M425" s="339"/>
      <c r="N425" s="339"/>
    </row>
    <row r="426" spans="1:14" ht="33" customHeight="1" thickBot="1" x14ac:dyDescent="0.25">
      <c r="A426" s="340"/>
      <c r="B426" s="340"/>
      <c r="C426" s="340"/>
      <c r="D426" s="340"/>
      <c r="E426" s="340"/>
      <c r="F426" s="340"/>
      <c r="G426" s="340"/>
      <c r="H426" s="340"/>
      <c r="I426" s="340"/>
      <c r="J426" s="340"/>
      <c r="K426" s="340"/>
      <c r="L426" s="340"/>
      <c r="M426" s="340"/>
      <c r="N426" s="340"/>
    </row>
    <row r="427" spans="1:14" ht="33" customHeight="1" thickBot="1" x14ac:dyDescent="0.25">
      <c r="A427" s="191" t="s">
        <v>216</v>
      </c>
      <c r="B427" s="192" t="s">
        <v>217</v>
      </c>
      <c r="C427" s="192" t="s">
        <v>218</v>
      </c>
      <c r="D427" s="192" t="s">
        <v>219</v>
      </c>
      <c r="E427" s="192" t="s">
        <v>220</v>
      </c>
      <c r="F427" s="192" t="s">
        <v>221</v>
      </c>
      <c r="G427" s="192" t="s">
        <v>222</v>
      </c>
      <c r="H427" s="192" t="s">
        <v>223</v>
      </c>
      <c r="I427" s="192" t="s">
        <v>224</v>
      </c>
      <c r="J427" s="192" t="s">
        <v>225</v>
      </c>
      <c r="K427" s="192" t="s">
        <v>226</v>
      </c>
      <c r="L427" s="192" t="s">
        <v>227</v>
      </c>
      <c r="M427" s="192" t="s">
        <v>228</v>
      </c>
      <c r="N427" s="193" t="s">
        <v>229</v>
      </c>
    </row>
    <row r="428" spans="1:14" ht="33" customHeight="1" thickBot="1" x14ac:dyDescent="0.25">
      <c r="A428" s="194" t="s">
        <v>230</v>
      </c>
      <c r="B428" s="173">
        <v>0</v>
      </c>
      <c r="C428" s="173">
        <v>0</v>
      </c>
      <c r="D428" s="173">
        <v>0</v>
      </c>
      <c r="E428" s="173">
        <v>0</v>
      </c>
      <c r="F428" s="173">
        <v>0</v>
      </c>
      <c r="G428" s="173">
        <v>0</v>
      </c>
      <c r="H428" s="173">
        <v>0</v>
      </c>
      <c r="I428" s="173">
        <v>0</v>
      </c>
      <c r="J428" s="173">
        <v>0</v>
      </c>
      <c r="K428" s="173">
        <v>0</v>
      </c>
      <c r="L428" s="173">
        <v>0</v>
      </c>
      <c r="M428" s="173">
        <v>0</v>
      </c>
      <c r="N428" s="173">
        <v>0</v>
      </c>
    </row>
    <row r="429" spans="1:14" ht="33" customHeight="1" x14ac:dyDescent="0.2">
      <c r="A429" s="195" t="s">
        <v>231</v>
      </c>
      <c r="B429" s="174">
        <v>0</v>
      </c>
      <c r="C429" s="174">
        <v>0</v>
      </c>
      <c r="D429" s="174">
        <v>0</v>
      </c>
      <c r="E429" s="174">
        <v>0</v>
      </c>
      <c r="F429" s="174">
        <v>0</v>
      </c>
      <c r="G429" s="174">
        <v>0</v>
      </c>
      <c r="H429" s="174">
        <v>0</v>
      </c>
      <c r="I429" s="174">
        <v>0</v>
      </c>
      <c r="J429" s="174">
        <v>0</v>
      </c>
      <c r="K429" s="174">
        <v>0</v>
      </c>
      <c r="L429" s="174">
        <v>0</v>
      </c>
      <c r="M429" s="174">
        <v>0</v>
      </c>
      <c r="N429" s="175">
        <v>0</v>
      </c>
    </row>
    <row r="430" spans="1:14" ht="33" customHeight="1" x14ac:dyDescent="0.2">
      <c r="A430" s="195" t="s">
        <v>213</v>
      </c>
      <c r="B430" s="174">
        <v>0</v>
      </c>
      <c r="C430" s="174">
        <v>0</v>
      </c>
      <c r="D430" s="174">
        <v>0</v>
      </c>
      <c r="E430" s="174">
        <v>0</v>
      </c>
      <c r="F430" s="174">
        <v>0</v>
      </c>
      <c r="G430" s="174">
        <v>0</v>
      </c>
      <c r="H430" s="174">
        <v>0</v>
      </c>
      <c r="I430" s="174">
        <v>0</v>
      </c>
      <c r="J430" s="174">
        <v>0</v>
      </c>
      <c r="K430" s="174">
        <v>0</v>
      </c>
      <c r="L430" s="174">
        <v>0</v>
      </c>
      <c r="M430" s="174">
        <v>0</v>
      </c>
      <c r="N430" s="175">
        <v>0</v>
      </c>
    </row>
    <row r="431" spans="1:14" ht="33" customHeight="1" x14ac:dyDescent="0.2">
      <c r="A431" s="195" t="s">
        <v>232</v>
      </c>
      <c r="B431" s="174">
        <v>0</v>
      </c>
      <c r="C431" s="174">
        <v>0</v>
      </c>
      <c r="D431" s="174">
        <v>0</v>
      </c>
      <c r="E431" s="174">
        <v>0</v>
      </c>
      <c r="F431" s="174">
        <v>0</v>
      </c>
      <c r="G431" s="174">
        <v>0</v>
      </c>
      <c r="H431" s="174">
        <v>0</v>
      </c>
      <c r="I431" s="174">
        <v>0</v>
      </c>
      <c r="J431" s="174">
        <v>0</v>
      </c>
      <c r="K431" s="174">
        <v>0</v>
      </c>
      <c r="L431" s="174">
        <v>0</v>
      </c>
      <c r="M431" s="174">
        <v>0</v>
      </c>
      <c r="N431" s="175">
        <v>0</v>
      </c>
    </row>
    <row r="432" spans="1:14" ht="33" customHeight="1" x14ac:dyDescent="0.2">
      <c r="A432" s="196" t="s">
        <v>233</v>
      </c>
      <c r="B432" s="174">
        <v>0</v>
      </c>
      <c r="C432" s="174">
        <v>0</v>
      </c>
      <c r="D432" s="174">
        <v>0</v>
      </c>
      <c r="E432" s="174">
        <v>0</v>
      </c>
      <c r="F432" s="174">
        <v>0</v>
      </c>
      <c r="G432" s="174">
        <v>0</v>
      </c>
      <c r="H432" s="174">
        <v>0</v>
      </c>
      <c r="I432" s="174">
        <v>0</v>
      </c>
      <c r="J432" s="174">
        <v>0</v>
      </c>
      <c r="K432" s="174">
        <v>0</v>
      </c>
      <c r="L432" s="174">
        <v>0</v>
      </c>
      <c r="M432" s="174">
        <v>0</v>
      </c>
      <c r="N432" s="175">
        <v>0</v>
      </c>
    </row>
    <row r="433" spans="1:14" ht="33" customHeight="1" thickBot="1" x14ac:dyDescent="0.25">
      <c r="A433" s="197" t="s">
        <v>234</v>
      </c>
      <c r="B433" s="176">
        <v>0</v>
      </c>
      <c r="C433" s="174">
        <v>0</v>
      </c>
      <c r="D433" s="174">
        <v>0</v>
      </c>
      <c r="E433" s="174">
        <v>0</v>
      </c>
      <c r="F433" s="176">
        <v>0</v>
      </c>
      <c r="G433" s="174">
        <v>0</v>
      </c>
      <c r="H433" s="174">
        <v>0</v>
      </c>
      <c r="I433" s="174">
        <v>0</v>
      </c>
      <c r="J433" s="176">
        <v>0</v>
      </c>
      <c r="K433" s="174">
        <v>0</v>
      </c>
      <c r="L433" s="174">
        <v>0</v>
      </c>
      <c r="M433" s="174">
        <v>0</v>
      </c>
      <c r="N433" s="175">
        <v>0</v>
      </c>
    </row>
    <row r="434" spans="1:14" ht="33" customHeight="1" thickBot="1" x14ac:dyDescent="0.25">
      <c r="A434" s="198" t="s">
        <v>235</v>
      </c>
      <c r="B434" s="177">
        <v>0</v>
      </c>
      <c r="C434" s="177">
        <v>0</v>
      </c>
      <c r="D434" s="177">
        <v>0</v>
      </c>
      <c r="E434" s="177">
        <v>0</v>
      </c>
      <c r="F434" s="177">
        <v>0</v>
      </c>
      <c r="G434" s="177">
        <v>0</v>
      </c>
      <c r="H434" s="177">
        <v>0</v>
      </c>
      <c r="I434" s="177">
        <v>0</v>
      </c>
      <c r="J434" s="177">
        <v>0</v>
      </c>
      <c r="K434" s="177">
        <v>0</v>
      </c>
      <c r="L434" s="177">
        <v>0</v>
      </c>
      <c r="M434" s="177">
        <v>0</v>
      </c>
      <c r="N434" s="177">
        <v>0</v>
      </c>
    </row>
    <row r="435" spans="1:14" ht="33" customHeight="1" x14ac:dyDescent="0.2">
      <c r="A435" s="199" t="s">
        <v>236</v>
      </c>
      <c r="B435" s="174">
        <v>0</v>
      </c>
      <c r="C435" s="174">
        <v>0</v>
      </c>
      <c r="D435" s="174">
        <v>0</v>
      </c>
      <c r="E435" s="174">
        <v>0</v>
      </c>
      <c r="F435" s="174">
        <v>0</v>
      </c>
      <c r="G435" s="174">
        <v>0</v>
      </c>
      <c r="H435" s="174">
        <v>0</v>
      </c>
      <c r="I435" s="174">
        <v>0</v>
      </c>
      <c r="J435" s="174">
        <v>0</v>
      </c>
      <c r="K435" s="174">
        <v>0</v>
      </c>
      <c r="L435" s="174">
        <v>0</v>
      </c>
      <c r="M435" s="174">
        <v>0</v>
      </c>
      <c r="N435" s="175">
        <v>0</v>
      </c>
    </row>
    <row r="436" spans="1:14" ht="33" customHeight="1" x14ac:dyDescent="0.2">
      <c r="A436" s="199" t="s">
        <v>237</v>
      </c>
      <c r="B436" s="174">
        <v>0</v>
      </c>
      <c r="C436" s="174">
        <v>0</v>
      </c>
      <c r="D436" s="174">
        <v>0</v>
      </c>
      <c r="E436" s="174">
        <v>0</v>
      </c>
      <c r="F436" s="174">
        <v>0</v>
      </c>
      <c r="G436" s="174">
        <v>0</v>
      </c>
      <c r="H436" s="174">
        <v>0</v>
      </c>
      <c r="I436" s="174">
        <v>0</v>
      </c>
      <c r="J436" s="174">
        <v>0</v>
      </c>
      <c r="K436" s="174">
        <v>0</v>
      </c>
      <c r="L436" s="174">
        <v>0</v>
      </c>
      <c r="M436" s="174">
        <v>0</v>
      </c>
      <c r="N436" s="175">
        <v>0</v>
      </c>
    </row>
    <row r="437" spans="1:14" ht="33" customHeight="1" x14ac:dyDescent="0.2">
      <c r="A437" s="199" t="s">
        <v>238</v>
      </c>
      <c r="B437" s="174">
        <v>0</v>
      </c>
      <c r="C437" s="174">
        <v>0</v>
      </c>
      <c r="D437" s="174">
        <v>0</v>
      </c>
      <c r="E437" s="174">
        <v>0</v>
      </c>
      <c r="F437" s="174">
        <v>0</v>
      </c>
      <c r="G437" s="174">
        <v>0</v>
      </c>
      <c r="H437" s="174">
        <v>0</v>
      </c>
      <c r="I437" s="174">
        <v>0</v>
      </c>
      <c r="J437" s="174">
        <v>0</v>
      </c>
      <c r="K437" s="174">
        <v>0</v>
      </c>
      <c r="L437" s="174">
        <v>0</v>
      </c>
      <c r="M437" s="174">
        <v>0</v>
      </c>
      <c r="N437" s="175">
        <v>0</v>
      </c>
    </row>
    <row r="438" spans="1:14" ht="33" customHeight="1" x14ac:dyDescent="0.2">
      <c r="A438" s="199" t="s">
        <v>239</v>
      </c>
      <c r="B438" s="174">
        <v>0</v>
      </c>
      <c r="C438" s="174">
        <v>0</v>
      </c>
      <c r="D438" s="174">
        <v>0</v>
      </c>
      <c r="E438" s="174">
        <v>0</v>
      </c>
      <c r="F438" s="174">
        <v>0</v>
      </c>
      <c r="G438" s="174">
        <v>0</v>
      </c>
      <c r="H438" s="174">
        <v>0</v>
      </c>
      <c r="I438" s="174">
        <v>0</v>
      </c>
      <c r="J438" s="174">
        <v>0</v>
      </c>
      <c r="K438" s="174">
        <v>0</v>
      </c>
      <c r="L438" s="174">
        <v>0</v>
      </c>
      <c r="M438" s="174">
        <v>0</v>
      </c>
      <c r="N438" s="175">
        <v>0</v>
      </c>
    </row>
    <row r="439" spans="1:14" ht="33" customHeight="1" x14ac:dyDescent="0.2">
      <c r="A439" s="199" t="s">
        <v>240</v>
      </c>
      <c r="B439" s="174">
        <v>0</v>
      </c>
      <c r="C439" s="174">
        <v>0</v>
      </c>
      <c r="D439" s="174">
        <v>0</v>
      </c>
      <c r="E439" s="174">
        <v>0</v>
      </c>
      <c r="F439" s="174">
        <v>0</v>
      </c>
      <c r="G439" s="174">
        <v>0</v>
      </c>
      <c r="H439" s="174">
        <v>0</v>
      </c>
      <c r="I439" s="174">
        <v>0</v>
      </c>
      <c r="J439" s="174">
        <v>0</v>
      </c>
      <c r="K439" s="174">
        <v>0</v>
      </c>
      <c r="L439" s="174">
        <v>0</v>
      </c>
      <c r="M439" s="174">
        <v>0</v>
      </c>
      <c r="N439" s="175">
        <v>0</v>
      </c>
    </row>
    <row r="440" spans="1:14" ht="33" customHeight="1" thickBot="1" x14ac:dyDescent="0.25">
      <c r="A440" s="199" t="s">
        <v>241</v>
      </c>
      <c r="B440" s="174">
        <v>0</v>
      </c>
      <c r="C440" s="174">
        <v>0</v>
      </c>
      <c r="D440" s="174">
        <v>0</v>
      </c>
      <c r="E440" s="174">
        <v>0</v>
      </c>
      <c r="F440" s="174">
        <v>0</v>
      </c>
      <c r="G440" s="174">
        <v>0</v>
      </c>
      <c r="H440" s="174">
        <v>0</v>
      </c>
      <c r="I440" s="174">
        <v>0</v>
      </c>
      <c r="J440" s="174">
        <v>0</v>
      </c>
      <c r="K440" s="174">
        <v>0</v>
      </c>
      <c r="L440" s="174">
        <v>0</v>
      </c>
      <c r="M440" s="174">
        <v>0</v>
      </c>
      <c r="N440" s="175">
        <v>0</v>
      </c>
    </row>
    <row r="441" spans="1:14" ht="33" customHeight="1" thickBot="1" x14ac:dyDescent="0.25">
      <c r="A441" s="198" t="s">
        <v>242</v>
      </c>
      <c r="B441" s="177">
        <v>0</v>
      </c>
      <c r="C441" s="177">
        <v>0</v>
      </c>
      <c r="D441" s="177">
        <v>0</v>
      </c>
      <c r="E441" s="177">
        <v>0</v>
      </c>
      <c r="F441" s="177">
        <v>0</v>
      </c>
      <c r="G441" s="177">
        <v>0</v>
      </c>
      <c r="H441" s="177">
        <v>0</v>
      </c>
      <c r="I441" s="177">
        <v>0</v>
      </c>
      <c r="J441" s="177">
        <v>0</v>
      </c>
      <c r="K441" s="177">
        <v>0</v>
      </c>
      <c r="L441" s="177">
        <v>0</v>
      </c>
      <c r="M441" s="177">
        <v>0</v>
      </c>
      <c r="N441" s="177">
        <v>0</v>
      </c>
    </row>
    <row r="442" spans="1:14" ht="33" customHeight="1" x14ac:dyDescent="0.2">
      <c r="A442" s="199" t="s">
        <v>243</v>
      </c>
      <c r="B442" s="174">
        <v>0</v>
      </c>
      <c r="C442" s="174">
        <v>0</v>
      </c>
      <c r="D442" s="174">
        <v>0</v>
      </c>
      <c r="E442" s="174">
        <v>0</v>
      </c>
      <c r="F442" s="174">
        <v>0</v>
      </c>
      <c r="G442" s="174">
        <v>0</v>
      </c>
      <c r="H442" s="174">
        <v>0</v>
      </c>
      <c r="I442" s="174">
        <v>0</v>
      </c>
      <c r="J442" s="174">
        <v>0</v>
      </c>
      <c r="K442" s="174">
        <v>0</v>
      </c>
      <c r="L442" s="174">
        <v>0</v>
      </c>
      <c r="M442" s="174">
        <v>0</v>
      </c>
      <c r="N442" s="175">
        <v>0</v>
      </c>
    </row>
    <row r="443" spans="1:14" ht="33" customHeight="1" x14ac:dyDescent="0.2">
      <c r="A443" s="199" t="s">
        <v>244</v>
      </c>
      <c r="B443" s="174">
        <v>0</v>
      </c>
      <c r="C443" s="174">
        <v>0</v>
      </c>
      <c r="D443" s="174">
        <v>0</v>
      </c>
      <c r="E443" s="174">
        <v>0</v>
      </c>
      <c r="F443" s="174">
        <v>0</v>
      </c>
      <c r="G443" s="174">
        <v>0</v>
      </c>
      <c r="H443" s="174">
        <v>0</v>
      </c>
      <c r="I443" s="174">
        <v>0</v>
      </c>
      <c r="J443" s="174">
        <v>0</v>
      </c>
      <c r="K443" s="174">
        <v>0</v>
      </c>
      <c r="L443" s="174">
        <v>0</v>
      </c>
      <c r="M443" s="174">
        <v>0</v>
      </c>
      <c r="N443" s="175">
        <v>0</v>
      </c>
    </row>
    <row r="444" spans="1:14" ht="33" customHeight="1" x14ac:dyDescent="0.2">
      <c r="A444" s="199" t="s">
        <v>245</v>
      </c>
      <c r="B444" s="174">
        <v>0</v>
      </c>
      <c r="C444" s="174">
        <v>0</v>
      </c>
      <c r="D444" s="174">
        <v>0</v>
      </c>
      <c r="E444" s="174">
        <v>0</v>
      </c>
      <c r="F444" s="174">
        <v>0</v>
      </c>
      <c r="G444" s="174">
        <v>0</v>
      </c>
      <c r="H444" s="174">
        <v>0</v>
      </c>
      <c r="I444" s="174">
        <v>0</v>
      </c>
      <c r="J444" s="174">
        <v>0</v>
      </c>
      <c r="K444" s="174">
        <v>0</v>
      </c>
      <c r="L444" s="174">
        <v>0</v>
      </c>
      <c r="M444" s="174">
        <v>0</v>
      </c>
      <c r="N444" s="175">
        <v>0</v>
      </c>
    </row>
    <row r="445" spans="1:14" ht="33" customHeight="1" thickBot="1" x14ac:dyDescent="0.25">
      <c r="A445" s="199" t="s">
        <v>246</v>
      </c>
      <c r="B445" s="174">
        <v>0</v>
      </c>
      <c r="C445" s="174">
        <v>0</v>
      </c>
      <c r="D445" s="174">
        <v>0</v>
      </c>
      <c r="E445" s="174">
        <v>0</v>
      </c>
      <c r="F445" s="174">
        <v>0</v>
      </c>
      <c r="G445" s="174">
        <v>0</v>
      </c>
      <c r="H445" s="174">
        <v>0</v>
      </c>
      <c r="I445" s="174">
        <v>0</v>
      </c>
      <c r="J445" s="174">
        <v>0</v>
      </c>
      <c r="K445" s="174">
        <v>0</v>
      </c>
      <c r="L445" s="174">
        <v>0</v>
      </c>
      <c r="M445" s="174">
        <v>0</v>
      </c>
      <c r="N445" s="175">
        <v>0</v>
      </c>
    </row>
    <row r="446" spans="1:14" ht="33" customHeight="1" thickBot="1" x14ac:dyDescent="0.25">
      <c r="A446" s="198" t="s">
        <v>247</v>
      </c>
      <c r="B446" s="178">
        <v>313001.94</v>
      </c>
      <c r="C446" s="178">
        <v>919235.4</v>
      </c>
      <c r="D446" s="178">
        <v>130388</v>
      </c>
      <c r="E446" s="178">
        <v>532634.98</v>
      </c>
      <c r="F446" s="178">
        <v>786891.58</v>
      </c>
      <c r="G446" s="178">
        <v>629774.04</v>
      </c>
      <c r="H446" s="178">
        <v>986385.22</v>
      </c>
      <c r="I446" s="178">
        <v>594371.62</v>
      </c>
      <c r="J446" s="178">
        <v>806830.59</v>
      </c>
      <c r="K446" s="178">
        <v>842775.31</v>
      </c>
      <c r="L446" s="178">
        <v>397317.53</v>
      </c>
      <c r="M446" s="178">
        <v>917232.23</v>
      </c>
      <c r="N446" s="178">
        <v>7856838.4399999995</v>
      </c>
    </row>
    <row r="447" spans="1:14" ht="33" customHeight="1" x14ac:dyDescent="0.2">
      <c r="A447" s="199" t="s">
        <v>248</v>
      </c>
      <c r="B447" s="174">
        <v>313001.94</v>
      </c>
      <c r="C447" s="174">
        <v>919235.4</v>
      </c>
      <c r="D447" s="174">
        <v>130388</v>
      </c>
      <c r="E447" s="174">
        <v>532634.98</v>
      </c>
      <c r="F447" s="174">
        <v>786891.58</v>
      </c>
      <c r="G447" s="174">
        <v>629774.04</v>
      </c>
      <c r="H447" s="174">
        <v>986385.22</v>
      </c>
      <c r="I447" s="174">
        <v>594371.62</v>
      </c>
      <c r="J447" s="174">
        <v>806830.59</v>
      </c>
      <c r="K447" s="174">
        <v>842775.31</v>
      </c>
      <c r="L447" s="174">
        <v>397317.53</v>
      </c>
      <c r="M447" s="174">
        <v>917232.23</v>
      </c>
      <c r="N447" s="179">
        <v>7856838.4399999995</v>
      </c>
    </row>
    <row r="448" spans="1:14" ht="33" customHeight="1" thickBot="1" x14ac:dyDescent="0.25">
      <c r="A448" s="199" t="s">
        <v>249</v>
      </c>
      <c r="B448" s="174">
        <v>0</v>
      </c>
      <c r="C448" s="174">
        <v>0</v>
      </c>
      <c r="D448" s="174">
        <v>0</v>
      </c>
      <c r="E448" s="174">
        <v>0</v>
      </c>
      <c r="F448" s="174">
        <v>0</v>
      </c>
      <c r="G448" s="174">
        <v>0</v>
      </c>
      <c r="H448" s="174">
        <v>0</v>
      </c>
      <c r="I448" s="174">
        <v>0</v>
      </c>
      <c r="J448" s="174">
        <v>0</v>
      </c>
      <c r="K448" s="174">
        <v>0</v>
      </c>
      <c r="L448" s="174">
        <v>0</v>
      </c>
      <c r="M448" s="174">
        <v>0</v>
      </c>
      <c r="N448" s="179">
        <v>0</v>
      </c>
    </row>
    <row r="449" spans="1:14" ht="33" customHeight="1" thickBot="1" x14ac:dyDescent="0.25">
      <c r="A449" s="198" t="s">
        <v>250</v>
      </c>
      <c r="B449" s="177">
        <v>54045.599999999999</v>
      </c>
      <c r="C449" s="177">
        <v>0</v>
      </c>
      <c r="D449" s="177">
        <v>0</v>
      </c>
      <c r="E449" s="177">
        <v>0</v>
      </c>
      <c r="F449" s="177">
        <v>0</v>
      </c>
      <c r="G449" s="177">
        <v>0</v>
      </c>
      <c r="H449" s="177">
        <v>0</v>
      </c>
      <c r="I449" s="177">
        <v>0</v>
      </c>
      <c r="J449" s="177">
        <v>0</v>
      </c>
      <c r="K449" s="177">
        <v>0</v>
      </c>
      <c r="L449" s="177">
        <v>0</v>
      </c>
      <c r="M449" s="177">
        <v>0</v>
      </c>
      <c r="N449" s="177">
        <v>54045.599999999999</v>
      </c>
    </row>
    <row r="450" spans="1:14" ht="33" customHeight="1" x14ac:dyDescent="0.2">
      <c r="A450" s="199" t="s">
        <v>251</v>
      </c>
      <c r="B450" s="174">
        <v>54045.599999999999</v>
      </c>
      <c r="C450" s="174">
        <v>0</v>
      </c>
      <c r="D450" s="174">
        <v>0</v>
      </c>
      <c r="E450" s="174">
        <v>0</v>
      </c>
      <c r="F450" s="174">
        <v>0</v>
      </c>
      <c r="G450" s="174">
        <v>0</v>
      </c>
      <c r="H450" s="174">
        <v>0</v>
      </c>
      <c r="I450" s="174">
        <v>0</v>
      </c>
      <c r="J450" s="174">
        <v>0</v>
      </c>
      <c r="K450" s="174">
        <v>0</v>
      </c>
      <c r="L450" s="174">
        <v>0</v>
      </c>
      <c r="M450" s="174">
        <v>0</v>
      </c>
      <c r="N450" s="179">
        <v>54045.599999999999</v>
      </c>
    </row>
    <row r="451" spans="1:14" ht="33" customHeight="1" x14ac:dyDescent="0.2">
      <c r="A451" s="199" t="s">
        <v>252</v>
      </c>
      <c r="B451" s="174">
        <v>0</v>
      </c>
      <c r="C451" s="174">
        <v>0</v>
      </c>
      <c r="D451" s="174">
        <v>0</v>
      </c>
      <c r="E451" s="174">
        <v>0</v>
      </c>
      <c r="F451" s="174">
        <v>0</v>
      </c>
      <c r="G451" s="174">
        <v>0</v>
      </c>
      <c r="H451" s="174">
        <v>0</v>
      </c>
      <c r="I451" s="174">
        <v>0</v>
      </c>
      <c r="J451" s="174">
        <v>0</v>
      </c>
      <c r="K451" s="174">
        <v>0</v>
      </c>
      <c r="L451" s="174">
        <v>0</v>
      </c>
      <c r="M451" s="174">
        <v>0</v>
      </c>
      <c r="N451" s="179">
        <v>0</v>
      </c>
    </row>
    <row r="452" spans="1:14" ht="33" customHeight="1" x14ac:dyDescent="0.2">
      <c r="A452" s="199" t="s">
        <v>253</v>
      </c>
      <c r="B452" s="174">
        <v>0</v>
      </c>
      <c r="C452" s="174">
        <v>0</v>
      </c>
      <c r="D452" s="174">
        <v>0</v>
      </c>
      <c r="E452" s="174">
        <v>0</v>
      </c>
      <c r="F452" s="174">
        <v>0</v>
      </c>
      <c r="G452" s="174">
        <v>0</v>
      </c>
      <c r="H452" s="174">
        <v>0</v>
      </c>
      <c r="I452" s="174">
        <v>0</v>
      </c>
      <c r="J452" s="174">
        <v>0</v>
      </c>
      <c r="K452" s="174">
        <v>0</v>
      </c>
      <c r="L452" s="174">
        <v>0</v>
      </c>
      <c r="M452" s="174">
        <v>0</v>
      </c>
      <c r="N452" s="179">
        <v>0</v>
      </c>
    </row>
    <row r="453" spans="1:14" ht="33" customHeight="1" x14ac:dyDescent="0.2">
      <c r="A453" s="199" t="s">
        <v>254</v>
      </c>
      <c r="B453" s="174">
        <v>0</v>
      </c>
      <c r="C453" s="174">
        <v>0</v>
      </c>
      <c r="D453" s="174">
        <v>0</v>
      </c>
      <c r="E453" s="174">
        <v>0</v>
      </c>
      <c r="F453" s="174">
        <v>0</v>
      </c>
      <c r="G453" s="174">
        <v>0</v>
      </c>
      <c r="H453" s="174">
        <v>0</v>
      </c>
      <c r="I453" s="174">
        <v>0</v>
      </c>
      <c r="J453" s="174">
        <v>0</v>
      </c>
      <c r="K453" s="174">
        <v>0</v>
      </c>
      <c r="L453" s="174">
        <v>0</v>
      </c>
      <c r="M453" s="174">
        <v>0</v>
      </c>
      <c r="N453" s="179">
        <v>0</v>
      </c>
    </row>
    <row r="454" spans="1:14" ht="33" customHeight="1" x14ac:dyDescent="0.2">
      <c r="A454" s="199" t="s">
        <v>255</v>
      </c>
      <c r="B454" s="174">
        <v>0</v>
      </c>
      <c r="C454" s="174">
        <v>0</v>
      </c>
      <c r="D454" s="174">
        <v>0</v>
      </c>
      <c r="E454" s="174">
        <v>0</v>
      </c>
      <c r="F454" s="174">
        <v>0</v>
      </c>
      <c r="G454" s="174">
        <v>0</v>
      </c>
      <c r="H454" s="174">
        <v>0</v>
      </c>
      <c r="I454" s="174">
        <v>0</v>
      </c>
      <c r="J454" s="174">
        <v>0</v>
      </c>
      <c r="K454" s="174">
        <v>0</v>
      </c>
      <c r="L454" s="174">
        <v>0</v>
      </c>
      <c r="M454" s="174">
        <v>0</v>
      </c>
      <c r="N454" s="179">
        <v>0</v>
      </c>
    </row>
    <row r="455" spans="1:14" ht="33" customHeight="1" x14ac:dyDescent="0.2">
      <c r="A455" s="199" t="s">
        <v>256</v>
      </c>
      <c r="B455" s="174">
        <v>0</v>
      </c>
      <c r="C455" s="174">
        <v>0</v>
      </c>
      <c r="D455" s="174">
        <v>0</v>
      </c>
      <c r="E455" s="174">
        <v>0</v>
      </c>
      <c r="F455" s="174">
        <v>0</v>
      </c>
      <c r="G455" s="174">
        <v>0</v>
      </c>
      <c r="H455" s="174">
        <v>0</v>
      </c>
      <c r="I455" s="174">
        <v>0</v>
      </c>
      <c r="J455" s="174">
        <v>0</v>
      </c>
      <c r="K455" s="174">
        <v>0</v>
      </c>
      <c r="L455" s="174">
        <v>0</v>
      </c>
      <c r="M455" s="174">
        <v>0</v>
      </c>
      <c r="N455" s="179">
        <v>0</v>
      </c>
    </row>
    <row r="456" spans="1:14" ht="33" customHeight="1" x14ac:dyDescent="0.2">
      <c r="A456" s="199" t="s">
        <v>257</v>
      </c>
      <c r="B456" s="174">
        <v>0</v>
      </c>
      <c r="C456" s="174">
        <v>0</v>
      </c>
      <c r="D456" s="174">
        <v>0</v>
      </c>
      <c r="E456" s="174">
        <v>0</v>
      </c>
      <c r="F456" s="174">
        <v>0</v>
      </c>
      <c r="G456" s="174">
        <v>0</v>
      </c>
      <c r="H456" s="174">
        <v>0</v>
      </c>
      <c r="I456" s="174">
        <v>0</v>
      </c>
      <c r="J456" s="174">
        <v>0</v>
      </c>
      <c r="K456" s="174">
        <v>0</v>
      </c>
      <c r="L456" s="174">
        <v>0</v>
      </c>
      <c r="M456" s="174">
        <v>0</v>
      </c>
      <c r="N456" s="179">
        <v>0</v>
      </c>
    </row>
    <row r="457" spans="1:14" ht="33" customHeight="1" x14ac:dyDescent="0.2">
      <c r="A457" s="199" t="s">
        <v>258</v>
      </c>
      <c r="B457" s="174">
        <v>0</v>
      </c>
      <c r="C457" s="174">
        <v>0</v>
      </c>
      <c r="D457" s="174">
        <v>0</v>
      </c>
      <c r="E457" s="174">
        <v>0</v>
      </c>
      <c r="F457" s="174">
        <v>0</v>
      </c>
      <c r="G457" s="174">
        <v>0</v>
      </c>
      <c r="H457" s="174">
        <v>0</v>
      </c>
      <c r="I457" s="174">
        <v>0</v>
      </c>
      <c r="J457" s="174">
        <v>0</v>
      </c>
      <c r="K457" s="174">
        <v>0</v>
      </c>
      <c r="L457" s="174">
        <v>0</v>
      </c>
      <c r="M457" s="174">
        <v>0</v>
      </c>
      <c r="N457" s="179">
        <v>0</v>
      </c>
    </row>
    <row r="458" spans="1:14" ht="33" customHeight="1" x14ac:dyDescent="0.2">
      <c r="A458" s="199" t="s">
        <v>259</v>
      </c>
      <c r="B458" s="174">
        <v>0</v>
      </c>
      <c r="C458" s="174">
        <v>0</v>
      </c>
      <c r="D458" s="174">
        <v>0</v>
      </c>
      <c r="E458" s="174">
        <v>0</v>
      </c>
      <c r="F458" s="174">
        <v>0</v>
      </c>
      <c r="G458" s="174">
        <v>0</v>
      </c>
      <c r="H458" s="174">
        <v>0</v>
      </c>
      <c r="I458" s="174">
        <v>0</v>
      </c>
      <c r="J458" s="174">
        <v>0</v>
      </c>
      <c r="K458" s="174">
        <v>0</v>
      </c>
      <c r="L458" s="174">
        <v>0</v>
      </c>
      <c r="M458" s="174">
        <v>0</v>
      </c>
      <c r="N458" s="179">
        <v>0</v>
      </c>
    </row>
    <row r="459" spans="1:14" ht="33" customHeight="1" x14ac:dyDescent="0.2">
      <c r="A459" s="199" t="s">
        <v>260</v>
      </c>
      <c r="B459" s="174">
        <v>0</v>
      </c>
      <c r="C459" s="174">
        <v>0</v>
      </c>
      <c r="D459" s="174">
        <v>0</v>
      </c>
      <c r="E459" s="174">
        <v>0</v>
      </c>
      <c r="F459" s="174">
        <v>0</v>
      </c>
      <c r="G459" s="174">
        <v>0</v>
      </c>
      <c r="H459" s="174">
        <v>0</v>
      </c>
      <c r="I459" s="174">
        <v>0</v>
      </c>
      <c r="J459" s="174">
        <v>0</v>
      </c>
      <c r="K459" s="174">
        <v>0</v>
      </c>
      <c r="L459" s="174">
        <v>0</v>
      </c>
      <c r="M459" s="174">
        <v>0</v>
      </c>
      <c r="N459" s="179">
        <v>0</v>
      </c>
    </row>
    <row r="460" spans="1:14" ht="33" customHeight="1" thickBot="1" x14ac:dyDescent="0.25">
      <c r="A460" s="199" t="s">
        <v>261</v>
      </c>
      <c r="B460" s="174">
        <v>0</v>
      </c>
      <c r="C460" s="174">
        <v>0</v>
      </c>
      <c r="D460" s="174">
        <v>0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9">
        <v>0</v>
      </c>
    </row>
    <row r="461" spans="1:14" ht="33" customHeight="1" thickBot="1" x14ac:dyDescent="0.25">
      <c r="A461" s="198" t="s">
        <v>262</v>
      </c>
      <c r="B461" s="177">
        <v>3687068.7</v>
      </c>
      <c r="C461" s="177">
        <v>3574055.1</v>
      </c>
      <c r="D461" s="177">
        <v>3192634.2</v>
      </c>
      <c r="E461" s="177">
        <v>2217891.9</v>
      </c>
      <c r="F461" s="177">
        <v>3559928.4</v>
      </c>
      <c r="G461" s="177">
        <v>2754706.5</v>
      </c>
      <c r="H461" s="177">
        <v>2415665.7000000002</v>
      </c>
      <c r="I461" s="177">
        <v>3402900.6</v>
      </c>
      <c r="J461" s="177">
        <v>2057880.6</v>
      </c>
      <c r="K461" s="177">
        <v>2959044</v>
      </c>
      <c r="L461" s="177">
        <v>4075410.6</v>
      </c>
      <c r="M461" s="177">
        <v>2918693.4</v>
      </c>
      <c r="N461" s="177">
        <v>36815879.700000003</v>
      </c>
    </row>
    <row r="462" spans="1:14" ht="33" customHeight="1" thickBot="1" x14ac:dyDescent="0.25">
      <c r="A462" s="200" t="s">
        <v>262</v>
      </c>
      <c r="B462" s="180">
        <v>3687068.7</v>
      </c>
      <c r="C462" s="180">
        <v>3574055.1</v>
      </c>
      <c r="D462" s="180">
        <v>3192634.2</v>
      </c>
      <c r="E462" s="180">
        <v>2217891.9</v>
      </c>
      <c r="F462" s="180">
        <v>3559928.4</v>
      </c>
      <c r="G462" s="180">
        <v>2754706.5</v>
      </c>
      <c r="H462" s="180">
        <v>2415665.7000000002</v>
      </c>
      <c r="I462" s="180">
        <v>3402900.6</v>
      </c>
      <c r="J462" s="180">
        <v>2057880.6</v>
      </c>
      <c r="K462" s="180">
        <v>2959044</v>
      </c>
      <c r="L462" s="180">
        <v>4075410.6</v>
      </c>
      <c r="M462" s="180">
        <v>2918693.4</v>
      </c>
      <c r="N462" s="179">
        <v>36815879.700000003</v>
      </c>
    </row>
    <row r="463" spans="1:14" ht="33" customHeight="1" thickBot="1" x14ac:dyDescent="0.25">
      <c r="A463" s="198" t="s">
        <v>263</v>
      </c>
      <c r="B463" s="177">
        <v>0</v>
      </c>
      <c r="C463" s="177">
        <v>0</v>
      </c>
      <c r="D463" s="177">
        <v>0</v>
      </c>
      <c r="E463" s="177">
        <v>0</v>
      </c>
      <c r="F463" s="177">
        <v>0</v>
      </c>
      <c r="G463" s="177">
        <v>0</v>
      </c>
      <c r="H463" s="177">
        <v>0</v>
      </c>
      <c r="I463" s="177">
        <v>0</v>
      </c>
      <c r="J463" s="177">
        <v>0</v>
      </c>
      <c r="K463" s="177">
        <v>0</v>
      </c>
      <c r="L463" s="177">
        <v>0</v>
      </c>
      <c r="M463" s="177">
        <v>0</v>
      </c>
      <c r="N463" s="177">
        <v>0</v>
      </c>
    </row>
    <row r="464" spans="1:14" ht="33" customHeight="1" x14ac:dyDescent="0.2">
      <c r="A464" s="199" t="s">
        <v>264</v>
      </c>
      <c r="B464" s="174">
        <v>0</v>
      </c>
      <c r="C464" s="174">
        <v>0</v>
      </c>
      <c r="D464" s="174">
        <v>0</v>
      </c>
      <c r="E464" s="174">
        <v>0</v>
      </c>
      <c r="F464" s="174">
        <v>0</v>
      </c>
      <c r="G464" s="174">
        <v>0</v>
      </c>
      <c r="H464" s="174">
        <v>0</v>
      </c>
      <c r="I464" s="174">
        <v>0</v>
      </c>
      <c r="J464" s="174">
        <v>0</v>
      </c>
      <c r="K464" s="174">
        <v>0</v>
      </c>
      <c r="L464" s="174">
        <v>0</v>
      </c>
      <c r="M464" s="174">
        <v>0</v>
      </c>
      <c r="N464" s="179">
        <v>0</v>
      </c>
    </row>
    <row r="465" spans="1:14" ht="33" customHeight="1" x14ac:dyDescent="0.2">
      <c r="A465" s="199" t="s">
        <v>265</v>
      </c>
      <c r="B465" s="174">
        <v>0</v>
      </c>
      <c r="C465" s="174">
        <v>0</v>
      </c>
      <c r="D465" s="174">
        <v>0</v>
      </c>
      <c r="E465" s="174">
        <v>0</v>
      </c>
      <c r="F465" s="174">
        <v>0</v>
      </c>
      <c r="G465" s="174">
        <v>0</v>
      </c>
      <c r="H465" s="174">
        <v>0</v>
      </c>
      <c r="I465" s="174">
        <v>0</v>
      </c>
      <c r="J465" s="174">
        <v>0</v>
      </c>
      <c r="K465" s="174">
        <v>0</v>
      </c>
      <c r="L465" s="174">
        <v>0</v>
      </c>
      <c r="M465" s="174">
        <v>0</v>
      </c>
      <c r="N465" s="179">
        <v>0</v>
      </c>
    </row>
    <row r="466" spans="1:14" ht="33" customHeight="1" x14ac:dyDescent="0.2">
      <c r="A466" s="199" t="s">
        <v>266</v>
      </c>
      <c r="B466" s="174">
        <v>0</v>
      </c>
      <c r="C466" s="174">
        <v>0</v>
      </c>
      <c r="D466" s="174">
        <v>0</v>
      </c>
      <c r="E466" s="174">
        <v>0</v>
      </c>
      <c r="F466" s="174">
        <v>0</v>
      </c>
      <c r="G466" s="174">
        <v>0</v>
      </c>
      <c r="H466" s="174">
        <v>0</v>
      </c>
      <c r="I466" s="174">
        <v>0</v>
      </c>
      <c r="J466" s="174">
        <v>0</v>
      </c>
      <c r="K466" s="174">
        <v>0</v>
      </c>
      <c r="L466" s="174">
        <v>0</v>
      </c>
      <c r="M466" s="174">
        <v>0</v>
      </c>
      <c r="N466" s="179">
        <v>0</v>
      </c>
    </row>
    <row r="467" spans="1:14" ht="33" customHeight="1" x14ac:dyDescent="0.2">
      <c r="A467" s="199" t="s">
        <v>267</v>
      </c>
      <c r="B467" s="174">
        <v>0</v>
      </c>
      <c r="C467" s="174">
        <v>0</v>
      </c>
      <c r="D467" s="174">
        <v>0</v>
      </c>
      <c r="E467" s="174">
        <v>0</v>
      </c>
      <c r="F467" s="174">
        <v>0</v>
      </c>
      <c r="G467" s="174">
        <v>0</v>
      </c>
      <c r="H467" s="174">
        <v>0</v>
      </c>
      <c r="I467" s="174">
        <v>0</v>
      </c>
      <c r="J467" s="174">
        <v>0</v>
      </c>
      <c r="K467" s="174">
        <v>0</v>
      </c>
      <c r="L467" s="174">
        <v>0</v>
      </c>
      <c r="M467" s="174">
        <v>0</v>
      </c>
      <c r="N467" s="179">
        <v>0</v>
      </c>
    </row>
    <row r="468" spans="1:14" ht="33" customHeight="1" x14ac:dyDescent="0.2">
      <c r="A468" s="199" t="s">
        <v>268</v>
      </c>
      <c r="B468" s="174">
        <v>0</v>
      </c>
      <c r="C468" s="174">
        <v>0</v>
      </c>
      <c r="D468" s="174">
        <v>0</v>
      </c>
      <c r="E468" s="174">
        <v>0</v>
      </c>
      <c r="F468" s="174">
        <v>0</v>
      </c>
      <c r="G468" s="174">
        <v>0</v>
      </c>
      <c r="H468" s="174">
        <v>0</v>
      </c>
      <c r="I468" s="174">
        <v>0</v>
      </c>
      <c r="J468" s="174">
        <v>0</v>
      </c>
      <c r="K468" s="174">
        <v>0</v>
      </c>
      <c r="L468" s="174">
        <v>0</v>
      </c>
      <c r="M468" s="174">
        <v>0</v>
      </c>
      <c r="N468" s="179">
        <v>0</v>
      </c>
    </row>
    <row r="469" spans="1:14" ht="33" customHeight="1" x14ac:dyDescent="0.2">
      <c r="A469" s="199" t="s">
        <v>269</v>
      </c>
      <c r="B469" s="174">
        <v>0</v>
      </c>
      <c r="C469" s="174">
        <v>0</v>
      </c>
      <c r="D469" s="174">
        <v>0</v>
      </c>
      <c r="E469" s="174">
        <v>0</v>
      </c>
      <c r="F469" s="174">
        <v>0</v>
      </c>
      <c r="G469" s="174">
        <v>0</v>
      </c>
      <c r="H469" s="174">
        <v>0</v>
      </c>
      <c r="I469" s="174">
        <v>0</v>
      </c>
      <c r="J469" s="174">
        <v>0</v>
      </c>
      <c r="K469" s="174">
        <v>0</v>
      </c>
      <c r="L469" s="174">
        <v>0</v>
      </c>
      <c r="M469" s="174">
        <v>0</v>
      </c>
      <c r="N469" s="179">
        <v>0</v>
      </c>
    </row>
    <row r="470" spans="1:14" ht="33" customHeight="1" x14ac:dyDescent="0.2">
      <c r="A470" s="199" t="s">
        <v>270</v>
      </c>
      <c r="B470" s="174">
        <v>0</v>
      </c>
      <c r="C470" s="174">
        <v>0</v>
      </c>
      <c r="D470" s="174">
        <v>0</v>
      </c>
      <c r="E470" s="174">
        <v>0</v>
      </c>
      <c r="F470" s="174">
        <v>0</v>
      </c>
      <c r="G470" s="174">
        <v>0</v>
      </c>
      <c r="H470" s="174">
        <v>0</v>
      </c>
      <c r="I470" s="174">
        <v>0</v>
      </c>
      <c r="J470" s="174">
        <v>0</v>
      </c>
      <c r="K470" s="174">
        <v>0</v>
      </c>
      <c r="L470" s="174">
        <v>0</v>
      </c>
      <c r="M470" s="174">
        <v>0</v>
      </c>
      <c r="N470" s="179">
        <v>0</v>
      </c>
    </row>
    <row r="471" spans="1:14" ht="33" customHeight="1" x14ac:dyDescent="0.2">
      <c r="A471" s="199" t="s">
        <v>271</v>
      </c>
      <c r="B471" s="174">
        <v>0</v>
      </c>
      <c r="C471" s="174">
        <v>0</v>
      </c>
      <c r="D471" s="174">
        <v>0</v>
      </c>
      <c r="E471" s="174">
        <v>0</v>
      </c>
      <c r="F471" s="174">
        <v>0</v>
      </c>
      <c r="G471" s="174">
        <v>0</v>
      </c>
      <c r="H471" s="174">
        <v>0</v>
      </c>
      <c r="I471" s="174">
        <v>0</v>
      </c>
      <c r="J471" s="174">
        <v>0</v>
      </c>
      <c r="K471" s="174">
        <v>0</v>
      </c>
      <c r="L471" s="174">
        <v>0</v>
      </c>
      <c r="M471" s="174">
        <v>0</v>
      </c>
      <c r="N471" s="179">
        <v>0</v>
      </c>
    </row>
    <row r="472" spans="1:14" ht="33" customHeight="1" x14ac:dyDescent="0.2">
      <c r="A472" s="199" t="s">
        <v>272</v>
      </c>
      <c r="B472" s="174">
        <v>0</v>
      </c>
      <c r="C472" s="174">
        <v>0</v>
      </c>
      <c r="D472" s="174">
        <v>0</v>
      </c>
      <c r="E472" s="174">
        <v>0</v>
      </c>
      <c r="F472" s="174">
        <v>0</v>
      </c>
      <c r="G472" s="174">
        <v>0</v>
      </c>
      <c r="H472" s="174">
        <v>0</v>
      </c>
      <c r="I472" s="174">
        <v>0</v>
      </c>
      <c r="J472" s="174">
        <v>0</v>
      </c>
      <c r="K472" s="174">
        <v>0</v>
      </c>
      <c r="L472" s="174">
        <v>0</v>
      </c>
      <c r="M472" s="174">
        <v>0</v>
      </c>
      <c r="N472" s="179">
        <v>0</v>
      </c>
    </row>
    <row r="473" spans="1:14" ht="33" customHeight="1" thickBot="1" x14ac:dyDescent="0.25">
      <c r="A473" s="199" t="s">
        <v>273</v>
      </c>
      <c r="B473" s="174">
        <v>0</v>
      </c>
      <c r="C473" s="174">
        <v>0</v>
      </c>
      <c r="D473" s="174">
        <v>0</v>
      </c>
      <c r="E473" s="174">
        <v>0</v>
      </c>
      <c r="F473" s="174">
        <v>0</v>
      </c>
      <c r="G473" s="174">
        <v>0</v>
      </c>
      <c r="H473" s="174">
        <v>0</v>
      </c>
      <c r="I473" s="174">
        <v>0</v>
      </c>
      <c r="J473" s="174">
        <v>0</v>
      </c>
      <c r="K473" s="174">
        <v>0</v>
      </c>
      <c r="L473" s="174">
        <v>0</v>
      </c>
      <c r="M473" s="174">
        <v>0</v>
      </c>
      <c r="N473" s="179">
        <v>0</v>
      </c>
    </row>
    <row r="474" spans="1:14" ht="33" customHeight="1" thickBot="1" x14ac:dyDescent="0.25">
      <c r="A474" s="198" t="s">
        <v>274</v>
      </c>
      <c r="B474" s="177">
        <v>0</v>
      </c>
      <c r="C474" s="177">
        <v>0</v>
      </c>
      <c r="D474" s="177">
        <v>0</v>
      </c>
      <c r="E474" s="177">
        <v>0</v>
      </c>
      <c r="F474" s="177">
        <v>0</v>
      </c>
      <c r="G474" s="177">
        <v>0</v>
      </c>
      <c r="H474" s="177">
        <v>0</v>
      </c>
      <c r="I474" s="177">
        <v>0</v>
      </c>
      <c r="J474" s="177">
        <v>0</v>
      </c>
      <c r="K474" s="177">
        <v>0</v>
      </c>
      <c r="L474" s="177">
        <v>0</v>
      </c>
      <c r="M474" s="177">
        <v>0</v>
      </c>
      <c r="N474" s="177">
        <v>0</v>
      </c>
    </row>
    <row r="475" spans="1:14" ht="33" customHeight="1" x14ac:dyDescent="0.2">
      <c r="A475" s="199" t="s">
        <v>275</v>
      </c>
      <c r="B475" s="174">
        <v>0</v>
      </c>
      <c r="C475" s="174">
        <v>0</v>
      </c>
      <c r="D475" s="174">
        <v>0</v>
      </c>
      <c r="E475" s="174">
        <v>0</v>
      </c>
      <c r="F475" s="174">
        <v>0</v>
      </c>
      <c r="G475" s="174">
        <v>0</v>
      </c>
      <c r="H475" s="174">
        <v>0</v>
      </c>
      <c r="I475" s="174">
        <v>0</v>
      </c>
      <c r="J475" s="174">
        <v>0</v>
      </c>
      <c r="K475" s="174">
        <v>0</v>
      </c>
      <c r="L475" s="174">
        <v>0</v>
      </c>
      <c r="M475" s="174">
        <v>0</v>
      </c>
      <c r="N475" s="179">
        <v>0</v>
      </c>
    </row>
    <row r="476" spans="1:14" ht="33" customHeight="1" x14ac:dyDescent="0.2">
      <c r="A476" s="199" t="s">
        <v>276</v>
      </c>
      <c r="B476" s="174">
        <v>0</v>
      </c>
      <c r="C476" s="174">
        <v>0</v>
      </c>
      <c r="D476" s="174">
        <v>0</v>
      </c>
      <c r="E476" s="174">
        <v>0</v>
      </c>
      <c r="F476" s="174">
        <v>0</v>
      </c>
      <c r="G476" s="174">
        <v>0</v>
      </c>
      <c r="H476" s="174">
        <v>0</v>
      </c>
      <c r="I476" s="174">
        <v>0</v>
      </c>
      <c r="J476" s="174">
        <v>0</v>
      </c>
      <c r="K476" s="174">
        <v>0</v>
      </c>
      <c r="L476" s="174">
        <v>0</v>
      </c>
      <c r="M476" s="174">
        <v>0</v>
      </c>
      <c r="N476" s="179">
        <v>0</v>
      </c>
    </row>
    <row r="477" spans="1:14" ht="33" customHeight="1" x14ac:dyDescent="0.2">
      <c r="A477" s="199" t="s">
        <v>277</v>
      </c>
      <c r="B477" s="174">
        <v>0</v>
      </c>
      <c r="C477" s="174">
        <v>0</v>
      </c>
      <c r="D477" s="174">
        <v>0</v>
      </c>
      <c r="E477" s="174">
        <v>0</v>
      </c>
      <c r="F477" s="174">
        <v>0</v>
      </c>
      <c r="G477" s="174">
        <v>0</v>
      </c>
      <c r="H477" s="174">
        <v>0</v>
      </c>
      <c r="I477" s="174">
        <v>0</v>
      </c>
      <c r="J477" s="174">
        <v>0</v>
      </c>
      <c r="K477" s="174">
        <v>0</v>
      </c>
      <c r="L477" s="174">
        <v>0</v>
      </c>
      <c r="M477" s="174">
        <v>0</v>
      </c>
      <c r="N477" s="179">
        <v>0</v>
      </c>
    </row>
    <row r="478" spans="1:14" ht="33" customHeight="1" x14ac:dyDescent="0.2">
      <c r="A478" s="199" t="s">
        <v>278</v>
      </c>
      <c r="B478" s="174">
        <v>0</v>
      </c>
      <c r="C478" s="174">
        <v>0</v>
      </c>
      <c r="D478" s="174">
        <v>0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9">
        <v>0</v>
      </c>
    </row>
    <row r="479" spans="1:14" ht="33" customHeight="1" x14ac:dyDescent="0.2">
      <c r="A479" s="199" t="s">
        <v>279</v>
      </c>
      <c r="B479" s="174">
        <v>0</v>
      </c>
      <c r="C479" s="174">
        <v>0</v>
      </c>
      <c r="D479" s="174">
        <v>0</v>
      </c>
      <c r="E479" s="174">
        <v>0</v>
      </c>
      <c r="F479" s="174">
        <v>0</v>
      </c>
      <c r="G479" s="174">
        <v>0</v>
      </c>
      <c r="H479" s="174">
        <v>0</v>
      </c>
      <c r="I479" s="174">
        <v>0</v>
      </c>
      <c r="J479" s="174">
        <v>0</v>
      </c>
      <c r="K479" s="174">
        <v>0</v>
      </c>
      <c r="L479" s="174">
        <v>0</v>
      </c>
      <c r="M479" s="174">
        <v>0</v>
      </c>
      <c r="N479" s="179">
        <v>0</v>
      </c>
    </row>
    <row r="480" spans="1:14" ht="33" customHeight="1" x14ac:dyDescent="0.2">
      <c r="A480" s="199" t="s">
        <v>280</v>
      </c>
      <c r="B480" s="174">
        <v>0</v>
      </c>
      <c r="C480" s="174">
        <v>0</v>
      </c>
      <c r="D480" s="174">
        <v>0</v>
      </c>
      <c r="E480" s="174">
        <v>0</v>
      </c>
      <c r="F480" s="174">
        <v>0</v>
      </c>
      <c r="G480" s="174">
        <v>0</v>
      </c>
      <c r="H480" s="174">
        <v>0</v>
      </c>
      <c r="I480" s="174">
        <v>0</v>
      </c>
      <c r="J480" s="174">
        <v>0</v>
      </c>
      <c r="K480" s="174">
        <v>0</v>
      </c>
      <c r="L480" s="174">
        <v>0</v>
      </c>
      <c r="M480" s="174">
        <v>0</v>
      </c>
      <c r="N480" s="179">
        <v>0</v>
      </c>
    </row>
    <row r="481" spans="1:14" ht="33" customHeight="1" thickBot="1" x14ac:dyDescent="0.25">
      <c r="A481" s="199" t="s">
        <v>281</v>
      </c>
      <c r="B481" s="174">
        <v>0</v>
      </c>
      <c r="C481" s="174">
        <v>0</v>
      </c>
      <c r="D481" s="174">
        <v>0</v>
      </c>
      <c r="E481" s="174">
        <v>0</v>
      </c>
      <c r="F481" s="174">
        <v>0</v>
      </c>
      <c r="G481" s="174">
        <v>0</v>
      </c>
      <c r="H481" s="174">
        <v>0</v>
      </c>
      <c r="I481" s="174">
        <v>0</v>
      </c>
      <c r="J481" s="174">
        <v>0</v>
      </c>
      <c r="K481" s="174">
        <v>0</v>
      </c>
      <c r="L481" s="174">
        <v>0</v>
      </c>
      <c r="M481" s="174">
        <v>0</v>
      </c>
      <c r="N481" s="179">
        <v>0</v>
      </c>
    </row>
    <row r="482" spans="1:14" ht="33" customHeight="1" thickBot="1" x14ac:dyDescent="0.25">
      <c r="A482" s="198" t="s">
        <v>282</v>
      </c>
      <c r="B482" s="177">
        <v>14109487.779999999</v>
      </c>
      <c r="C482" s="177">
        <v>12741292.300000001</v>
      </c>
      <c r="D482" s="177">
        <v>9222911.9800000004</v>
      </c>
      <c r="E482" s="177">
        <v>6656928.1400000006</v>
      </c>
      <c r="F482" s="177">
        <v>8575618.7599999998</v>
      </c>
      <c r="G482" s="177">
        <v>6560994.7400000002</v>
      </c>
      <c r="H482" s="177">
        <v>9332901.5</v>
      </c>
      <c r="I482" s="177">
        <v>6076961.5700000003</v>
      </c>
      <c r="J482" s="177">
        <v>7449500.3799999999</v>
      </c>
      <c r="K482" s="177">
        <v>10080814.719999999</v>
      </c>
      <c r="L482" s="177">
        <v>9024734.5700000003</v>
      </c>
      <c r="M482" s="177">
        <v>8239353.5099999998</v>
      </c>
      <c r="N482" s="177">
        <v>108071499.95</v>
      </c>
    </row>
    <row r="483" spans="1:14" ht="33" customHeight="1" x14ac:dyDescent="0.2">
      <c r="A483" s="199" t="s">
        <v>283</v>
      </c>
      <c r="B483" s="174">
        <v>54045.599999999999</v>
      </c>
      <c r="C483" s="174">
        <v>0</v>
      </c>
      <c r="D483" s="174">
        <v>0</v>
      </c>
      <c r="E483" s="174">
        <v>0</v>
      </c>
      <c r="F483" s="174">
        <v>0</v>
      </c>
      <c r="G483" s="174">
        <v>0</v>
      </c>
      <c r="H483" s="174">
        <v>0</v>
      </c>
      <c r="I483" s="174">
        <v>0</v>
      </c>
      <c r="J483" s="174">
        <v>0</v>
      </c>
      <c r="K483" s="174">
        <v>0</v>
      </c>
      <c r="L483" s="174">
        <v>0</v>
      </c>
      <c r="M483" s="174">
        <v>0</v>
      </c>
      <c r="N483" s="179">
        <v>54045.599999999999</v>
      </c>
    </row>
    <row r="484" spans="1:14" ht="33" customHeight="1" x14ac:dyDescent="0.2">
      <c r="A484" s="199" t="s">
        <v>284</v>
      </c>
      <c r="B484" s="174">
        <v>0</v>
      </c>
      <c r="C484" s="174">
        <v>0</v>
      </c>
      <c r="D484" s="174">
        <v>0</v>
      </c>
      <c r="E484" s="174">
        <v>0</v>
      </c>
      <c r="F484" s="174">
        <v>0</v>
      </c>
      <c r="G484" s="174">
        <v>0</v>
      </c>
      <c r="H484" s="174">
        <v>0</v>
      </c>
      <c r="I484" s="174">
        <v>0</v>
      </c>
      <c r="J484" s="174">
        <v>0</v>
      </c>
      <c r="K484" s="174">
        <v>0</v>
      </c>
      <c r="L484" s="174">
        <v>0</v>
      </c>
      <c r="M484" s="174">
        <v>0</v>
      </c>
      <c r="N484" s="179">
        <v>0</v>
      </c>
    </row>
    <row r="485" spans="1:14" ht="33" customHeight="1" x14ac:dyDescent="0.2">
      <c r="A485" s="199" t="s">
        <v>285</v>
      </c>
      <c r="B485" s="174">
        <v>2471120.3199999998</v>
      </c>
      <c r="C485" s="174">
        <v>1833684.16</v>
      </c>
      <c r="D485" s="174">
        <v>1543710.72</v>
      </c>
      <c r="E485" s="174">
        <v>578891.52000000002</v>
      </c>
      <c r="F485" s="174">
        <v>0</v>
      </c>
      <c r="G485" s="174">
        <v>653766.40000000002</v>
      </c>
      <c r="H485" s="174">
        <v>1536351.04</v>
      </c>
      <c r="I485" s="174">
        <v>978588.16000000003</v>
      </c>
      <c r="J485" s="174">
        <v>1388963.8400000001</v>
      </c>
      <c r="K485" s="174">
        <v>1740292.4</v>
      </c>
      <c r="L485" s="174">
        <v>1961263.92</v>
      </c>
      <c r="M485" s="174">
        <v>1708725.04</v>
      </c>
      <c r="N485" s="179">
        <v>16395357.52</v>
      </c>
    </row>
    <row r="486" spans="1:14" ht="33" customHeight="1" x14ac:dyDescent="0.2">
      <c r="A486" s="199" t="s">
        <v>286</v>
      </c>
      <c r="B486" s="174">
        <v>0</v>
      </c>
      <c r="C486" s="174">
        <v>0</v>
      </c>
      <c r="D486" s="174">
        <v>0</v>
      </c>
      <c r="E486" s="174">
        <v>0</v>
      </c>
      <c r="F486" s="174">
        <v>0</v>
      </c>
      <c r="G486" s="174">
        <v>0</v>
      </c>
      <c r="H486" s="174">
        <v>0</v>
      </c>
      <c r="I486" s="174">
        <v>0</v>
      </c>
      <c r="J486" s="174">
        <v>0</v>
      </c>
      <c r="K486" s="174">
        <v>0</v>
      </c>
      <c r="L486" s="174">
        <v>0</v>
      </c>
      <c r="M486" s="174">
        <v>0</v>
      </c>
      <c r="N486" s="179">
        <v>0</v>
      </c>
    </row>
    <row r="487" spans="1:14" ht="33" customHeight="1" x14ac:dyDescent="0.2">
      <c r="A487" s="199" t="s">
        <v>287</v>
      </c>
      <c r="B487" s="174">
        <v>0</v>
      </c>
      <c r="C487" s="174">
        <v>0</v>
      </c>
      <c r="D487" s="174">
        <v>0</v>
      </c>
      <c r="E487" s="174">
        <v>0</v>
      </c>
      <c r="F487" s="174">
        <v>0</v>
      </c>
      <c r="G487" s="174">
        <v>0</v>
      </c>
      <c r="H487" s="174">
        <v>0</v>
      </c>
      <c r="I487" s="174">
        <v>0</v>
      </c>
      <c r="J487" s="174">
        <v>0</v>
      </c>
      <c r="K487" s="174">
        <v>0</v>
      </c>
      <c r="L487" s="174">
        <v>0</v>
      </c>
      <c r="M487" s="174">
        <v>0</v>
      </c>
      <c r="N487" s="179">
        <v>0</v>
      </c>
    </row>
    <row r="488" spans="1:14" ht="33" customHeight="1" x14ac:dyDescent="0.2">
      <c r="A488" s="199" t="s">
        <v>288</v>
      </c>
      <c r="B488" s="174">
        <v>0</v>
      </c>
      <c r="C488" s="174">
        <v>0</v>
      </c>
      <c r="D488" s="174">
        <v>0</v>
      </c>
      <c r="E488" s="174">
        <v>0</v>
      </c>
      <c r="F488" s="174">
        <v>0</v>
      </c>
      <c r="G488" s="174">
        <v>0</v>
      </c>
      <c r="H488" s="174">
        <v>0</v>
      </c>
      <c r="I488" s="174">
        <v>0</v>
      </c>
      <c r="J488" s="174">
        <v>0</v>
      </c>
      <c r="K488" s="174">
        <v>0</v>
      </c>
      <c r="L488" s="174">
        <v>0</v>
      </c>
      <c r="M488" s="174">
        <v>0</v>
      </c>
      <c r="N488" s="179">
        <v>0</v>
      </c>
    </row>
    <row r="489" spans="1:14" ht="33" customHeight="1" x14ac:dyDescent="0.2">
      <c r="A489" s="199" t="s">
        <v>289</v>
      </c>
      <c r="B489" s="174">
        <v>0</v>
      </c>
      <c r="C489" s="174">
        <v>0</v>
      </c>
      <c r="D489" s="174">
        <v>0</v>
      </c>
      <c r="E489" s="174">
        <v>0</v>
      </c>
      <c r="F489" s="174">
        <v>0</v>
      </c>
      <c r="G489" s="174">
        <v>0</v>
      </c>
      <c r="H489" s="174">
        <v>0</v>
      </c>
      <c r="I489" s="174">
        <v>0</v>
      </c>
      <c r="J489" s="174">
        <v>0</v>
      </c>
      <c r="K489" s="174">
        <v>0</v>
      </c>
      <c r="L489" s="174">
        <v>0</v>
      </c>
      <c r="M489" s="174">
        <v>0</v>
      </c>
      <c r="N489" s="179">
        <v>0</v>
      </c>
    </row>
    <row r="490" spans="1:14" ht="33" customHeight="1" x14ac:dyDescent="0.2">
      <c r="A490" s="199" t="s">
        <v>290</v>
      </c>
      <c r="B490" s="174">
        <v>0</v>
      </c>
      <c r="C490" s="174">
        <v>0</v>
      </c>
      <c r="D490" s="174">
        <v>0</v>
      </c>
      <c r="E490" s="174">
        <v>0</v>
      </c>
      <c r="F490" s="174">
        <v>0</v>
      </c>
      <c r="G490" s="174">
        <v>0</v>
      </c>
      <c r="H490" s="174">
        <v>0</v>
      </c>
      <c r="I490" s="174">
        <v>0</v>
      </c>
      <c r="J490" s="174">
        <v>0</v>
      </c>
      <c r="K490" s="174">
        <v>0</v>
      </c>
      <c r="L490" s="174">
        <v>0</v>
      </c>
      <c r="M490" s="174">
        <v>0</v>
      </c>
      <c r="N490" s="179">
        <v>0</v>
      </c>
    </row>
    <row r="491" spans="1:14" ht="33" customHeight="1" x14ac:dyDescent="0.2">
      <c r="A491" s="199" t="s">
        <v>291</v>
      </c>
      <c r="B491" s="174">
        <v>0</v>
      </c>
      <c r="C491" s="174">
        <v>0</v>
      </c>
      <c r="D491" s="174">
        <v>0</v>
      </c>
      <c r="E491" s="174">
        <v>0</v>
      </c>
      <c r="F491" s="174">
        <v>0</v>
      </c>
      <c r="G491" s="174">
        <v>0</v>
      </c>
      <c r="H491" s="174">
        <v>0</v>
      </c>
      <c r="I491" s="174">
        <v>0</v>
      </c>
      <c r="J491" s="174">
        <v>0</v>
      </c>
      <c r="K491" s="174">
        <v>13542.81</v>
      </c>
      <c r="L491" s="174">
        <v>48473.42</v>
      </c>
      <c r="M491" s="174">
        <v>27843.5</v>
      </c>
      <c r="N491" s="179">
        <v>89859.73</v>
      </c>
    </row>
    <row r="492" spans="1:14" ht="33" customHeight="1" x14ac:dyDescent="0.2">
      <c r="A492" s="199" t="s">
        <v>292</v>
      </c>
      <c r="B492" s="174">
        <v>0</v>
      </c>
      <c r="C492" s="174">
        <v>0</v>
      </c>
      <c r="D492" s="174">
        <v>0</v>
      </c>
      <c r="E492" s="174">
        <v>0</v>
      </c>
      <c r="F492" s="174">
        <v>0</v>
      </c>
      <c r="G492" s="174">
        <v>0</v>
      </c>
      <c r="H492" s="174">
        <v>0</v>
      </c>
      <c r="I492" s="174">
        <v>0</v>
      </c>
      <c r="J492" s="174">
        <v>0</v>
      </c>
      <c r="K492" s="174">
        <v>0</v>
      </c>
      <c r="L492" s="174">
        <v>0</v>
      </c>
      <c r="M492" s="174">
        <v>0</v>
      </c>
      <c r="N492" s="179">
        <v>0</v>
      </c>
    </row>
    <row r="493" spans="1:14" ht="33" customHeight="1" x14ac:dyDescent="0.2">
      <c r="A493" s="199" t="s">
        <v>293</v>
      </c>
      <c r="B493" s="174">
        <v>0</v>
      </c>
      <c r="C493" s="174">
        <v>0</v>
      </c>
      <c r="D493" s="174">
        <v>0</v>
      </c>
      <c r="E493" s="174">
        <v>0</v>
      </c>
      <c r="F493" s="174">
        <v>0</v>
      </c>
      <c r="G493" s="174">
        <v>0</v>
      </c>
      <c r="H493" s="174">
        <v>0</v>
      </c>
      <c r="I493" s="174">
        <v>0</v>
      </c>
      <c r="J493" s="174">
        <v>0</v>
      </c>
      <c r="K493" s="174">
        <v>0</v>
      </c>
      <c r="L493" s="174">
        <v>0</v>
      </c>
      <c r="M493" s="174">
        <v>0</v>
      </c>
      <c r="N493" s="179">
        <v>0</v>
      </c>
    </row>
    <row r="494" spans="1:14" ht="33" customHeight="1" x14ac:dyDescent="0.2">
      <c r="A494" s="199" t="s">
        <v>294</v>
      </c>
      <c r="B494" s="174">
        <v>0</v>
      </c>
      <c r="C494" s="174">
        <v>0</v>
      </c>
      <c r="D494" s="174">
        <v>0</v>
      </c>
      <c r="E494" s="174">
        <v>0</v>
      </c>
      <c r="F494" s="174">
        <v>0</v>
      </c>
      <c r="G494" s="174">
        <v>0</v>
      </c>
      <c r="H494" s="174">
        <v>0</v>
      </c>
      <c r="I494" s="174">
        <v>0</v>
      </c>
      <c r="J494" s="174">
        <v>0</v>
      </c>
      <c r="K494" s="174">
        <v>0</v>
      </c>
      <c r="L494" s="174">
        <v>0</v>
      </c>
      <c r="M494" s="174">
        <v>0</v>
      </c>
      <c r="N494" s="179">
        <v>0</v>
      </c>
    </row>
    <row r="495" spans="1:14" ht="33" customHeight="1" x14ac:dyDescent="0.2">
      <c r="A495" s="199" t="s">
        <v>295</v>
      </c>
      <c r="B495" s="174">
        <v>0</v>
      </c>
      <c r="C495" s="174">
        <v>0</v>
      </c>
      <c r="D495" s="174">
        <v>0</v>
      </c>
      <c r="E495" s="174">
        <v>0</v>
      </c>
      <c r="F495" s="174">
        <v>0</v>
      </c>
      <c r="G495" s="174">
        <v>0</v>
      </c>
      <c r="H495" s="174">
        <v>0</v>
      </c>
      <c r="I495" s="174">
        <v>0</v>
      </c>
      <c r="J495" s="174">
        <v>0</v>
      </c>
      <c r="K495" s="174">
        <v>0</v>
      </c>
      <c r="L495" s="174">
        <v>0</v>
      </c>
      <c r="M495" s="174">
        <v>0</v>
      </c>
      <c r="N495" s="179">
        <v>0</v>
      </c>
    </row>
    <row r="496" spans="1:14" ht="33" customHeight="1" x14ac:dyDescent="0.2">
      <c r="A496" s="199" t="s">
        <v>296</v>
      </c>
      <c r="B496" s="174">
        <v>0</v>
      </c>
      <c r="C496" s="174">
        <v>0</v>
      </c>
      <c r="D496" s="174">
        <v>0</v>
      </c>
      <c r="E496" s="174">
        <v>0</v>
      </c>
      <c r="F496" s="174">
        <v>0</v>
      </c>
      <c r="G496" s="174">
        <v>0</v>
      </c>
      <c r="H496" s="174">
        <v>0</v>
      </c>
      <c r="I496" s="174">
        <v>0</v>
      </c>
      <c r="J496" s="174">
        <v>0</v>
      </c>
      <c r="K496" s="174">
        <v>0</v>
      </c>
      <c r="L496" s="174">
        <v>0</v>
      </c>
      <c r="M496" s="174">
        <v>0</v>
      </c>
      <c r="N496" s="179">
        <v>0</v>
      </c>
    </row>
    <row r="497" spans="1:14" ht="33" customHeight="1" thickBot="1" x14ac:dyDescent="0.25">
      <c r="A497" s="199" t="s">
        <v>297</v>
      </c>
      <c r="B497" s="174">
        <v>11584321.859999999</v>
      </c>
      <c r="C497" s="174">
        <v>10907608.140000001</v>
      </c>
      <c r="D497" s="174">
        <v>7679201.2599999998</v>
      </c>
      <c r="E497" s="174">
        <v>6078036.6200000001</v>
      </c>
      <c r="F497" s="174">
        <v>8575618.7599999998</v>
      </c>
      <c r="G497" s="174">
        <v>5907228.3399999999</v>
      </c>
      <c r="H497" s="174">
        <v>7796550.46</v>
      </c>
      <c r="I497" s="174">
        <v>5098373.41</v>
      </c>
      <c r="J497" s="174">
        <v>6060536.54</v>
      </c>
      <c r="K497" s="174">
        <v>8326979.5099999998</v>
      </c>
      <c r="L497" s="174">
        <v>7014997.2300000004</v>
      </c>
      <c r="M497" s="174">
        <v>6502784.9699999997</v>
      </c>
      <c r="N497" s="179">
        <v>91532237.100000009</v>
      </c>
    </row>
    <row r="498" spans="1:14" ht="33" customHeight="1" thickBot="1" x14ac:dyDescent="0.25">
      <c r="A498" s="198" t="s">
        <v>298</v>
      </c>
      <c r="B498" s="177">
        <v>0</v>
      </c>
      <c r="C498" s="177">
        <v>0</v>
      </c>
      <c r="D498" s="177">
        <v>0</v>
      </c>
      <c r="E498" s="177">
        <v>0</v>
      </c>
      <c r="F498" s="177">
        <v>0</v>
      </c>
      <c r="G498" s="177">
        <v>0</v>
      </c>
      <c r="H498" s="177">
        <v>0</v>
      </c>
      <c r="I498" s="177">
        <v>0</v>
      </c>
      <c r="J498" s="177">
        <v>0</v>
      </c>
      <c r="K498" s="177">
        <v>0</v>
      </c>
      <c r="L498" s="177">
        <v>0</v>
      </c>
      <c r="M498" s="177">
        <v>0</v>
      </c>
      <c r="N498" s="177">
        <v>0</v>
      </c>
    </row>
    <row r="499" spans="1:14" ht="33" customHeight="1" x14ac:dyDescent="0.2">
      <c r="A499" s="199" t="s">
        <v>299</v>
      </c>
      <c r="B499" s="174">
        <v>0</v>
      </c>
      <c r="C499" s="174">
        <v>0</v>
      </c>
      <c r="D499" s="174">
        <v>0</v>
      </c>
      <c r="E499" s="174">
        <v>0</v>
      </c>
      <c r="F499" s="174">
        <v>0</v>
      </c>
      <c r="G499" s="174">
        <v>0</v>
      </c>
      <c r="H499" s="174">
        <v>0</v>
      </c>
      <c r="I499" s="174">
        <v>0</v>
      </c>
      <c r="J499" s="174">
        <v>0</v>
      </c>
      <c r="K499" s="174">
        <v>0</v>
      </c>
      <c r="L499" s="174">
        <v>0</v>
      </c>
      <c r="M499" s="174">
        <v>0</v>
      </c>
      <c r="N499" s="179">
        <v>0</v>
      </c>
    </row>
    <row r="500" spans="1:14" ht="33" customHeight="1" x14ac:dyDescent="0.2">
      <c r="A500" s="199" t="s">
        <v>300</v>
      </c>
      <c r="B500" s="174">
        <v>0</v>
      </c>
      <c r="C500" s="174">
        <v>0</v>
      </c>
      <c r="D500" s="174">
        <v>0</v>
      </c>
      <c r="E500" s="174">
        <v>0</v>
      </c>
      <c r="F500" s="174">
        <v>0</v>
      </c>
      <c r="G500" s="174">
        <v>0</v>
      </c>
      <c r="H500" s="174">
        <v>0</v>
      </c>
      <c r="I500" s="174">
        <v>0</v>
      </c>
      <c r="J500" s="174">
        <v>0</v>
      </c>
      <c r="K500" s="174">
        <v>0</v>
      </c>
      <c r="L500" s="174">
        <v>0</v>
      </c>
      <c r="M500" s="174">
        <v>0</v>
      </c>
      <c r="N500" s="179">
        <v>0</v>
      </c>
    </row>
    <row r="501" spans="1:14" ht="33" customHeight="1" x14ac:dyDescent="0.2">
      <c r="A501" s="199" t="s">
        <v>301</v>
      </c>
      <c r="B501" s="174">
        <v>0</v>
      </c>
      <c r="C501" s="174">
        <v>0</v>
      </c>
      <c r="D501" s="174">
        <v>0</v>
      </c>
      <c r="E501" s="174">
        <v>0</v>
      </c>
      <c r="F501" s="174">
        <v>0</v>
      </c>
      <c r="G501" s="174">
        <v>0</v>
      </c>
      <c r="H501" s="174">
        <v>0</v>
      </c>
      <c r="I501" s="174">
        <v>0</v>
      </c>
      <c r="J501" s="174">
        <v>0</v>
      </c>
      <c r="K501" s="174">
        <v>0</v>
      </c>
      <c r="L501" s="174">
        <v>0</v>
      </c>
      <c r="M501" s="174">
        <v>0</v>
      </c>
      <c r="N501" s="179">
        <v>0</v>
      </c>
    </row>
    <row r="502" spans="1:14" ht="33" customHeight="1" x14ac:dyDescent="0.2">
      <c r="A502" s="199" t="s">
        <v>302</v>
      </c>
      <c r="B502" s="174">
        <v>0</v>
      </c>
      <c r="C502" s="174">
        <v>0</v>
      </c>
      <c r="D502" s="174">
        <v>0</v>
      </c>
      <c r="E502" s="174">
        <v>0</v>
      </c>
      <c r="F502" s="174">
        <v>0</v>
      </c>
      <c r="G502" s="174">
        <v>0</v>
      </c>
      <c r="H502" s="174">
        <v>0</v>
      </c>
      <c r="I502" s="174">
        <v>0</v>
      </c>
      <c r="J502" s="174">
        <v>0</v>
      </c>
      <c r="K502" s="174">
        <v>0</v>
      </c>
      <c r="L502" s="174">
        <v>0</v>
      </c>
      <c r="M502" s="174">
        <v>0</v>
      </c>
      <c r="N502" s="179">
        <v>0</v>
      </c>
    </row>
    <row r="503" spans="1:14" ht="33" customHeight="1" x14ac:dyDescent="0.2">
      <c r="A503" s="199" t="s">
        <v>303</v>
      </c>
      <c r="B503" s="174">
        <v>0</v>
      </c>
      <c r="C503" s="174">
        <v>0</v>
      </c>
      <c r="D503" s="174">
        <v>0</v>
      </c>
      <c r="E503" s="174">
        <v>0</v>
      </c>
      <c r="F503" s="174">
        <v>0</v>
      </c>
      <c r="G503" s="174">
        <v>0</v>
      </c>
      <c r="H503" s="174">
        <v>0</v>
      </c>
      <c r="I503" s="174">
        <v>0</v>
      </c>
      <c r="J503" s="174">
        <v>0</v>
      </c>
      <c r="K503" s="174">
        <v>0</v>
      </c>
      <c r="L503" s="174">
        <v>0</v>
      </c>
      <c r="M503" s="174">
        <v>0</v>
      </c>
      <c r="N503" s="179">
        <v>0</v>
      </c>
    </row>
    <row r="504" spans="1:14" ht="33" customHeight="1" thickBot="1" x14ac:dyDescent="0.25">
      <c r="A504" s="199" t="s">
        <v>234</v>
      </c>
      <c r="B504" s="174">
        <v>0</v>
      </c>
      <c r="C504" s="174">
        <v>0</v>
      </c>
      <c r="D504" s="174">
        <v>0</v>
      </c>
      <c r="E504" s="174">
        <v>0</v>
      </c>
      <c r="F504" s="174">
        <v>0</v>
      </c>
      <c r="G504" s="174">
        <v>0</v>
      </c>
      <c r="H504" s="174">
        <v>0</v>
      </c>
      <c r="I504" s="174">
        <v>0</v>
      </c>
      <c r="J504" s="174">
        <v>0</v>
      </c>
      <c r="K504" s="174">
        <v>0</v>
      </c>
      <c r="L504" s="174">
        <v>0</v>
      </c>
      <c r="M504" s="174">
        <v>0</v>
      </c>
      <c r="N504" s="179">
        <v>0</v>
      </c>
    </row>
    <row r="505" spans="1:14" ht="33" customHeight="1" thickBot="1" x14ac:dyDescent="0.25">
      <c r="A505" s="198" t="s">
        <v>304</v>
      </c>
      <c r="B505" s="177">
        <v>0</v>
      </c>
      <c r="C505" s="177">
        <v>0</v>
      </c>
      <c r="D505" s="177">
        <v>0</v>
      </c>
      <c r="E505" s="177">
        <v>0</v>
      </c>
      <c r="F505" s="177">
        <v>0</v>
      </c>
      <c r="G505" s="177">
        <v>0</v>
      </c>
      <c r="H505" s="177">
        <v>0</v>
      </c>
      <c r="I505" s="177">
        <v>0</v>
      </c>
      <c r="J505" s="177">
        <v>0</v>
      </c>
      <c r="K505" s="177">
        <v>0</v>
      </c>
      <c r="L505" s="177">
        <v>0</v>
      </c>
      <c r="M505" s="177">
        <v>0</v>
      </c>
      <c r="N505" s="177">
        <v>0</v>
      </c>
    </row>
    <row r="506" spans="1:14" ht="33" customHeight="1" x14ac:dyDescent="0.2">
      <c r="A506" s="199" t="s">
        <v>305</v>
      </c>
      <c r="B506" s="174">
        <v>0</v>
      </c>
      <c r="C506" s="174">
        <v>0</v>
      </c>
      <c r="D506" s="174">
        <v>0</v>
      </c>
      <c r="E506" s="174">
        <v>0</v>
      </c>
      <c r="F506" s="174">
        <v>0</v>
      </c>
      <c r="G506" s="174">
        <v>0</v>
      </c>
      <c r="H506" s="174">
        <v>0</v>
      </c>
      <c r="I506" s="174">
        <v>0</v>
      </c>
      <c r="J506" s="174">
        <v>0</v>
      </c>
      <c r="K506" s="174">
        <v>0</v>
      </c>
      <c r="L506" s="174">
        <v>0</v>
      </c>
      <c r="M506" s="174">
        <v>0</v>
      </c>
      <c r="N506" s="174">
        <v>0</v>
      </c>
    </row>
    <row r="507" spans="1:14" ht="33" customHeight="1" x14ac:dyDescent="0.2">
      <c r="A507" s="199" t="s">
        <v>306</v>
      </c>
      <c r="B507" s="174">
        <v>0</v>
      </c>
      <c r="C507" s="174">
        <v>0</v>
      </c>
      <c r="D507" s="174">
        <v>0</v>
      </c>
      <c r="E507" s="174">
        <v>0</v>
      </c>
      <c r="F507" s="174">
        <v>0</v>
      </c>
      <c r="G507" s="174">
        <v>0</v>
      </c>
      <c r="H507" s="174">
        <v>0</v>
      </c>
      <c r="I507" s="174">
        <v>0</v>
      </c>
      <c r="J507" s="174">
        <v>0</v>
      </c>
      <c r="K507" s="174">
        <v>0</v>
      </c>
      <c r="L507" s="174">
        <v>0</v>
      </c>
      <c r="M507" s="174">
        <v>0</v>
      </c>
      <c r="N507" s="174">
        <v>0</v>
      </c>
    </row>
    <row r="508" spans="1:14" ht="33" customHeight="1" x14ac:dyDescent="0.2">
      <c r="A508" s="199" t="s">
        <v>307</v>
      </c>
      <c r="B508" s="174">
        <v>0</v>
      </c>
      <c r="C508" s="174">
        <v>0</v>
      </c>
      <c r="D508" s="174">
        <v>0</v>
      </c>
      <c r="E508" s="174">
        <v>0</v>
      </c>
      <c r="F508" s="174">
        <v>0</v>
      </c>
      <c r="G508" s="174">
        <v>0</v>
      </c>
      <c r="H508" s="174">
        <v>0</v>
      </c>
      <c r="I508" s="174">
        <v>0</v>
      </c>
      <c r="J508" s="174">
        <v>0</v>
      </c>
      <c r="K508" s="174">
        <v>0</v>
      </c>
      <c r="L508" s="174">
        <v>0</v>
      </c>
      <c r="M508" s="174">
        <v>0</v>
      </c>
      <c r="N508" s="174">
        <v>0</v>
      </c>
    </row>
    <row r="509" spans="1:14" ht="33" customHeight="1" thickBot="1" x14ac:dyDescent="0.25">
      <c r="A509" s="199" t="s">
        <v>234</v>
      </c>
      <c r="B509" s="174">
        <v>0</v>
      </c>
      <c r="C509" s="174">
        <v>0</v>
      </c>
      <c r="D509" s="174">
        <v>0</v>
      </c>
      <c r="E509" s="174">
        <v>0</v>
      </c>
      <c r="F509" s="174">
        <v>0</v>
      </c>
      <c r="G509" s="174">
        <v>0</v>
      </c>
      <c r="H509" s="174">
        <v>0</v>
      </c>
      <c r="I509" s="174">
        <v>0</v>
      </c>
      <c r="J509" s="174">
        <v>0</v>
      </c>
      <c r="K509" s="174">
        <v>0</v>
      </c>
      <c r="L509" s="174">
        <v>0</v>
      </c>
      <c r="M509" s="174">
        <v>0</v>
      </c>
      <c r="N509" s="174">
        <v>0</v>
      </c>
    </row>
    <row r="510" spans="1:14" ht="33" customHeight="1" thickBot="1" x14ac:dyDescent="0.25">
      <c r="A510" s="198" t="s">
        <v>308</v>
      </c>
      <c r="B510" s="177">
        <v>0</v>
      </c>
      <c r="C510" s="177">
        <v>0</v>
      </c>
      <c r="D510" s="177">
        <v>0</v>
      </c>
      <c r="E510" s="177">
        <v>0</v>
      </c>
      <c r="F510" s="177">
        <v>0</v>
      </c>
      <c r="G510" s="177">
        <v>0</v>
      </c>
      <c r="H510" s="177">
        <v>0</v>
      </c>
      <c r="I510" s="177">
        <v>0</v>
      </c>
      <c r="J510" s="177">
        <v>0</v>
      </c>
      <c r="K510" s="177">
        <v>0</v>
      </c>
      <c r="L510" s="177">
        <v>0</v>
      </c>
      <c r="M510" s="177">
        <v>0</v>
      </c>
      <c r="N510" s="177">
        <v>0</v>
      </c>
    </row>
    <row r="511" spans="1:14" ht="33" customHeight="1" x14ac:dyDescent="0.2">
      <c r="A511" s="199" t="s">
        <v>309</v>
      </c>
      <c r="B511" s="174">
        <v>0</v>
      </c>
      <c r="C511" s="174">
        <v>0</v>
      </c>
      <c r="D511" s="174">
        <v>0</v>
      </c>
      <c r="E511" s="174">
        <v>0</v>
      </c>
      <c r="F511" s="174">
        <v>0</v>
      </c>
      <c r="G511" s="174">
        <v>0</v>
      </c>
      <c r="H511" s="174">
        <v>0</v>
      </c>
      <c r="I511" s="174">
        <v>0</v>
      </c>
      <c r="J511" s="174">
        <v>0</v>
      </c>
      <c r="K511" s="174">
        <v>0</v>
      </c>
      <c r="L511" s="174">
        <v>0</v>
      </c>
      <c r="M511" s="174">
        <v>0</v>
      </c>
      <c r="N511" s="179">
        <v>0</v>
      </c>
    </row>
    <row r="512" spans="1:14" ht="33" customHeight="1" x14ac:dyDescent="0.2">
      <c r="A512" s="199" t="s">
        <v>310</v>
      </c>
      <c r="B512" s="174">
        <v>0</v>
      </c>
      <c r="C512" s="174">
        <v>0</v>
      </c>
      <c r="D512" s="174">
        <v>0</v>
      </c>
      <c r="E512" s="174">
        <v>0</v>
      </c>
      <c r="F512" s="174">
        <v>0</v>
      </c>
      <c r="G512" s="174">
        <v>0</v>
      </c>
      <c r="H512" s="174">
        <v>0</v>
      </c>
      <c r="I512" s="174">
        <v>0</v>
      </c>
      <c r="J512" s="174">
        <v>0</v>
      </c>
      <c r="K512" s="174">
        <v>0</v>
      </c>
      <c r="L512" s="174">
        <v>0</v>
      </c>
      <c r="M512" s="174">
        <v>0</v>
      </c>
      <c r="N512" s="179">
        <v>0</v>
      </c>
    </row>
    <row r="513" spans="1:14" ht="33" customHeight="1" x14ac:dyDescent="0.2">
      <c r="A513" s="199" t="s">
        <v>311</v>
      </c>
      <c r="B513" s="174">
        <v>0</v>
      </c>
      <c r="C513" s="174">
        <v>0</v>
      </c>
      <c r="D513" s="174">
        <v>0</v>
      </c>
      <c r="E513" s="174">
        <v>0</v>
      </c>
      <c r="F513" s="174">
        <v>0</v>
      </c>
      <c r="G513" s="174">
        <v>0</v>
      </c>
      <c r="H513" s="174">
        <v>0</v>
      </c>
      <c r="I513" s="174">
        <v>0</v>
      </c>
      <c r="J513" s="174">
        <v>0</v>
      </c>
      <c r="K513" s="174">
        <v>0</v>
      </c>
      <c r="L513" s="174">
        <v>0</v>
      </c>
      <c r="M513" s="174">
        <v>0</v>
      </c>
      <c r="N513" s="179">
        <v>0</v>
      </c>
    </row>
    <row r="514" spans="1:14" ht="33" customHeight="1" x14ac:dyDescent="0.2">
      <c r="A514" s="199" t="s">
        <v>312</v>
      </c>
      <c r="B514" s="174">
        <v>0</v>
      </c>
      <c r="C514" s="174">
        <v>0</v>
      </c>
      <c r="D514" s="174">
        <v>0</v>
      </c>
      <c r="E514" s="174">
        <v>0</v>
      </c>
      <c r="F514" s="174">
        <v>0</v>
      </c>
      <c r="G514" s="174">
        <v>0</v>
      </c>
      <c r="H514" s="174">
        <v>0</v>
      </c>
      <c r="I514" s="174">
        <v>0</v>
      </c>
      <c r="J514" s="174">
        <v>0</v>
      </c>
      <c r="K514" s="174">
        <v>0</v>
      </c>
      <c r="L514" s="174">
        <v>0</v>
      </c>
      <c r="M514" s="174">
        <v>0</v>
      </c>
      <c r="N514" s="179">
        <v>0</v>
      </c>
    </row>
    <row r="515" spans="1:14" ht="33" customHeight="1" x14ac:dyDescent="0.2">
      <c r="A515" s="199" t="s">
        <v>313</v>
      </c>
      <c r="B515" s="174">
        <v>0</v>
      </c>
      <c r="C515" s="174">
        <v>0</v>
      </c>
      <c r="D515" s="174">
        <v>0</v>
      </c>
      <c r="E515" s="174">
        <v>0</v>
      </c>
      <c r="F515" s="174">
        <v>0</v>
      </c>
      <c r="G515" s="174">
        <v>0</v>
      </c>
      <c r="H515" s="174">
        <v>0</v>
      </c>
      <c r="I515" s="174">
        <v>0</v>
      </c>
      <c r="J515" s="174">
        <v>0</v>
      </c>
      <c r="K515" s="174">
        <v>0</v>
      </c>
      <c r="L515" s="174">
        <v>0</v>
      </c>
      <c r="M515" s="174">
        <v>0</v>
      </c>
      <c r="N515" s="179">
        <v>0</v>
      </c>
    </row>
    <row r="516" spans="1:14" ht="33" customHeight="1" x14ac:dyDescent="0.2">
      <c r="A516" s="199" t="s">
        <v>314</v>
      </c>
      <c r="B516" s="174">
        <v>0</v>
      </c>
      <c r="C516" s="174">
        <v>0</v>
      </c>
      <c r="D516" s="174">
        <v>0</v>
      </c>
      <c r="E516" s="174">
        <v>0</v>
      </c>
      <c r="F516" s="174">
        <v>0</v>
      </c>
      <c r="G516" s="174">
        <v>0</v>
      </c>
      <c r="H516" s="174">
        <v>0</v>
      </c>
      <c r="I516" s="174">
        <v>0</v>
      </c>
      <c r="J516" s="174">
        <v>0</v>
      </c>
      <c r="K516" s="174">
        <v>0</v>
      </c>
      <c r="L516" s="174">
        <v>0</v>
      </c>
      <c r="M516" s="174">
        <v>0</v>
      </c>
      <c r="N516" s="179">
        <v>0</v>
      </c>
    </row>
    <row r="517" spans="1:14" ht="33" customHeight="1" x14ac:dyDescent="0.2">
      <c r="A517" s="199" t="s">
        <v>313</v>
      </c>
      <c r="B517" s="174">
        <v>0</v>
      </c>
      <c r="C517" s="174">
        <v>0</v>
      </c>
      <c r="D517" s="174">
        <v>0</v>
      </c>
      <c r="E517" s="174">
        <v>0</v>
      </c>
      <c r="F517" s="174">
        <v>0</v>
      </c>
      <c r="G517" s="174">
        <v>0</v>
      </c>
      <c r="H517" s="174">
        <v>0</v>
      </c>
      <c r="I517" s="174">
        <v>0</v>
      </c>
      <c r="J517" s="174">
        <v>0</v>
      </c>
      <c r="K517" s="174">
        <v>0</v>
      </c>
      <c r="L517" s="174">
        <v>0</v>
      </c>
      <c r="M517" s="174">
        <v>0</v>
      </c>
      <c r="N517" s="179">
        <v>0</v>
      </c>
    </row>
    <row r="518" spans="1:14" ht="33" customHeight="1" thickBot="1" x14ac:dyDescent="0.25">
      <c r="A518" s="199" t="s">
        <v>234</v>
      </c>
      <c r="B518" s="174">
        <v>0</v>
      </c>
      <c r="C518" s="174">
        <v>0</v>
      </c>
      <c r="D518" s="174">
        <v>0</v>
      </c>
      <c r="E518" s="174">
        <v>0</v>
      </c>
      <c r="F518" s="174">
        <v>0</v>
      </c>
      <c r="G518" s="174">
        <v>0</v>
      </c>
      <c r="H518" s="174">
        <v>0</v>
      </c>
      <c r="I518" s="174">
        <v>0</v>
      </c>
      <c r="J518" s="174">
        <v>0</v>
      </c>
      <c r="K518" s="174">
        <v>0</v>
      </c>
      <c r="L518" s="174">
        <v>0</v>
      </c>
      <c r="M518" s="174">
        <v>0</v>
      </c>
      <c r="N518" s="179">
        <v>0</v>
      </c>
    </row>
    <row r="519" spans="1:14" ht="33" customHeight="1" thickBot="1" x14ac:dyDescent="0.25">
      <c r="A519" s="198" t="s">
        <v>315</v>
      </c>
      <c r="B519" s="177">
        <v>0</v>
      </c>
      <c r="C519" s="177">
        <v>0</v>
      </c>
      <c r="D519" s="177">
        <v>0</v>
      </c>
      <c r="E519" s="177">
        <v>0</v>
      </c>
      <c r="F519" s="177">
        <v>0</v>
      </c>
      <c r="G519" s="177">
        <v>0</v>
      </c>
      <c r="H519" s="177">
        <v>0</v>
      </c>
      <c r="I519" s="177">
        <v>0</v>
      </c>
      <c r="J519" s="177">
        <v>0</v>
      </c>
      <c r="K519" s="177">
        <v>0</v>
      </c>
      <c r="L519" s="177">
        <v>0</v>
      </c>
      <c r="M519" s="177">
        <v>0</v>
      </c>
      <c r="N519" s="177">
        <v>0</v>
      </c>
    </row>
    <row r="520" spans="1:14" ht="33" customHeight="1" x14ac:dyDescent="0.2">
      <c r="A520" s="199" t="s">
        <v>316</v>
      </c>
      <c r="B520" s="174">
        <v>0</v>
      </c>
      <c r="C520" s="174">
        <v>0</v>
      </c>
      <c r="D520" s="174">
        <v>0</v>
      </c>
      <c r="E520" s="174">
        <v>0</v>
      </c>
      <c r="F520" s="174">
        <v>0</v>
      </c>
      <c r="G520" s="174">
        <v>0</v>
      </c>
      <c r="H520" s="174">
        <v>0</v>
      </c>
      <c r="I520" s="174">
        <v>0</v>
      </c>
      <c r="J520" s="174">
        <v>0</v>
      </c>
      <c r="K520" s="174">
        <v>0</v>
      </c>
      <c r="L520" s="174">
        <v>0</v>
      </c>
      <c r="M520" s="174">
        <v>0</v>
      </c>
      <c r="N520" s="179">
        <v>0</v>
      </c>
    </row>
    <row r="521" spans="1:14" ht="33" customHeight="1" x14ac:dyDescent="0.2">
      <c r="A521" s="199" t="s">
        <v>317</v>
      </c>
      <c r="B521" s="174">
        <v>0</v>
      </c>
      <c r="C521" s="174">
        <v>0</v>
      </c>
      <c r="D521" s="174">
        <v>0</v>
      </c>
      <c r="E521" s="174">
        <v>0</v>
      </c>
      <c r="F521" s="174">
        <v>0</v>
      </c>
      <c r="G521" s="174">
        <v>0</v>
      </c>
      <c r="H521" s="174">
        <v>0</v>
      </c>
      <c r="I521" s="174">
        <v>0</v>
      </c>
      <c r="J521" s="174">
        <v>0</v>
      </c>
      <c r="K521" s="174">
        <v>0</v>
      </c>
      <c r="L521" s="174">
        <v>0</v>
      </c>
      <c r="M521" s="174">
        <v>0</v>
      </c>
      <c r="N521" s="179">
        <v>0</v>
      </c>
    </row>
    <row r="522" spans="1:14" ht="33" customHeight="1" thickBot="1" x14ac:dyDescent="0.25">
      <c r="A522" s="199" t="s">
        <v>234</v>
      </c>
      <c r="B522" s="174">
        <v>0</v>
      </c>
      <c r="C522" s="174">
        <v>0</v>
      </c>
      <c r="D522" s="174">
        <v>0</v>
      </c>
      <c r="E522" s="174">
        <v>0</v>
      </c>
      <c r="F522" s="174">
        <v>0</v>
      </c>
      <c r="G522" s="174">
        <v>0</v>
      </c>
      <c r="H522" s="174">
        <v>0</v>
      </c>
      <c r="I522" s="174">
        <v>0</v>
      </c>
      <c r="J522" s="174">
        <v>0</v>
      </c>
      <c r="K522" s="174">
        <v>0</v>
      </c>
      <c r="L522" s="174">
        <v>0</v>
      </c>
      <c r="M522" s="174">
        <v>0</v>
      </c>
      <c r="N522" s="179">
        <v>0</v>
      </c>
    </row>
    <row r="523" spans="1:14" ht="33" customHeight="1" thickBot="1" x14ac:dyDescent="0.25">
      <c r="A523" s="198" t="s">
        <v>318</v>
      </c>
      <c r="B523" s="177">
        <v>51979.18</v>
      </c>
      <c r="C523" s="177">
        <v>310610.28999999998</v>
      </c>
      <c r="D523" s="177">
        <v>402762.01</v>
      </c>
      <c r="E523" s="177">
        <v>559292.81000000006</v>
      </c>
      <c r="F523" s="177">
        <v>540829.87</v>
      </c>
      <c r="G523" s="177">
        <v>297428.07</v>
      </c>
      <c r="H523" s="177">
        <v>424914.93</v>
      </c>
      <c r="I523" s="177">
        <v>256645.3</v>
      </c>
      <c r="J523" s="177">
        <v>151770.16</v>
      </c>
      <c r="K523" s="177">
        <v>466735.77</v>
      </c>
      <c r="L523" s="177">
        <v>194505.87</v>
      </c>
      <c r="M523" s="177">
        <v>50900.29</v>
      </c>
      <c r="N523" s="177">
        <v>3708374.5500000003</v>
      </c>
    </row>
    <row r="524" spans="1:14" ht="33" customHeight="1" thickBot="1" x14ac:dyDescent="0.25">
      <c r="A524" s="201" t="s">
        <v>318</v>
      </c>
      <c r="B524" s="181">
        <v>51979.18</v>
      </c>
      <c r="C524" s="181">
        <v>310610.28999999998</v>
      </c>
      <c r="D524" s="181">
        <v>402762.01</v>
      </c>
      <c r="E524" s="181">
        <v>559292.81000000006</v>
      </c>
      <c r="F524" s="181">
        <v>540829.87</v>
      </c>
      <c r="G524" s="181">
        <v>297428.07</v>
      </c>
      <c r="H524" s="181">
        <v>424914.93</v>
      </c>
      <c r="I524" s="181">
        <v>256645.3</v>
      </c>
      <c r="J524" s="181">
        <v>151770.16</v>
      </c>
      <c r="K524" s="181">
        <v>466735.77</v>
      </c>
      <c r="L524" s="181">
        <v>194505.87</v>
      </c>
      <c r="M524" s="181">
        <v>50900.29</v>
      </c>
      <c r="N524" s="182">
        <v>3708374.5500000003</v>
      </c>
    </row>
    <row r="525" spans="1:14" ht="33" customHeight="1" thickBot="1" x14ac:dyDescent="0.25">
      <c r="A525" s="202" t="s">
        <v>229</v>
      </c>
      <c r="B525" s="183">
        <v>18215583.199999999</v>
      </c>
      <c r="C525" s="183">
        <v>17545193.09</v>
      </c>
      <c r="D525" s="183">
        <v>12948696.189999999</v>
      </c>
      <c r="E525" s="183">
        <v>9966747.8300000001</v>
      </c>
      <c r="F525" s="183">
        <v>13463268.609999998</v>
      </c>
      <c r="G525" s="183">
        <v>10242903.350000001</v>
      </c>
      <c r="H525" s="183">
        <v>13159867.35</v>
      </c>
      <c r="I525" s="183">
        <v>10330879.090000002</v>
      </c>
      <c r="J525" s="183">
        <v>10465981.73</v>
      </c>
      <c r="K525" s="183">
        <v>14349369.799999999</v>
      </c>
      <c r="L525" s="183">
        <v>13691968.569999998</v>
      </c>
      <c r="M525" s="183">
        <v>12126179.43</v>
      </c>
      <c r="N525" s="183">
        <v>156506638.24000001</v>
      </c>
    </row>
    <row r="526" spans="1:14" ht="33" customHeight="1" x14ac:dyDescent="0.2"/>
    <row r="527" spans="1:14" ht="33" customHeight="1" x14ac:dyDescent="0.2"/>
    <row r="528" spans="1:14" ht="33" customHeight="1" x14ac:dyDescent="0.2">
      <c r="A528" s="339" t="s">
        <v>350</v>
      </c>
      <c r="B528" s="339"/>
      <c r="C528" s="339"/>
      <c r="D528" s="339"/>
      <c r="E528" s="339"/>
      <c r="F528" s="339"/>
      <c r="G528" s="339"/>
      <c r="H528" s="339"/>
      <c r="I528" s="339"/>
      <c r="J528" s="339"/>
      <c r="K528" s="339"/>
      <c r="L528" s="339"/>
      <c r="M528" s="339"/>
      <c r="N528" s="339"/>
    </row>
    <row r="529" spans="1:14" ht="33" customHeight="1" thickBot="1" x14ac:dyDescent="0.25">
      <c r="A529" s="340"/>
      <c r="B529" s="340"/>
      <c r="C529" s="340"/>
      <c r="D529" s="340"/>
      <c r="E529" s="340"/>
      <c r="F529" s="340"/>
      <c r="G529" s="340"/>
      <c r="H529" s="340"/>
      <c r="I529" s="340"/>
      <c r="J529" s="340"/>
      <c r="K529" s="340"/>
      <c r="L529" s="340"/>
      <c r="M529" s="340"/>
      <c r="N529" s="340"/>
    </row>
    <row r="530" spans="1:14" ht="33" customHeight="1" thickBot="1" x14ac:dyDescent="0.25">
      <c r="A530" s="191" t="s">
        <v>216</v>
      </c>
      <c r="B530" s="192" t="s">
        <v>217</v>
      </c>
      <c r="C530" s="192" t="s">
        <v>218</v>
      </c>
      <c r="D530" s="192" t="s">
        <v>219</v>
      </c>
      <c r="E530" s="192" t="s">
        <v>220</v>
      </c>
      <c r="F530" s="192" t="s">
        <v>221</v>
      </c>
      <c r="G530" s="192" t="s">
        <v>222</v>
      </c>
      <c r="H530" s="192" t="s">
        <v>223</v>
      </c>
      <c r="I530" s="192" t="s">
        <v>224</v>
      </c>
      <c r="J530" s="192" t="s">
        <v>225</v>
      </c>
      <c r="K530" s="192" t="s">
        <v>226</v>
      </c>
      <c r="L530" s="192" t="s">
        <v>227</v>
      </c>
      <c r="M530" s="192" t="s">
        <v>228</v>
      </c>
      <c r="N530" s="193" t="s">
        <v>229</v>
      </c>
    </row>
    <row r="531" spans="1:14" ht="33" customHeight="1" thickBot="1" x14ac:dyDescent="0.25">
      <c r="A531" s="194" t="s">
        <v>230</v>
      </c>
      <c r="B531" s="173">
        <v>0</v>
      </c>
      <c r="C531" s="173">
        <v>0</v>
      </c>
      <c r="D531" s="173">
        <v>0</v>
      </c>
      <c r="E531" s="173">
        <v>0</v>
      </c>
      <c r="F531" s="173">
        <v>0</v>
      </c>
      <c r="G531" s="173">
        <v>0</v>
      </c>
      <c r="H531" s="173">
        <v>0</v>
      </c>
      <c r="I531" s="173">
        <v>0</v>
      </c>
      <c r="J531" s="173">
        <v>0</v>
      </c>
      <c r="K531" s="173">
        <v>0</v>
      </c>
      <c r="L531" s="173">
        <v>0</v>
      </c>
      <c r="M531" s="173">
        <v>335946.88</v>
      </c>
      <c r="N531" s="173">
        <v>335946.88</v>
      </c>
    </row>
    <row r="532" spans="1:14" ht="33" customHeight="1" x14ac:dyDescent="0.2">
      <c r="A532" s="195" t="s">
        <v>231</v>
      </c>
      <c r="B532" s="174">
        <v>0</v>
      </c>
      <c r="C532" s="174">
        <v>0</v>
      </c>
      <c r="D532" s="174">
        <v>0</v>
      </c>
      <c r="E532" s="174">
        <v>0</v>
      </c>
      <c r="F532" s="174">
        <v>0</v>
      </c>
      <c r="G532" s="174">
        <v>0</v>
      </c>
      <c r="H532" s="174">
        <v>0</v>
      </c>
      <c r="I532" s="174">
        <v>0</v>
      </c>
      <c r="J532" s="174">
        <v>0</v>
      </c>
      <c r="K532" s="174">
        <v>0</v>
      </c>
      <c r="L532" s="174">
        <v>0</v>
      </c>
      <c r="M532" s="174">
        <v>0</v>
      </c>
      <c r="N532" s="175">
        <v>0</v>
      </c>
    </row>
    <row r="533" spans="1:14" ht="33" customHeight="1" x14ac:dyDescent="0.2">
      <c r="A533" s="195" t="s">
        <v>213</v>
      </c>
      <c r="B533" s="174">
        <v>0</v>
      </c>
      <c r="C533" s="174">
        <v>0</v>
      </c>
      <c r="D533" s="174">
        <v>0</v>
      </c>
      <c r="E533" s="174">
        <v>0</v>
      </c>
      <c r="F533" s="174">
        <v>0</v>
      </c>
      <c r="G533" s="174">
        <v>0</v>
      </c>
      <c r="H533" s="174">
        <v>0</v>
      </c>
      <c r="I533" s="174">
        <v>0</v>
      </c>
      <c r="J533" s="174">
        <v>0</v>
      </c>
      <c r="K533" s="174">
        <v>0</v>
      </c>
      <c r="L533" s="174">
        <v>0</v>
      </c>
      <c r="M533" s="174">
        <v>0</v>
      </c>
      <c r="N533" s="175">
        <v>0</v>
      </c>
    </row>
    <row r="534" spans="1:14" ht="33" customHeight="1" x14ac:dyDescent="0.2">
      <c r="A534" s="195" t="s">
        <v>232</v>
      </c>
      <c r="B534" s="174">
        <v>0</v>
      </c>
      <c r="C534" s="174">
        <v>0</v>
      </c>
      <c r="D534" s="174">
        <v>0</v>
      </c>
      <c r="E534" s="174">
        <v>0</v>
      </c>
      <c r="F534" s="174">
        <v>0</v>
      </c>
      <c r="G534" s="174">
        <v>0</v>
      </c>
      <c r="H534" s="174">
        <v>0</v>
      </c>
      <c r="I534" s="174">
        <v>0</v>
      </c>
      <c r="J534" s="174">
        <v>0</v>
      </c>
      <c r="K534" s="174">
        <v>0</v>
      </c>
      <c r="L534" s="174">
        <v>0</v>
      </c>
      <c r="M534" s="174">
        <v>0</v>
      </c>
      <c r="N534" s="175">
        <v>0</v>
      </c>
    </row>
    <row r="535" spans="1:14" ht="33" customHeight="1" x14ac:dyDescent="0.2">
      <c r="A535" s="196" t="s">
        <v>233</v>
      </c>
      <c r="B535" s="174">
        <v>0</v>
      </c>
      <c r="C535" s="174">
        <v>0</v>
      </c>
      <c r="D535" s="174">
        <v>0</v>
      </c>
      <c r="E535" s="174">
        <v>0</v>
      </c>
      <c r="F535" s="174">
        <v>0</v>
      </c>
      <c r="G535" s="174">
        <v>0</v>
      </c>
      <c r="H535" s="174">
        <v>0</v>
      </c>
      <c r="I535" s="174">
        <v>0</v>
      </c>
      <c r="J535" s="174">
        <v>0</v>
      </c>
      <c r="K535" s="174">
        <v>0</v>
      </c>
      <c r="L535" s="174">
        <v>0</v>
      </c>
      <c r="M535" s="174">
        <v>0</v>
      </c>
      <c r="N535" s="175">
        <v>0</v>
      </c>
    </row>
    <row r="536" spans="1:14" ht="33" customHeight="1" thickBot="1" x14ac:dyDescent="0.25">
      <c r="A536" s="197" t="s">
        <v>234</v>
      </c>
      <c r="B536" s="176">
        <v>0</v>
      </c>
      <c r="C536" s="174">
        <v>0</v>
      </c>
      <c r="D536" s="174">
        <v>0</v>
      </c>
      <c r="E536" s="174">
        <v>0</v>
      </c>
      <c r="F536" s="174">
        <v>0</v>
      </c>
      <c r="G536" s="176">
        <v>0</v>
      </c>
      <c r="H536" s="174">
        <v>0</v>
      </c>
      <c r="I536" s="174">
        <v>0</v>
      </c>
      <c r="J536" s="174">
        <v>0</v>
      </c>
      <c r="K536" s="174">
        <v>0</v>
      </c>
      <c r="L536" s="176">
        <v>0</v>
      </c>
      <c r="M536" s="174">
        <v>335946.88</v>
      </c>
      <c r="N536" s="175">
        <v>335946.88</v>
      </c>
    </row>
    <row r="537" spans="1:14" ht="33" customHeight="1" thickBot="1" x14ac:dyDescent="0.25">
      <c r="A537" s="198" t="s">
        <v>235</v>
      </c>
      <c r="B537" s="177">
        <v>0</v>
      </c>
      <c r="C537" s="177">
        <v>0</v>
      </c>
      <c r="D537" s="177">
        <v>0</v>
      </c>
      <c r="E537" s="177">
        <v>0</v>
      </c>
      <c r="F537" s="177">
        <v>0</v>
      </c>
      <c r="G537" s="177">
        <v>0</v>
      </c>
      <c r="H537" s="177">
        <v>0</v>
      </c>
      <c r="I537" s="177">
        <v>0</v>
      </c>
      <c r="J537" s="177">
        <v>0</v>
      </c>
      <c r="K537" s="177">
        <v>0</v>
      </c>
      <c r="L537" s="177">
        <v>0</v>
      </c>
      <c r="M537" s="177">
        <v>0</v>
      </c>
      <c r="N537" s="177">
        <v>0</v>
      </c>
    </row>
    <row r="538" spans="1:14" ht="33" customHeight="1" x14ac:dyDescent="0.2">
      <c r="A538" s="199" t="s">
        <v>236</v>
      </c>
      <c r="B538" s="174">
        <v>0</v>
      </c>
      <c r="C538" s="174">
        <v>0</v>
      </c>
      <c r="D538" s="174">
        <v>0</v>
      </c>
      <c r="E538" s="174">
        <v>0</v>
      </c>
      <c r="F538" s="174">
        <v>0</v>
      </c>
      <c r="G538" s="174">
        <v>0</v>
      </c>
      <c r="H538" s="174">
        <v>0</v>
      </c>
      <c r="I538" s="174">
        <v>0</v>
      </c>
      <c r="J538" s="174">
        <v>0</v>
      </c>
      <c r="K538" s="174">
        <v>0</v>
      </c>
      <c r="L538" s="174">
        <v>0</v>
      </c>
      <c r="M538" s="174">
        <v>0</v>
      </c>
      <c r="N538" s="175">
        <v>0</v>
      </c>
    </row>
    <row r="539" spans="1:14" ht="33" customHeight="1" x14ac:dyDescent="0.2">
      <c r="A539" s="199" t="s">
        <v>237</v>
      </c>
      <c r="B539" s="174">
        <v>0</v>
      </c>
      <c r="C539" s="174">
        <v>0</v>
      </c>
      <c r="D539" s="174">
        <v>0</v>
      </c>
      <c r="E539" s="174">
        <v>0</v>
      </c>
      <c r="F539" s="174">
        <v>0</v>
      </c>
      <c r="G539" s="174">
        <v>0</v>
      </c>
      <c r="H539" s="174">
        <v>0</v>
      </c>
      <c r="I539" s="174">
        <v>0</v>
      </c>
      <c r="J539" s="174">
        <v>0</v>
      </c>
      <c r="K539" s="174">
        <v>0</v>
      </c>
      <c r="L539" s="174">
        <v>0</v>
      </c>
      <c r="M539" s="174">
        <v>0</v>
      </c>
      <c r="N539" s="175">
        <v>0</v>
      </c>
    </row>
    <row r="540" spans="1:14" ht="33" customHeight="1" x14ac:dyDescent="0.2">
      <c r="A540" s="199" t="s">
        <v>238</v>
      </c>
      <c r="B540" s="174">
        <v>0</v>
      </c>
      <c r="C540" s="174">
        <v>0</v>
      </c>
      <c r="D540" s="174">
        <v>0</v>
      </c>
      <c r="E540" s="174">
        <v>0</v>
      </c>
      <c r="F540" s="174">
        <v>0</v>
      </c>
      <c r="G540" s="174">
        <v>0</v>
      </c>
      <c r="H540" s="174">
        <v>0</v>
      </c>
      <c r="I540" s="174">
        <v>0</v>
      </c>
      <c r="J540" s="174">
        <v>0</v>
      </c>
      <c r="K540" s="174">
        <v>0</v>
      </c>
      <c r="L540" s="174">
        <v>0</v>
      </c>
      <c r="M540" s="174">
        <v>0</v>
      </c>
      <c r="N540" s="175">
        <v>0</v>
      </c>
    </row>
    <row r="541" spans="1:14" ht="33" customHeight="1" x14ac:dyDescent="0.2">
      <c r="A541" s="199" t="s">
        <v>239</v>
      </c>
      <c r="B541" s="174">
        <v>0</v>
      </c>
      <c r="C541" s="174">
        <v>0</v>
      </c>
      <c r="D541" s="174">
        <v>0</v>
      </c>
      <c r="E541" s="174">
        <v>0</v>
      </c>
      <c r="F541" s="174">
        <v>0</v>
      </c>
      <c r="G541" s="174">
        <v>0</v>
      </c>
      <c r="H541" s="174">
        <v>0</v>
      </c>
      <c r="I541" s="174">
        <v>0</v>
      </c>
      <c r="J541" s="174">
        <v>0</v>
      </c>
      <c r="K541" s="174">
        <v>0</v>
      </c>
      <c r="L541" s="174">
        <v>0</v>
      </c>
      <c r="M541" s="174">
        <v>0</v>
      </c>
      <c r="N541" s="175">
        <v>0</v>
      </c>
    </row>
    <row r="542" spans="1:14" ht="33" customHeight="1" x14ac:dyDescent="0.2">
      <c r="A542" s="199" t="s">
        <v>240</v>
      </c>
      <c r="B542" s="174">
        <v>0</v>
      </c>
      <c r="C542" s="174">
        <v>0</v>
      </c>
      <c r="D542" s="174">
        <v>0</v>
      </c>
      <c r="E542" s="174">
        <v>0</v>
      </c>
      <c r="F542" s="174">
        <v>0</v>
      </c>
      <c r="G542" s="174">
        <v>0</v>
      </c>
      <c r="H542" s="174">
        <v>0</v>
      </c>
      <c r="I542" s="174">
        <v>0</v>
      </c>
      <c r="J542" s="174">
        <v>0</v>
      </c>
      <c r="K542" s="174">
        <v>0</v>
      </c>
      <c r="L542" s="174">
        <v>0</v>
      </c>
      <c r="M542" s="174">
        <v>0</v>
      </c>
      <c r="N542" s="175">
        <v>0</v>
      </c>
    </row>
    <row r="543" spans="1:14" ht="33" customHeight="1" thickBot="1" x14ac:dyDescent="0.25">
      <c r="A543" s="199" t="s">
        <v>241</v>
      </c>
      <c r="B543" s="174">
        <v>0</v>
      </c>
      <c r="C543" s="174">
        <v>0</v>
      </c>
      <c r="D543" s="174">
        <v>0</v>
      </c>
      <c r="E543" s="174">
        <v>0</v>
      </c>
      <c r="F543" s="174">
        <v>0</v>
      </c>
      <c r="G543" s="174">
        <v>0</v>
      </c>
      <c r="H543" s="174">
        <v>0</v>
      </c>
      <c r="I543" s="174">
        <v>0</v>
      </c>
      <c r="J543" s="174">
        <v>0</v>
      </c>
      <c r="K543" s="174">
        <v>0</v>
      </c>
      <c r="L543" s="174">
        <v>0</v>
      </c>
      <c r="M543" s="174">
        <v>0</v>
      </c>
      <c r="N543" s="175">
        <v>0</v>
      </c>
    </row>
    <row r="544" spans="1:14" ht="33" customHeight="1" thickBot="1" x14ac:dyDescent="0.25">
      <c r="A544" s="198" t="s">
        <v>242</v>
      </c>
      <c r="B544" s="177">
        <v>34467765</v>
      </c>
      <c r="C544" s="177">
        <v>1468047</v>
      </c>
      <c r="D544" s="177">
        <v>2079984</v>
      </c>
      <c r="E544" s="177">
        <v>1709886</v>
      </c>
      <c r="F544" s="177">
        <v>621249</v>
      </c>
      <c r="G544" s="177">
        <v>1332836</v>
      </c>
      <c r="H544" s="177">
        <v>2424770.46</v>
      </c>
      <c r="I544" s="177">
        <v>1995910.8</v>
      </c>
      <c r="J544" s="177">
        <v>2692674</v>
      </c>
      <c r="K544" s="177">
        <v>1322046</v>
      </c>
      <c r="L544" s="177">
        <v>2922533</v>
      </c>
      <c r="M544" s="177">
        <v>2600334.92</v>
      </c>
      <c r="N544" s="177">
        <v>55638036.18</v>
      </c>
    </row>
    <row r="545" spans="1:14" ht="33" customHeight="1" x14ac:dyDescent="0.2">
      <c r="A545" s="199" t="s">
        <v>243</v>
      </c>
      <c r="B545" s="174">
        <v>34467765</v>
      </c>
      <c r="C545" s="174">
        <v>1468047</v>
      </c>
      <c r="D545" s="174">
        <v>2079984</v>
      </c>
      <c r="E545" s="174">
        <v>1709886</v>
      </c>
      <c r="F545" s="174">
        <v>621249</v>
      </c>
      <c r="G545" s="174">
        <v>1332836</v>
      </c>
      <c r="H545" s="174">
        <v>2424770.46</v>
      </c>
      <c r="I545" s="174">
        <v>1995910.8</v>
      </c>
      <c r="J545" s="174">
        <v>2692674</v>
      </c>
      <c r="K545" s="174">
        <v>1322046</v>
      </c>
      <c r="L545" s="174">
        <v>2922533</v>
      </c>
      <c r="M545" s="174">
        <v>2600334.92</v>
      </c>
      <c r="N545" s="175">
        <v>55638036.18</v>
      </c>
    </row>
    <row r="546" spans="1:14" ht="33" customHeight="1" x14ac:dyDescent="0.2">
      <c r="A546" s="199" t="s">
        <v>244</v>
      </c>
      <c r="B546" s="174">
        <v>0</v>
      </c>
      <c r="C546" s="174">
        <v>0</v>
      </c>
      <c r="D546" s="174">
        <v>0</v>
      </c>
      <c r="E546" s="174">
        <v>0</v>
      </c>
      <c r="F546" s="174">
        <v>0</v>
      </c>
      <c r="G546" s="174">
        <v>0</v>
      </c>
      <c r="H546" s="174">
        <v>0</v>
      </c>
      <c r="I546" s="174">
        <v>0</v>
      </c>
      <c r="J546" s="174">
        <v>0</v>
      </c>
      <c r="K546" s="174">
        <v>0</v>
      </c>
      <c r="L546" s="174">
        <v>0</v>
      </c>
      <c r="M546" s="174">
        <v>0</v>
      </c>
      <c r="N546" s="175">
        <v>0</v>
      </c>
    </row>
    <row r="547" spans="1:14" ht="33" customHeight="1" x14ac:dyDescent="0.2">
      <c r="A547" s="199" t="s">
        <v>245</v>
      </c>
      <c r="B547" s="174">
        <v>0</v>
      </c>
      <c r="C547" s="174">
        <v>0</v>
      </c>
      <c r="D547" s="174">
        <v>0</v>
      </c>
      <c r="E547" s="174">
        <v>0</v>
      </c>
      <c r="F547" s="174">
        <v>0</v>
      </c>
      <c r="G547" s="174">
        <v>0</v>
      </c>
      <c r="H547" s="174">
        <v>0</v>
      </c>
      <c r="I547" s="174">
        <v>0</v>
      </c>
      <c r="J547" s="174">
        <v>0</v>
      </c>
      <c r="K547" s="174">
        <v>0</v>
      </c>
      <c r="L547" s="174">
        <v>0</v>
      </c>
      <c r="M547" s="174">
        <v>0</v>
      </c>
      <c r="N547" s="175">
        <v>0</v>
      </c>
    </row>
    <row r="548" spans="1:14" ht="33" customHeight="1" thickBot="1" x14ac:dyDescent="0.25">
      <c r="A548" s="199" t="s">
        <v>246</v>
      </c>
      <c r="B548" s="174">
        <v>0</v>
      </c>
      <c r="C548" s="174">
        <v>0</v>
      </c>
      <c r="D548" s="174">
        <v>0</v>
      </c>
      <c r="E548" s="174">
        <v>0</v>
      </c>
      <c r="F548" s="174">
        <v>0</v>
      </c>
      <c r="G548" s="174">
        <v>0</v>
      </c>
      <c r="H548" s="174">
        <v>0</v>
      </c>
      <c r="I548" s="174">
        <v>0</v>
      </c>
      <c r="J548" s="174">
        <v>0</v>
      </c>
      <c r="K548" s="174">
        <v>0</v>
      </c>
      <c r="L548" s="174">
        <v>0</v>
      </c>
      <c r="M548" s="174">
        <v>0</v>
      </c>
      <c r="N548" s="175">
        <v>0</v>
      </c>
    </row>
    <row r="549" spans="1:14" ht="33" customHeight="1" thickBot="1" x14ac:dyDescent="0.25">
      <c r="A549" s="198" t="s">
        <v>247</v>
      </c>
      <c r="B549" s="178">
        <v>0</v>
      </c>
      <c r="C549" s="178">
        <v>0</v>
      </c>
      <c r="D549" s="178">
        <v>0</v>
      </c>
      <c r="E549" s="178">
        <v>0</v>
      </c>
      <c r="F549" s="178">
        <v>1582800</v>
      </c>
      <c r="G549" s="178">
        <v>2443840</v>
      </c>
      <c r="H549" s="178">
        <v>1835440</v>
      </c>
      <c r="I549" s="178">
        <v>1835440</v>
      </c>
      <c r="J549" s="178">
        <v>0</v>
      </c>
      <c r="K549" s="178">
        <v>9370080</v>
      </c>
      <c r="L549" s="178">
        <v>0</v>
      </c>
      <c r="M549" s="178">
        <v>0</v>
      </c>
      <c r="N549" s="178">
        <v>17067600</v>
      </c>
    </row>
    <row r="550" spans="1:14" ht="33" customHeight="1" x14ac:dyDescent="0.2">
      <c r="A550" s="199" t="s">
        <v>248</v>
      </c>
      <c r="B550" s="174">
        <v>0</v>
      </c>
      <c r="C550" s="174">
        <v>0</v>
      </c>
      <c r="D550" s="174">
        <v>0</v>
      </c>
      <c r="E550" s="174">
        <v>0</v>
      </c>
      <c r="F550" s="174">
        <v>0</v>
      </c>
      <c r="G550" s="174">
        <v>0</v>
      </c>
      <c r="H550" s="174">
        <v>0</v>
      </c>
      <c r="I550" s="174">
        <v>0</v>
      </c>
      <c r="J550" s="174">
        <v>0</v>
      </c>
      <c r="K550" s="174">
        <v>0</v>
      </c>
      <c r="L550" s="174">
        <v>0</v>
      </c>
      <c r="M550" s="174">
        <v>0</v>
      </c>
      <c r="N550" s="179">
        <v>0</v>
      </c>
    </row>
    <row r="551" spans="1:14" ht="33" customHeight="1" thickBot="1" x14ac:dyDescent="0.25">
      <c r="A551" s="199" t="s">
        <v>249</v>
      </c>
      <c r="B551" s="174">
        <v>0</v>
      </c>
      <c r="C551" s="174">
        <v>0</v>
      </c>
      <c r="D551" s="174">
        <v>0</v>
      </c>
      <c r="E551" s="174">
        <v>0</v>
      </c>
      <c r="F551" s="174">
        <v>1582800</v>
      </c>
      <c r="G551" s="174">
        <v>2443840</v>
      </c>
      <c r="H551" s="174">
        <v>1835440</v>
      </c>
      <c r="I551" s="174">
        <v>1835440</v>
      </c>
      <c r="J551" s="174">
        <v>0</v>
      </c>
      <c r="K551" s="174">
        <v>9370080</v>
      </c>
      <c r="L551" s="174">
        <v>0</v>
      </c>
      <c r="M551" s="174">
        <v>0</v>
      </c>
      <c r="N551" s="179">
        <v>17067600</v>
      </c>
    </row>
    <row r="552" spans="1:14" ht="33" customHeight="1" thickBot="1" x14ac:dyDescent="0.25">
      <c r="A552" s="198" t="s">
        <v>250</v>
      </c>
      <c r="B552" s="177">
        <v>5087878</v>
      </c>
      <c r="C552" s="177">
        <v>18804734</v>
      </c>
      <c r="D552" s="177">
        <v>8503646</v>
      </c>
      <c r="E552" s="177">
        <v>28905623</v>
      </c>
      <c r="F552" s="177">
        <v>44050845</v>
      </c>
      <c r="G552" s="177">
        <v>48985683</v>
      </c>
      <c r="H552" s="177">
        <v>48729555.380000003</v>
      </c>
      <c r="I552" s="177">
        <v>46558444.799999997</v>
      </c>
      <c r="J552" s="177">
        <v>50933644.490000002</v>
      </c>
      <c r="K552" s="177">
        <v>48485920</v>
      </c>
      <c r="L552" s="177">
        <v>41300953</v>
      </c>
      <c r="M552" s="177">
        <v>35948594.719999999</v>
      </c>
      <c r="N552" s="177">
        <v>426295521.38999987</v>
      </c>
    </row>
    <row r="553" spans="1:14" ht="33" customHeight="1" x14ac:dyDescent="0.2">
      <c r="A553" s="199" t="s">
        <v>251</v>
      </c>
      <c r="B553" s="174">
        <v>0</v>
      </c>
      <c r="C553" s="174">
        <v>0</v>
      </c>
      <c r="D553" s="174">
        <v>0</v>
      </c>
      <c r="E553" s="174">
        <v>0</v>
      </c>
      <c r="F553" s="174">
        <v>0</v>
      </c>
      <c r="G553" s="174">
        <v>0</v>
      </c>
      <c r="H553" s="174">
        <v>0</v>
      </c>
      <c r="I553" s="174">
        <v>0</v>
      </c>
      <c r="J553" s="174">
        <v>0</v>
      </c>
      <c r="K553" s="174">
        <v>0</v>
      </c>
      <c r="L553" s="174">
        <v>0</v>
      </c>
      <c r="M553" s="174">
        <v>0</v>
      </c>
      <c r="N553" s="179">
        <v>0</v>
      </c>
    </row>
    <row r="554" spans="1:14" ht="33" customHeight="1" x14ac:dyDescent="0.2">
      <c r="A554" s="199" t="s">
        <v>252</v>
      </c>
      <c r="B554" s="174">
        <v>0</v>
      </c>
      <c r="C554" s="174">
        <v>0</v>
      </c>
      <c r="D554" s="174">
        <v>0</v>
      </c>
      <c r="E554" s="174">
        <v>0</v>
      </c>
      <c r="F554" s="174">
        <v>0</v>
      </c>
      <c r="G554" s="174">
        <v>0</v>
      </c>
      <c r="H554" s="174">
        <v>0</v>
      </c>
      <c r="I554" s="174">
        <v>0</v>
      </c>
      <c r="J554" s="174">
        <v>0</v>
      </c>
      <c r="K554" s="174">
        <v>0</v>
      </c>
      <c r="L554" s="174">
        <v>0</v>
      </c>
      <c r="M554" s="174">
        <v>0</v>
      </c>
      <c r="N554" s="179">
        <v>0</v>
      </c>
    </row>
    <row r="555" spans="1:14" ht="33" customHeight="1" x14ac:dyDescent="0.2">
      <c r="A555" s="199" t="s">
        <v>253</v>
      </c>
      <c r="B555" s="174">
        <v>0</v>
      </c>
      <c r="C555" s="174">
        <v>0</v>
      </c>
      <c r="D555" s="174">
        <v>0</v>
      </c>
      <c r="E555" s="174">
        <v>0</v>
      </c>
      <c r="F555" s="174">
        <v>0</v>
      </c>
      <c r="G555" s="174">
        <v>0</v>
      </c>
      <c r="H555" s="174">
        <v>0</v>
      </c>
      <c r="I555" s="174">
        <v>0</v>
      </c>
      <c r="J555" s="174">
        <v>0</v>
      </c>
      <c r="K555" s="174">
        <v>0</v>
      </c>
      <c r="L555" s="174">
        <v>0</v>
      </c>
      <c r="M555" s="174">
        <v>0</v>
      </c>
      <c r="N555" s="179">
        <v>0</v>
      </c>
    </row>
    <row r="556" spans="1:14" ht="33" customHeight="1" x14ac:dyDescent="0.2">
      <c r="A556" s="199" t="s">
        <v>254</v>
      </c>
      <c r="B556" s="174">
        <v>508787.8</v>
      </c>
      <c r="C556" s="174">
        <v>3760946.8</v>
      </c>
      <c r="D556" s="174">
        <v>1700729.2</v>
      </c>
      <c r="E556" s="174">
        <v>5781124.5999999996</v>
      </c>
      <c r="F556" s="174">
        <v>8810169</v>
      </c>
      <c r="G556" s="174">
        <v>9797136.5999999996</v>
      </c>
      <c r="H556" s="174">
        <v>9144050.2799999993</v>
      </c>
      <c r="I556" s="174">
        <v>8742566.4000000004</v>
      </c>
      <c r="J556" s="174">
        <v>9613747.6899999995</v>
      </c>
      <c r="K556" s="174">
        <v>8762471.1999999993</v>
      </c>
      <c r="L556" s="174">
        <v>7727804.5999999996</v>
      </c>
      <c r="M556" s="174">
        <v>4404736.1399999997</v>
      </c>
      <c r="N556" s="179">
        <v>78754270.309999987</v>
      </c>
    </row>
    <row r="557" spans="1:14" ht="33" customHeight="1" x14ac:dyDescent="0.2">
      <c r="A557" s="199" t="s">
        <v>255</v>
      </c>
      <c r="B557" s="174">
        <v>0</v>
      </c>
      <c r="C557" s="174">
        <v>0</v>
      </c>
      <c r="D557" s="174">
        <v>0</v>
      </c>
      <c r="E557" s="174">
        <v>0</v>
      </c>
      <c r="F557" s="174">
        <v>0</v>
      </c>
      <c r="G557" s="174">
        <v>0</v>
      </c>
      <c r="H557" s="174">
        <v>0</v>
      </c>
      <c r="I557" s="174">
        <v>0</v>
      </c>
      <c r="J557" s="174">
        <v>0</v>
      </c>
      <c r="K557" s="174">
        <v>0</v>
      </c>
      <c r="L557" s="174">
        <v>0</v>
      </c>
      <c r="M557" s="174">
        <v>0</v>
      </c>
      <c r="N557" s="179">
        <v>0</v>
      </c>
    </row>
    <row r="558" spans="1:14" ht="33" customHeight="1" x14ac:dyDescent="0.2">
      <c r="A558" s="199" t="s">
        <v>256</v>
      </c>
      <c r="B558" s="174">
        <v>0</v>
      </c>
      <c r="C558" s="174">
        <v>0</v>
      </c>
      <c r="D558" s="174">
        <v>0</v>
      </c>
      <c r="E558" s="174">
        <v>0</v>
      </c>
      <c r="F558" s="174">
        <v>0</v>
      </c>
      <c r="G558" s="174">
        <v>0</v>
      </c>
      <c r="H558" s="174">
        <v>0</v>
      </c>
      <c r="I558" s="174">
        <v>0</v>
      </c>
      <c r="J558" s="174">
        <v>0</v>
      </c>
      <c r="K558" s="174">
        <v>0</v>
      </c>
      <c r="L558" s="174">
        <v>0</v>
      </c>
      <c r="M558" s="174">
        <v>0</v>
      </c>
      <c r="N558" s="179">
        <v>0</v>
      </c>
    </row>
    <row r="559" spans="1:14" ht="33" customHeight="1" x14ac:dyDescent="0.2">
      <c r="A559" s="199" t="s">
        <v>257</v>
      </c>
      <c r="B559" s="174">
        <v>0</v>
      </c>
      <c r="C559" s="174">
        <v>0</v>
      </c>
      <c r="D559" s="174">
        <v>0</v>
      </c>
      <c r="E559" s="174">
        <v>0</v>
      </c>
      <c r="F559" s="174">
        <v>0</v>
      </c>
      <c r="G559" s="174">
        <v>0</v>
      </c>
      <c r="H559" s="174">
        <v>0</v>
      </c>
      <c r="I559" s="174">
        <v>0</v>
      </c>
      <c r="J559" s="174">
        <v>0</v>
      </c>
      <c r="K559" s="174">
        <v>0</v>
      </c>
      <c r="L559" s="174">
        <v>0</v>
      </c>
      <c r="M559" s="174">
        <v>61391</v>
      </c>
      <c r="N559" s="179">
        <v>61391</v>
      </c>
    </row>
    <row r="560" spans="1:14" ht="33" customHeight="1" x14ac:dyDescent="0.2">
      <c r="A560" s="199" t="s">
        <v>258</v>
      </c>
      <c r="B560" s="174">
        <v>508787.8</v>
      </c>
      <c r="C560" s="174">
        <v>0</v>
      </c>
      <c r="D560" s="174">
        <v>0</v>
      </c>
      <c r="E560" s="174">
        <v>0</v>
      </c>
      <c r="F560" s="174">
        <v>0</v>
      </c>
      <c r="G560" s="174">
        <v>0</v>
      </c>
      <c r="H560" s="174">
        <v>0</v>
      </c>
      <c r="I560" s="174">
        <v>0</v>
      </c>
      <c r="J560" s="174">
        <v>0</v>
      </c>
      <c r="K560" s="174">
        <v>0</v>
      </c>
      <c r="L560" s="174">
        <v>0</v>
      </c>
      <c r="M560" s="174">
        <v>840000</v>
      </c>
      <c r="N560" s="179">
        <v>1348787.8</v>
      </c>
    </row>
    <row r="561" spans="1:14" ht="33" customHeight="1" x14ac:dyDescent="0.2">
      <c r="A561" s="199" t="s">
        <v>259</v>
      </c>
      <c r="B561" s="174">
        <v>4070302.4</v>
      </c>
      <c r="C561" s="174">
        <v>15043787.199999999</v>
      </c>
      <c r="D561" s="174">
        <v>6802916.7999999998</v>
      </c>
      <c r="E561" s="174">
        <v>23124498.399999999</v>
      </c>
      <c r="F561" s="174">
        <v>35240676</v>
      </c>
      <c r="G561" s="174">
        <v>39188546.399999999</v>
      </c>
      <c r="H561" s="174">
        <v>36576201.100000001</v>
      </c>
      <c r="I561" s="174">
        <v>34970265.600000001</v>
      </c>
      <c r="J561" s="174">
        <v>38454989.600000001</v>
      </c>
      <c r="K561" s="174">
        <v>35049884.799999997</v>
      </c>
      <c r="L561" s="174">
        <v>30911218.399999999</v>
      </c>
      <c r="M561" s="174">
        <v>28517113.440000001</v>
      </c>
      <c r="N561" s="179">
        <v>327950400.13999993</v>
      </c>
    </row>
    <row r="562" spans="1:14" ht="33" customHeight="1" x14ac:dyDescent="0.2">
      <c r="A562" s="199" t="s">
        <v>260</v>
      </c>
      <c r="B562" s="174">
        <v>0</v>
      </c>
      <c r="C562" s="174">
        <v>0</v>
      </c>
      <c r="D562" s="174">
        <v>0</v>
      </c>
      <c r="E562" s="174">
        <v>0</v>
      </c>
      <c r="F562" s="174">
        <v>0</v>
      </c>
      <c r="G562" s="174">
        <v>0</v>
      </c>
      <c r="H562" s="174">
        <v>0</v>
      </c>
      <c r="I562" s="174">
        <v>0</v>
      </c>
      <c r="J562" s="174">
        <v>0</v>
      </c>
      <c r="K562" s="174">
        <v>0</v>
      </c>
      <c r="L562" s="174">
        <v>0</v>
      </c>
      <c r="M562" s="174">
        <v>0</v>
      </c>
      <c r="N562" s="179">
        <v>0</v>
      </c>
    </row>
    <row r="563" spans="1:14" ht="33" customHeight="1" thickBot="1" x14ac:dyDescent="0.25">
      <c r="A563" s="199" t="s">
        <v>261</v>
      </c>
      <c r="B563" s="174">
        <v>0</v>
      </c>
      <c r="C563" s="174">
        <v>0</v>
      </c>
      <c r="D563" s="174">
        <v>0</v>
      </c>
      <c r="E563" s="174">
        <v>0</v>
      </c>
      <c r="F563" s="174">
        <v>0</v>
      </c>
      <c r="G563" s="174">
        <v>0</v>
      </c>
      <c r="H563" s="174">
        <v>3009304</v>
      </c>
      <c r="I563" s="174">
        <v>2845612.8</v>
      </c>
      <c r="J563" s="174">
        <v>2864907.2</v>
      </c>
      <c r="K563" s="174">
        <v>4673564</v>
      </c>
      <c r="L563" s="174">
        <v>2661930</v>
      </c>
      <c r="M563" s="174">
        <v>2125354.14</v>
      </c>
      <c r="N563" s="179">
        <v>18180672.140000001</v>
      </c>
    </row>
    <row r="564" spans="1:14" ht="33" customHeight="1" thickBot="1" x14ac:dyDescent="0.25">
      <c r="A564" s="198" t="s">
        <v>262</v>
      </c>
      <c r="B564" s="177">
        <v>0</v>
      </c>
      <c r="C564" s="177">
        <v>0</v>
      </c>
      <c r="D564" s="177">
        <v>0</v>
      </c>
      <c r="E564" s="177">
        <v>0</v>
      </c>
      <c r="F564" s="177">
        <v>0</v>
      </c>
      <c r="G564" s="177">
        <v>0</v>
      </c>
      <c r="H564" s="177">
        <v>0</v>
      </c>
      <c r="I564" s="177">
        <v>0</v>
      </c>
      <c r="J564" s="177">
        <v>0</v>
      </c>
      <c r="K564" s="177">
        <v>0</v>
      </c>
      <c r="L564" s="177">
        <v>0</v>
      </c>
      <c r="M564" s="177">
        <v>0</v>
      </c>
      <c r="N564" s="177">
        <v>0</v>
      </c>
    </row>
    <row r="565" spans="1:14" ht="33" customHeight="1" thickBot="1" x14ac:dyDescent="0.25">
      <c r="A565" s="200" t="s">
        <v>262</v>
      </c>
      <c r="B565" s="180">
        <v>0</v>
      </c>
      <c r="C565" s="180">
        <v>0</v>
      </c>
      <c r="D565" s="180">
        <v>0</v>
      </c>
      <c r="E565" s="180">
        <v>0</v>
      </c>
      <c r="F565" s="180">
        <v>0</v>
      </c>
      <c r="G565" s="180">
        <v>0</v>
      </c>
      <c r="H565" s="180">
        <v>0</v>
      </c>
      <c r="I565" s="180">
        <v>0</v>
      </c>
      <c r="J565" s="180">
        <v>0</v>
      </c>
      <c r="K565" s="180">
        <v>0</v>
      </c>
      <c r="L565" s="180">
        <v>0</v>
      </c>
      <c r="M565" s="180">
        <v>0</v>
      </c>
      <c r="N565" s="179">
        <v>0</v>
      </c>
    </row>
    <row r="566" spans="1:14" ht="33" customHeight="1" thickBot="1" x14ac:dyDescent="0.25">
      <c r="A566" s="198" t="s">
        <v>263</v>
      </c>
      <c r="B566" s="177">
        <v>0</v>
      </c>
      <c r="C566" s="177">
        <v>0</v>
      </c>
      <c r="D566" s="177">
        <v>0</v>
      </c>
      <c r="E566" s="177">
        <v>0</v>
      </c>
      <c r="F566" s="177">
        <v>0</v>
      </c>
      <c r="G566" s="177">
        <v>0</v>
      </c>
      <c r="H566" s="177">
        <v>0</v>
      </c>
      <c r="I566" s="177">
        <v>0</v>
      </c>
      <c r="J566" s="177">
        <v>0</v>
      </c>
      <c r="K566" s="177">
        <v>0</v>
      </c>
      <c r="L566" s="177">
        <v>0</v>
      </c>
      <c r="M566" s="177">
        <v>0</v>
      </c>
      <c r="N566" s="177">
        <v>0</v>
      </c>
    </row>
    <row r="567" spans="1:14" ht="33" customHeight="1" x14ac:dyDescent="0.2">
      <c r="A567" s="199" t="s">
        <v>264</v>
      </c>
      <c r="B567" s="174">
        <v>0</v>
      </c>
      <c r="C567" s="174">
        <v>0</v>
      </c>
      <c r="D567" s="174">
        <v>0</v>
      </c>
      <c r="E567" s="174">
        <v>0</v>
      </c>
      <c r="F567" s="174">
        <v>0</v>
      </c>
      <c r="G567" s="174">
        <v>0</v>
      </c>
      <c r="H567" s="174">
        <v>0</v>
      </c>
      <c r="I567" s="174">
        <v>0</v>
      </c>
      <c r="J567" s="174">
        <v>0</v>
      </c>
      <c r="K567" s="174">
        <v>0</v>
      </c>
      <c r="L567" s="174">
        <v>0</v>
      </c>
      <c r="M567" s="174">
        <v>0</v>
      </c>
      <c r="N567" s="179">
        <v>0</v>
      </c>
    </row>
    <row r="568" spans="1:14" ht="33" customHeight="1" x14ac:dyDescent="0.2">
      <c r="A568" s="199" t="s">
        <v>265</v>
      </c>
      <c r="B568" s="174">
        <v>0</v>
      </c>
      <c r="C568" s="174">
        <v>0</v>
      </c>
      <c r="D568" s="174">
        <v>0</v>
      </c>
      <c r="E568" s="174">
        <v>0</v>
      </c>
      <c r="F568" s="174">
        <v>0</v>
      </c>
      <c r="G568" s="174">
        <v>0</v>
      </c>
      <c r="H568" s="174">
        <v>0</v>
      </c>
      <c r="I568" s="174">
        <v>0</v>
      </c>
      <c r="J568" s="174">
        <v>0</v>
      </c>
      <c r="K568" s="174">
        <v>0</v>
      </c>
      <c r="L568" s="174">
        <v>0</v>
      </c>
      <c r="M568" s="174">
        <v>0</v>
      </c>
      <c r="N568" s="179">
        <v>0</v>
      </c>
    </row>
    <row r="569" spans="1:14" ht="33" customHeight="1" x14ac:dyDescent="0.2">
      <c r="A569" s="199" t="s">
        <v>266</v>
      </c>
      <c r="B569" s="174">
        <v>0</v>
      </c>
      <c r="C569" s="174">
        <v>0</v>
      </c>
      <c r="D569" s="174">
        <v>0</v>
      </c>
      <c r="E569" s="174">
        <v>0</v>
      </c>
      <c r="F569" s="174">
        <v>0</v>
      </c>
      <c r="G569" s="174">
        <v>0</v>
      </c>
      <c r="H569" s="174">
        <v>0</v>
      </c>
      <c r="I569" s="174">
        <v>0</v>
      </c>
      <c r="J569" s="174">
        <v>0</v>
      </c>
      <c r="K569" s="174">
        <v>0</v>
      </c>
      <c r="L569" s="174">
        <v>0</v>
      </c>
      <c r="M569" s="174">
        <v>0</v>
      </c>
      <c r="N569" s="179">
        <v>0</v>
      </c>
    </row>
    <row r="570" spans="1:14" ht="33" customHeight="1" x14ac:dyDescent="0.2">
      <c r="A570" s="199" t="s">
        <v>267</v>
      </c>
      <c r="B570" s="174">
        <v>0</v>
      </c>
      <c r="C570" s="174">
        <v>0</v>
      </c>
      <c r="D570" s="174">
        <v>0</v>
      </c>
      <c r="E570" s="174">
        <v>0</v>
      </c>
      <c r="F570" s="174">
        <v>0</v>
      </c>
      <c r="G570" s="174">
        <v>0</v>
      </c>
      <c r="H570" s="174">
        <v>0</v>
      </c>
      <c r="I570" s="174">
        <v>0</v>
      </c>
      <c r="J570" s="174">
        <v>0</v>
      </c>
      <c r="K570" s="174">
        <v>0</v>
      </c>
      <c r="L570" s="174">
        <v>0</v>
      </c>
      <c r="M570" s="174">
        <v>0</v>
      </c>
      <c r="N570" s="179">
        <v>0</v>
      </c>
    </row>
    <row r="571" spans="1:14" ht="33" customHeight="1" x14ac:dyDescent="0.2">
      <c r="A571" s="199" t="s">
        <v>268</v>
      </c>
      <c r="B571" s="174">
        <v>0</v>
      </c>
      <c r="C571" s="174">
        <v>0</v>
      </c>
      <c r="D571" s="174">
        <v>0</v>
      </c>
      <c r="E571" s="174">
        <v>0</v>
      </c>
      <c r="F571" s="174">
        <v>0</v>
      </c>
      <c r="G571" s="174">
        <v>0</v>
      </c>
      <c r="H571" s="174">
        <v>0</v>
      </c>
      <c r="I571" s="174">
        <v>0</v>
      </c>
      <c r="J571" s="174">
        <v>0</v>
      </c>
      <c r="K571" s="174">
        <v>0</v>
      </c>
      <c r="L571" s="174">
        <v>0</v>
      </c>
      <c r="M571" s="174">
        <v>0</v>
      </c>
      <c r="N571" s="179">
        <v>0</v>
      </c>
    </row>
    <row r="572" spans="1:14" ht="33" customHeight="1" x14ac:dyDescent="0.2">
      <c r="A572" s="199" t="s">
        <v>269</v>
      </c>
      <c r="B572" s="174">
        <v>0</v>
      </c>
      <c r="C572" s="174">
        <v>0</v>
      </c>
      <c r="D572" s="174">
        <v>0</v>
      </c>
      <c r="E572" s="174">
        <v>0</v>
      </c>
      <c r="F572" s="174">
        <v>0</v>
      </c>
      <c r="G572" s="174">
        <v>0</v>
      </c>
      <c r="H572" s="174">
        <v>0</v>
      </c>
      <c r="I572" s="174">
        <v>0</v>
      </c>
      <c r="J572" s="174">
        <v>0</v>
      </c>
      <c r="K572" s="174">
        <v>0</v>
      </c>
      <c r="L572" s="174">
        <v>0</v>
      </c>
      <c r="M572" s="174">
        <v>0</v>
      </c>
      <c r="N572" s="179">
        <v>0</v>
      </c>
    </row>
    <row r="573" spans="1:14" ht="33" customHeight="1" x14ac:dyDescent="0.2">
      <c r="A573" s="199" t="s">
        <v>270</v>
      </c>
      <c r="B573" s="174">
        <v>0</v>
      </c>
      <c r="C573" s="174">
        <v>0</v>
      </c>
      <c r="D573" s="174">
        <v>0</v>
      </c>
      <c r="E573" s="174">
        <v>0</v>
      </c>
      <c r="F573" s="174">
        <v>0</v>
      </c>
      <c r="G573" s="174">
        <v>0</v>
      </c>
      <c r="H573" s="174">
        <v>0</v>
      </c>
      <c r="I573" s="174">
        <v>0</v>
      </c>
      <c r="J573" s="174">
        <v>0</v>
      </c>
      <c r="K573" s="174">
        <v>0</v>
      </c>
      <c r="L573" s="174">
        <v>0</v>
      </c>
      <c r="M573" s="174">
        <v>0</v>
      </c>
      <c r="N573" s="179">
        <v>0</v>
      </c>
    </row>
    <row r="574" spans="1:14" ht="33" customHeight="1" x14ac:dyDescent="0.2">
      <c r="A574" s="199" t="s">
        <v>271</v>
      </c>
      <c r="B574" s="174">
        <v>0</v>
      </c>
      <c r="C574" s="174">
        <v>0</v>
      </c>
      <c r="D574" s="174">
        <v>0</v>
      </c>
      <c r="E574" s="174">
        <v>0</v>
      </c>
      <c r="F574" s="174">
        <v>0</v>
      </c>
      <c r="G574" s="174">
        <v>0</v>
      </c>
      <c r="H574" s="174">
        <v>0</v>
      </c>
      <c r="I574" s="174">
        <v>0</v>
      </c>
      <c r="J574" s="174">
        <v>0</v>
      </c>
      <c r="K574" s="174">
        <v>0</v>
      </c>
      <c r="L574" s="174">
        <v>0</v>
      </c>
      <c r="M574" s="174">
        <v>0</v>
      </c>
      <c r="N574" s="179">
        <v>0</v>
      </c>
    </row>
    <row r="575" spans="1:14" ht="33" customHeight="1" x14ac:dyDescent="0.2">
      <c r="A575" s="199" t="s">
        <v>272</v>
      </c>
      <c r="B575" s="174">
        <v>0</v>
      </c>
      <c r="C575" s="174">
        <v>0</v>
      </c>
      <c r="D575" s="174">
        <v>0</v>
      </c>
      <c r="E575" s="174">
        <v>0</v>
      </c>
      <c r="F575" s="174">
        <v>0</v>
      </c>
      <c r="G575" s="174">
        <v>0</v>
      </c>
      <c r="H575" s="174">
        <v>0</v>
      </c>
      <c r="I575" s="174">
        <v>0</v>
      </c>
      <c r="J575" s="174">
        <v>0</v>
      </c>
      <c r="K575" s="174">
        <v>0</v>
      </c>
      <c r="L575" s="174">
        <v>0</v>
      </c>
      <c r="M575" s="174">
        <v>0</v>
      </c>
      <c r="N575" s="179">
        <v>0</v>
      </c>
    </row>
    <row r="576" spans="1:14" ht="33" customHeight="1" thickBot="1" x14ac:dyDescent="0.25">
      <c r="A576" s="199" t="s">
        <v>273</v>
      </c>
      <c r="B576" s="174">
        <v>0</v>
      </c>
      <c r="C576" s="174">
        <v>0</v>
      </c>
      <c r="D576" s="174">
        <v>0</v>
      </c>
      <c r="E576" s="174">
        <v>0</v>
      </c>
      <c r="F576" s="174">
        <v>0</v>
      </c>
      <c r="G576" s="174">
        <v>0</v>
      </c>
      <c r="H576" s="174">
        <v>0</v>
      </c>
      <c r="I576" s="174">
        <v>0</v>
      </c>
      <c r="J576" s="174">
        <v>0</v>
      </c>
      <c r="K576" s="174">
        <v>0</v>
      </c>
      <c r="L576" s="174">
        <v>0</v>
      </c>
      <c r="M576" s="174">
        <v>0</v>
      </c>
      <c r="N576" s="179">
        <v>0</v>
      </c>
    </row>
    <row r="577" spans="1:14" ht="33" customHeight="1" thickBot="1" x14ac:dyDescent="0.25">
      <c r="A577" s="198" t="s">
        <v>274</v>
      </c>
      <c r="B577" s="177">
        <v>1063489</v>
      </c>
      <c r="C577" s="177">
        <v>2680208</v>
      </c>
      <c r="D577" s="177">
        <v>1762855</v>
      </c>
      <c r="E577" s="177">
        <v>2706200</v>
      </c>
      <c r="F577" s="177">
        <v>2106937</v>
      </c>
      <c r="G577" s="177">
        <v>2898985</v>
      </c>
      <c r="H577" s="177">
        <v>1966679.88</v>
      </c>
      <c r="I577" s="177">
        <v>1540434</v>
      </c>
      <c r="J577" s="177">
        <v>1067814.3700000001</v>
      </c>
      <c r="K577" s="177">
        <v>1867850</v>
      </c>
      <c r="L577" s="177">
        <v>1232612</v>
      </c>
      <c r="M577" s="177">
        <v>676107</v>
      </c>
      <c r="N577" s="177">
        <v>21570171.25</v>
      </c>
    </row>
    <row r="578" spans="1:14" ht="33" customHeight="1" x14ac:dyDescent="0.2">
      <c r="A578" s="199" t="s">
        <v>275</v>
      </c>
      <c r="B578" s="174">
        <v>0</v>
      </c>
      <c r="C578" s="174">
        <v>0</v>
      </c>
      <c r="D578" s="174">
        <v>0</v>
      </c>
      <c r="E578" s="174">
        <v>0</v>
      </c>
      <c r="F578" s="174">
        <v>0</v>
      </c>
      <c r="G578" s="174">
        <v>0</v>
      </c>
      <c r="H578" s="174">
        <v>0</v>
      </c>
      <c r="I578" s="174">
        <v>0</v>
      </c>
      <c r="J578" s="174">
        <v>0</v>
      </c>
      <c r="K578" s="174">
        <v>0</v>
      </c>
      <c r="L578" s="174">
        <v>0</v>
      </c>
      <c r="M578" s="174">
        <v>0</v>
      </c>
      <c r="N578" s="179">
        <v>0</v>
      </c>
    </row>
    <row r="579" spans="1:14" ht="33" customHeight="1" x14ac:dyDescent="0.2">
      <c r="A579" s="199" t="s">
        <v>276</v>
      </c>
      <c r="B579" s="174">
        <v>0</v>
      </c>
      <c r="C579" s="174">
        <v>0</v>
      </c>
      <c r="D579" s="174">
        <v>0</v>
      </c>
      <c r="E579" s="174">
        <v>0</v>
      </c>
      <c r="F579" s="174">
        <v>0</v>
      </c>
      <c r="G579" s="174">
        <v>0</v>
      </c>
      <c r="H579" s="174">
        <v>0</v>
      </c>
      <c r="I579" s="174">
        <v>0</v>
      </c>
      <c r="J579" s="174">
        <v>0</v>
      </c>
      <c r="K579" s="174">
        <v>0</v>
      </c>
      <c r="L579" s="174">
        <v>0</v>
      </c>
      <c r="M579" s="174">
        <v>0</v>
      </c>
      <c r="N579" s="179">
        <v>0</v>
      </c>
    </row>
    <row r="580" spans="1:14" ht="33" customHeight="1" x14ac:dyDescent="0.2">
      <c r="A580" s="199" t="s">
        <v>277</v>
      </c>
      <c r="B580" s="174">
        <v>0</v>
      </c>
      <c r="C580" s="174">
        <v>0</v>
      </c>
      <c r="D580" s="174">
        <v>0</v>
      </c>
      <c r="E580" s="174">
        <v>0</v>
      </c>
      <c r="F580" s="174">
        <v>0</v>
      </c>
      <c r="G580" s="174">
        <v>0</v>
      </c>
      <c r="H580" s="174">
        <v>0</v>
      </c>
      <c r="I580" s="174">
        <v>0</v>
      </c>
      <c r="J580" s="174">
        <v>0</v>
      </c>
      <c r="K580" s="174">
        <v>0</v>
      </c>
      <c r="L580" s="174">
        <v>0</v>
      </c>
      <c r="M580" s="174">
        <v>0</v>
      </c>
      <c r="N580" s="179">
        <v>0</v>
      </c>
    </row>
    <row r="581" spans="1:14" ht="33" customHeight="1" x14ac:dyDescent="0.2">
      <c r="A581" s="199" t="s">
        <v>278</v>
      </c>
      <c r="B581" s="174">
        <v>1063489</v>
      </c>
      <c r="C581" s="174">
        <v>2680208</v>
      </c>
      <c r="D581" s="174">
        <v>1762855</v>
      </c>
      <c r="E581" s="174">
        <v>2706200</v>
      </c>
      <c r="F581" s="174">
        <v>2106937</v>
      </c>
      <c r="G581" s="174">
        <v>2898985</v>
      </c>
      <c r="H581" s="174">
        <v>1966679.88</v>
      </c>
      <c r="I581" s="174">
        <v>1540434</v>
      </c>
      <c r="J581" s="174">
        <v>1067814.3700000001</v>
      </c>
      <c r="K581" s="174">
        <v>1867850</v>
      </c>
      <c r="L581" s="174">
        <v>1232612</v>
      </c>
      <c r="M581" s="174">
        <v>676107</v>
      </c>
      <c r="N581" s="179">
        <v>21570171.25</v>
      </c>
    </row>
    <row r="582" spans="1:14" ht="33" customHeight="1" x14ac:dyDescent="0.2">
      <c r="A582" s="199" t="s">
        <v>279</v>
      </c>
      <c r="B582" s="174">
        <v>0</v>
      </c>
      <c r="C582" s="174">
        <v>0</v>
      </c>
      <c r="D582" s="174">
        <v>0</v>
      </c>
      <c r="E582" s="174">
        <v>0</v>
      </c>
      <c r="F582" s="174">
        <v>0</v>
      </c>
      <c r="G582" s="174">
        <v>0</v>
      </c>
      <c r="H582" s="174">
        <v>0</v>
      </c>
      <c r="I582" s="174">
        <v>0</v>
      </c>
      <c r="J582" s="174">
        <v>0</v>
      </c>
      <c r="K582" s="174">
        <v>0</v>
      </c>
      <c r="L582" s="174">
        <v>0</v>
      </c>
      <c r="M582" s="174">
        <v>0</v>
      </c>
      <c r="N582" s="179">
        <v>0</v>
      </c>
    </row>
    <row r="583" spans="1:14" ht="33" customHeight="1" x14ac:dyDescent="0.2">
      <c r="A583" s="199" t="s">
        <v>280</v>
      </c>
      <c r="B583" s="174">
        <v>0</v>
      </c>
      <c r="C583" s="174">
        <v>0</v>
      </c>
      <c r="D583" s="174">
        <v>0</v>
      </c>
      <c r="E583" s="174">
        <v>0</v>
      </c>
      <c r="F583" s="174">
        <v>0</v>
      </c>
      <c r="G583" s="174">
        <v>0</v>
      </c>
      <c r="H583" s="174">
        <v>0</v>
      </c>
      <c r="I583" s="174">
        <v>0</v>
      </c>
      <c r="J583" s="174">
        <v>0</v>
      </c>
      <c r="K583" s="174">
        <v>0</v>
      </c>
      <c r="L583" s="174">
        <v>0</v>
      </c>
      <c r="M583" s="174">
        <v>0</v>
      </c>
      <c r="N583" s="179">
        <v>0</v>
      </c>
    </row>
    <row r="584" spans="1:14" ht="33" customHeight="1" thickBot="1" x14ac:dyDescent="0.25">
      <c r="A584" s="199" t="s">
        <v>281</v>
      </c>
      <c r="B584" s="174">
        <v>0</v>
      </c>
      <c r="C584" s="174">
        <v>0</v>
      </c>
      <c r="D584" s="174">
        <v>0</v>
      </c>
      <c r="E584" s="174">
        <v>0</v>
      </c>
      <c r="F584" s="174">
        <v>0</v>
      </c>
      <c r="G584" s="174">
        <v>0</v>
      </c>
      <c r="H584" s="174">
        <v>0</v>
      </c>
      <c r="I584" s="174">
        <v>0</v>
      </c>
      <c r="J584" s="174">
        <v>0</v>
      </c>
      <c r="K584" s="174">
        <v>0</v>
      </c>
      <c r="L584" s="174">
        <v>0</v>
      </c>
      <c r="M584" s="174">
        <v>0</v>
      </c>
      <c r="N584" s="179">
        <v>0</v>
      </c>
    </row>
    <row r="585" spans="1:14" ht="33" customHeight="1" thickBot="1" x14ac:dyDescent="0.25">
      <c r="A585" s="198" t="s">
        <v>282</v>
      </c>
      <c r="B585" s="177">
        <v>1788622</v>
      </c>
      <c r="C585" s="177">
        <v>5449673</v>
      </c>
      <c r="D585" s="177">
        <v>9285028</v>
      </c>
      <c r="E585" s="177">
        <v>7251511</v>
      </c>
      <c r="F585" s="177">
        <v>7846596</v>
      </c>
      <c r="G585" s="177">
        <v>8284619</v>
      </c>
      <c r="H585" s="177">
        <v>5042180</v>
      </c>
      <c r="I585" s="177">
        <v>6130463</v>
      </c>
      <c r="J585" s="177">
        <v>5232350.25</v>
      </c>
      <c r="K585" s="177">
        <v>4986180</v>
      </c>
      <c r="L585" s="177">
        <v>4602902</v>
      </c>
      <c r="M585" s="177">
        <v>4621000</v>
      </c>
      <c r="N585" s="177">
        <v>70521124.25</v>
      </c>
    </row>
    <row r="586" spans="1:14" ht="33" customHeight="1" x14ac:dyDescent="0.2">
      <c r="A586" s="199" t="s">
        <v>283</v>
      </c>
      <c r="B586" s="174">
        <v>0</v>
      </c>
      <c r="C586" s="174">
        <v>0</v>
      </c>
      <c r="D586" s="174">
        <v>0</v>
      </c>
      <c r="E586" s="174">
        <v>0</v>
      </c>
      <c r="F586" s="174">
        <v>0</v>
      </c>
      <c r="G586" s="174">
        <v>0</v>
      </c>
      <c r="H586" s="174">
        <v>0</v>
      </c>
      <c r="I586" s="174">
        <v>0</v>
      </c>
      <c r="J586" s="174">
        <v>0</v>
      </c>
      <c r="K586" s="174">
        <v>0</v>
      </c>
      <c r="L586" s="174">
        <v>0</v>
      </c>
      <c r="M586" s="174">
        <v>0</v>
      </c>
      <c r="N586" s="179">
        <v>0</v>
      </c>
    </row>
    <row r="587" spans="1:14" ht="33" customHeight="1" x14ac:dyDescent="0.2">
      <c r="A587" s="199" t="s">
        <v>284</v>
      </c>
      <c r="B587" s="174">
        <v>0</v>
      </c>
      <c r="C587" s="174">
        <v>0</v>
      </c>
      <c r="D587" s="174">
        <v>0</v>
      </c>
      <c r="E587" s="174">
        <v>0</v>
      </c>
      <c r="F587" s="174">
        <v>0</v>
      </c>
      <c r="G587" s="174">
        <v>0</v>
      </c>
      <c r="H587" s="174">
        <v>0</v>
      </c>
      <c r="I587" s="174">
        <v>0</v>
      </c>
      <c r="J587" s="174">
        <v>0</v>
      </c>
      <c r="K587" s="174">
        <v>0</v>
      </c>
      <c r="L587" s="174">
        <v>0</v>
      </c>
      <c r="M587" s="174">
        <v>0</v>
      </c>
      <c r="N587" s="179">
        <v>0</v>
      </c>
    </row>
    <row r="588" spans="1:14" ht="33" customHeight="1" x14ac:dyDescent="0.2">
      <c r="A588" s="199" t="s">
        <v>285</v>
      </c>
      <c r="B588" s="174">
        <v>1257070</v>
      </c>
      <c r="C588" s="174">
        <v>3504280</v>
      </c>
      <c r="D588" s="174">
        <v>4959760</v>
      </c>
      <c r="E588" s="174">
        <v>4528680</v>
      </c>
      <c r="F588" s="174">
        <v>5682160</v>
      </c>
      <c r="G588" s="174">
        <v>5715320</v>
      </c>
      <c r="H588" s="174">
        <v>4422080</v>
      </c>
      <c r="I588" s="174">
        <v>5138303</v>
      </c>
      <c r="J588" s="174">
        <v>3714240</v>
      </c>
      <c r="K588" s="174">
        <v>3397680</v>
      </c>
      <c r="L588" s="174">
        <v>3397680</v>
      </c>
      <c r="M588" s="174">
        <v>3991000</v>
      </c>
      <c r="N588" s="179">
        <v>49708253</v>
      </c>
    </row>
    <row r="589" spans="1:14" ht="33" customHeight="1" x14ac:dyDescent="0.2">
      <c r="A589" s="199" t="s">
        <v>286</v>
      </c>
      <c r="B589" s="174">
        <v>0</v>
      </c>
      <c r="C589" s="174">
        <v>0</v>
      </c>
      <c r="D589" s="174">
        <v>0</v>
      </c>
      <c r="E589" s="174">
        <v>0</v>
      </c>
      <c r="F589" s="174">
        <v>0</v>
      </c>
      <c r="G589" s="174">
        <v>0</v>
      </c>
      <c r="H589" s="174">
        <v>0</v>
      </c>
      <c r="I589" s="174">
        <v>0</v>
      </c>
      <c r="J589" s="174">
        <v>0</v>
      </c>
      <c r="K589" s="174">
        <v>0</v>
      </c>
      <c r="L589" s="174">
        <v>0</v>
      </c>
      <c r="M589" s="174">
        <v>0</v>
      </c>
      <c r="N589" s="179">
        <v>0</v>
      </c>
    </row>
    <row r="590" spans="1:14" ht="33" customHeight="1" x14ac:dyDescent="0.2">
      <c r="A590" s="199" t="s">
        <v>287</v>
      </c>
      <c r="B590" s="174">
        <v>0</v>
      </c>
      <c r="C590" s="174">
        <v>0</v>
      </c>
      <c r="D590" s="174">
        <v>0</v>
      </c>
      <c r="E590" s="174">
        <v>0</v>
      </c>
      <c r="F590" s="174">
        <v>0</v>
      </c>
      <c r="G590" s="174">
        <v>0</v>
      </c>
      <c r="H590" s="174">
        <v>0</v>
      </c>
      <c r="I590" s="174">
        <v>0</v>
      </c>
      <c r="J590" s="174">
        <v>0</v>
      </c>
      <c r="K590" s="174">
        <v>0</v>
      </c>
      <c r="L590" s="174">
        <v>0</v>
      </c>
      <c r="M590" s="174">
        <v>0</v>
      </c>
      <c r="N590" s="179">
        <v>0</v>
      </c>
    </row>
    <row r="591" spans="1:14" ht="33" customHeight="1" x14ac:dyDescent="0.2">
      <c r="A591" s="199" t="s">
        <v>288</v>
      </c>
      <c r="B591" s="174">
        <v>0</v>
      </c>
      <c r="C591" s="174">
        <v>0</v>
      </c>
      <c r="D591" s="174">
        <v>0</v>
      </c>
      <c r="E591" s="174">
        <v>0</v>
      </c>
      <c r="F591" s="174">
        <v>0</v>
      </c>
      <c r="G591" s="174">
        <v>0</v>
      </c>
      <c r="H591" s="174">
        <v>0</v>
      </c>
      <c r="I591" s="174">
        <v>0</v>
      </c>
      <c r="J591" s="174">
        <v>0</v>
      </c>
      <c r="K591" s="174">
        <v>0</v>
      </c>
      <c r="L591" s="174">
        <v>0</v>
      </c>
      <c r="M591" s="174">
        <v>0</v>
      </c>
      <c r="N591" s="179">
        <v>0</v>
      </c>
    </row>
    <row r="592" spans="1:14" ht="33" customHeight="1" x14ac:dyDescent="0.2">
      <c r="A592" s="199" t="s">
        <v>289</v>
      </c>
      <c r="B592" s="174">
        <v>0</v>
      </c>
      <c r="C592" s="174">
        <v>0</v>
      </c>
      <c r="D592" s="174">
        <v>0</v>
      </c>
      <c r="E592" s="174">
        <v>0</v>
      </c>
      <c r="F592" s="174">
        <v>0</v>
      </c>
      <c r="G592" s="174">
        <v>0</v>
      </c>
      <c r="H592" s="174">
        <v>0</v>
      </c>
      <c r="I592" s="174">
        <v>0</v>
      </c>
      <c r="J592" s="174">
        <v>0</v>
      </c>
      <c r="K592" s="174">
        <v>0</v>
      </c>
      <c r="L592" s="174">
        <v>0</v>
      </c>
      <c r="M592" s="174">
        <v>0</v>
      </c>
      <c r="N592" s="179">
        <v>0</v>
      </c>
    </row>
    <row r="593" spans="1:14" ht="33" customHeight="1" x14ac:dyDescent="0.2">
      <c r="A593" s="199" t="s">
        <v>290</v>
      </c>
      <c r="B593" s="174">
        <v>531552</v>
      </c>
      <c r="C593" s="174">
        <v>1945393</v>
      </c>
      <c r="D593" s="174">
        <v>4325268</v>
      </c>
      <c r="E593" s="174">
        <v>2722831</v>
      </c>
      <c r="F593" s="174">
        <v>2164436</v>
      </c>
      <c r="G593" s="174">
        <v>2569299</v>
      </c>
      <c r="H593" s="174">
        <v>620100</v>
      </c>
      <c r="I593" s="174">
        <v>992160</v>
      </c>
      <c r="J593" s="174">
        <v>1518110.25</v>
      </c>
      <c r="K593" s="174">
        <v>1588500</v>
      </c>
      <c r="L593" s="174">
        <v>1205222</v>
      </c>
      <c r="M593" s="174">
        <v>630000</v>
      </c>
      <c r="N593" s="179">
        <v>20812871.25</v>
      </c>
    </row>
    <row r="594" spans="1:14" ht="33" customHeight="1" x14ac:dyDescent="0.2">
      <c r="A594" s="199" t="s">
        <v>291</v>
      </c>
      <c r="B594" s="174">
        <v>0</v>
      </c>
      <c r="C594" s="174">
        <v>0</v>
      </c>
      <c r="D594" s="174">
        <v>0</v>
      </c>
      <c r="E594" s="174">
        <v>0</v>
      </c>
      <c r="F594" s="174">
        <v>0</v>
      </c>
      <c r="G594" s="174">
        <v>0</v>
      </c>
      <c r="H594" s="174">
        <v>0</v>
      </c>
      <c r="I594" s="174">
        <v>0</v>
      </c>
      <c r="J594" s="174">
        <v>0</v>
      </c>
      <c r="K594" s="174">
        <v>0</v>
      </c>
      <c r="L594" s="174">
        <v>0</v>
      </c>
      <c r="M594" s="174">
        <v>0</v>
      </c>
      <c r="N594" s="179">
        <v>0</v>
      </c>
    </row>
    <row r="595" spans="1:14" ht="33" customHeight="1" x14ac:dyDescent="0.2">
      <c r="A595" s="199" t="s">
        <v>292</v>
      </c>
      <c r="B595" s="174">
        <v>0</v>
      </c>
      <c r="C595" s="174">
        <v>0</v>
      </c>
      <c r="D595" s="174">
        <v>0</v>
      </c>
      <c r="E595" s="174">
        <v>0</v>
      </c>
      <c r="F595" s="174">
        <v>0</v>
      </c>
      <c r="G595" s="174">
        <v>0</v>
      </c>
      <c r="H595" s="174">
        <v>0</v>
      </c>
      <c r="I595" s="174">
        <v>0</v>
      </c>
      <c r="J595" s="174">
        <v>0</v>
      </c>
      <c r="K595" s="174">
        <v>0</v>
      </c>
      <c r="L595" s="174">
        <v>0</v>
      </c>
      <c r="M595" s="174">
        <v>0</v>
      </c>
      <c r="N595" s="179">
        <v>0</v>
      </c>
    </row>
    <row r="596" spans="1:14" ht="33" customHeight="1" x14ac:dyDescent="0.2">
      <c r="A596" s="199" t="s">
        <v>293</v>
      </c>
      <c r="B596" s="174">
        <v>0</v>
      </c>
      <c r="C596" s="174">
        <v>0</v>
      </c>
      <c r="D596" s="174">
        <v>0</v>
      </c>
      <c r="E596" s="174">
        <v>0</v>
      </c>
      <c r="F596" s="174">
        <v>0</v>
      </c>
      <c r="G596" s="174">
        <v>0</v>
      </c>
      <c r="H596" s="174">
        <v>0</v>
      </c>
      <c r="I596" s="174">
        <v>0</v>
      </c>
      <c r="J596" s="174">
        <v>0</v>
      </c>
      <c r="K596" s="174">
        <v>0</v>
      </c>
      <c r="L596" s="174">
        <v>0</v>
      </c>
      <c r="M596" s="174">
        <v>0</v>
      </c>
      <c r="N596" s="179">
        <v>0</v>
      </c>
    </row>
    <row r="597" spans="1:14" ht="33" customHeight="1" x14ac:dyDescent="0.2">
      <c r="A597" s="199" t="s">
        <v>294</v>
      </c>
      <c r="B597" s="174">
        <v>0</v>
      </c>
      <c r="C597" s="174">
        <v>0</v>
      </c>
      <c r="D597" s="174">
        <v>0</v>
      </c>
      <c r="E597" s="174">
        <v>0</v>
      </c>
      <c r="F597" s="174">
        <v>0</v>
      </c>
      <c r="G597" s="174">
        <v>0</v>
      </c>
      <c r="H597" s="174">
        <v>0</v>
      </c>
      <c r="I597" s="174">
        <v>0</v>
      </c>
      <c r="J597" s="174">
        <v>0</v>
      </c>
      <c r="K597" s="174">
        <v>0</v>
      </c>
      <c r="L597" s="174">
        <v>0</v>
      </c>
      <c r="M597" s="174">
        <v>0</v>
      </c>
      <c r="N597" s="179">
        <v>0</v>
      </c>
    </row>
    <row r="598" spans="1:14" ht="33" customHeight="1" x14ac:dyDescent="0.2">
      <c r="A598" s="199" t="s">
        <v>295</v>
      </c>
      <c r="B598" s="174">
        <v>0</v>
      </c>
      <c r="C598" s="174">
        <v>0</v>
      </c>
      <c r="D598" s="174">
        <v>0</v>
      </c>
      <c r="E598" s="174">
        <v>0</v>
      </c>
      <c r="F598" s="174">
        <v>0</v>
      </c>
      <c r="G598" s="174">
        <v>0</v>
      </c>
      <c r="H598" s="174">
        <v>0</v>
      </c>
      <c r="I598" s="174">
        <v>0</v>
      </c>
      <c r="J598" s="174">
        <v>0</v>
      </c>
      <c r="K598" s="174">
        <v>0</v>
      </c>
      <c r="L598" s="174">
        <v>0</v>
      </c>
      <c r="M598" s="174">
        <v>0</v>
      </c>
      <c r="N598" s="179">
        <v>0</v>
      </c>
    </row>
    <row r="599" spans="1:14" ht="33" customHeight="1" x14ac:dyDescent="0.2">
      <c r="A599" s="199" t="s">
        <v>296</v>
      </c>
      <c r="B599" s="174">
        <v>0</v>
      </c>
      <c r="C599" s="174">
        <v>0</v>
      </c>
      <c r="D599" s="174">
        <v>0</v>
      </c>
      <c r="E599" s="174">
        <v>0</v>
      </c>
      <c r="F599" s="174">
        <v>0</v>
      </c>
      <c r="G599" s="174">
        <v>0</v>
      </c>
      <c r="H599" s="174">
        <v>0</v>
      </c>
      <c r="I599" s="174">
        <v>0</v>
      </c>
      <c r="J599" s="174">
        <v>0</v>
      </c>
      <c r="K599" s="174">
        <v>0</v>
      </c>
      <c r="L599" s="174">
        <v>0</v>
      </c>
      <c r="M599" s="174">
        <v>0</v>
      </c>
      <c r="N599" s="179">
        <v>0</v>
      </c>
    </row>
    <row r="600" spans="1:14" ht="33" customHeight="1" thickBot="1" x14ac:dyDescent="0.25">
      <c r="A600" s="199" t="s">
        <v>297</v>
      </c>
      <c r="B600" s="174">
        <v>0</v>
      </c>
      <c r="C600" s="174">
        <v>0</v>
      </c>
      <c r="D600" s="174">
        <v>0</v>
      </c>
      <c r="E600" s="174">
        <v>0</v>
      </c>
      <c r="F600" s="174">
        <v>0</v>
      </c>
      <c r="G600" s="174">
        <v>0</v>
      </c>
      <c r="H600" s="174">
        <v>0</v>
      </c>
      <c r="I600" s="174">
        <v>0</v>
      </c>
      <c r="J600" s="174">
        <v>0</v>
      </c>
      <c r="K600" s="174">
        <v>0</v>
      </c>
      <c r="L600" s="174">
        <v>0</v>
      </c>
      <c r="M600" s="174">
        <v>0</v>
      </c>
      <c r="N600" s="179">
        <v>0</v>
      </c>
    </row>
    <row r="601" spans="1:14" ht="33" customHeight="1" thickBot="1" x14ac:dyDescent="0.25">
      <c r="A601" s="198" t="s">
        <v>298</v>
      </c>
      <c r="B601" s="177">
        <v>6770214.5599999996</v>
      </c>
      <c r="C601" s="177">
        <v>7327172</v>
      </c>
      <c r="D601" s="177">
        <v>9542816</v>
      </c>
      <c r="E601" s="177">
        <v>2751150</v>
      </c>
      <c r="F601" s="177">
        <v>0</v>
      </c>
      <c r="G601" s="177">
        <v>10453163.84</v>
      </c>
      <c r="H601" s="177">
        <v>14422127.68</v>
      </c>
      <c r="I601" s="177">
        <v>16067496.84</v>
      </c>
      <c r="J601" s="177">
        <v>14452476.68</v>
      </c>
      <c r="K601" s="177">
        <v>13939606</v>
      </c>
      <c r="L601" s="177">
        <v>10825100</v>
      </c>
      <c r="M601" s="177">
        <v>11866343.17</v>
      </c>
      <c r="N601" s="177">
        <v>118417666.77</v>
      </c>
    </row>
    <row r="602" spans="1:14" ht="33" customHeight="1" x14ac:dyDescent="0.2">
      <c r="A602" s="199" t="s">
        <v>299</v>
      </c>
      <c r="B602" s="174">
        <v>6770214.5599999996</v>
      </c>
      <c r="C602" s="174">
        <v>7327172</v>
      </c>
      <c r="D602" s="174">
        <v>9542816</v>
      </c>
      <c r="E602" s="174">
        <v>2751150</v>
      </c>
      <c r="F602" s="174">
        <v>0</v>
      </c>
      <c r="G602" s="174">
        <v>10453163.84</v>
      </c>
      <c r="H602" s="174">
        <v>14422127.68</v>
      </c>
      <c r="I602" s="174">
        <v>16067496.84</v>
      </c>
      <c r="J602" s="174">
        <v>14452476.68</v>
      </c>
      <c r="K602" s="174">
        <v>13939606</v>
      </c>
      <c r="L602" s="174">
        <v>10825100</v>
      </c>
      <c r="M602" s="174">
        <v>11497415.17</v>
      </c>
      <c r="N602" s="179">
        <v>118048738.77</v>
      </c>
    </row>
    <row r="603" spans="1:14" ht="33" customHeight="1" x14ac:dyDescent="0.2">
      <c r="A603" s="199" t="s">
        <v>300</v>
      </c>
      <c r="B603" s="174">
        <v>0</v>
      </c>
      <c r="C603" s="174">
        <v>0</v>
      </c>
      <c r="D603" s="174">
        <v>0</v>
      </c>
      <c r="E603" s="174">
        <v>0</v>
      </c>
      <c r="F603" s="174">
        <v>0</v>
      </c>
      <c r="G603" s="174">
        <v>0</v>
      </c>
      <c r="H603" s="174">
        <v>0</v>
      </c>
      <c r="I603" s="174">
        <v>0</v>
      </c>
      <c r="J603" s="174">
        <v>0</v>
      </c>
      <c r="K603" s="174">
        <v>0</v>
      </c>
      <c r="L603" s="174">
        <v>0</v>
      </c>
      <c r="M603" s="174">
        <v>0</v>
      </c>
      <c r="N603" s="179">
        <v>0</v>
      </c>
    </row>
    <row r="604" spans="1:14" ht="33" customHeight="1" x14ac:dyDescent="0.2">
      <c r="A604" s="199" t="s">
        <v>301</v>
      </c>
      <c r="B604" s="174">
        <v>0</v>
      </c>
      <c r="C604" s="174">
        <v>0</v>
      </c>
      <c r="D604" s="174">
        <v>0</v>
      </c>
      <c r="E604" s="174">
        <v>0</v>
      </c>
      <c r="F604" s="174">
        <v>0</v>
      </c>
      <c r="G604" s="174">
        <v>0</v>
      </c>
      <c r="H604" s="174">
        <v>0</v>
      </c>
      <c r="I604" s="174">
        <v>0</v>
      </c>
      <c r="J604" s="174">
        <v>0</v>
      </c>
      <c r="K604" s="174">
        <v>0</v>
      </c>
      <c r="L604" s="174">
        <v>0</v>
      </c>
      <c r="M604" s="174">
        <v>0</v>
      </c>
      <c r="N604" s="179">
        <v>0</v>
      </c>
    </row>
    <row r="605" spans="1:14" ht="33" customHeight="1" x14ac:dyDescent="0.2">
      <c r="A605" s="199" t="s">
        <v>302</v>
      </c>
      <c r="B605" s="174">
        <v>0</v>
      </c>
      <c r="C605" s="174">
        <v>0</v>
      </c>
      <c r="D605" s="174">
        <v>0</v>
      </c>
      <c r="E605" s="174">
        <v>0</v>
      </c>
      <c r="F605" s="174">
        <v>0</v>
      </c>
      <c r="G605" s="174">
        <v>0</v>
      </c>
      <c r="H605" s="174">
        <v>0</v>
      </c>
      <c r="I605" s="174">
        <v>0</v>
      </c>
      <c r="J605" s="174">
        <v>0</v>
      </c>
      <c r="K605" s="174">
        <v>0</v>
      </c>
      <c r="L605" s="174">
        <v>0</v>
      </c>
      <c r="M605" s="174">
        <v>0</v>
      </c>
      <c r="N605" s="179">
        <v>0</v>
      </c>
    </row>
    <row r="606" spans="1:14" ht="33" customHeight="1" x14ac:dyDescent="0.2">
      <c r="A606" s="199" t="s">
        <v>303</v>
      </c>
      <c r="B606" s="174">
        <v>0</v>
      </c>
      <c r="C606" s="174">
        <v>0</v>
      </c>
      <c r="D606" s="174">
        <v>0</v>
      </c>
      <c r="E606" s="174">
        <v>0</v>
      </c>
      <c r="F606" s="174">
        <v>0</v>
      </c>
      <c r="G606" s="174">
        <v>0</v>
      </c>
      <c r="H606" s="174">
        <v>0</v>
      </c>
      <c r="I606" s="174">
        <v>0</v>
      </c>
      <c r="J606" s="174">
        <v>0</v>
      </c>
      <c r="K606" s="174">
        <v>0</v>
      </c>
      <c r="L606" s="174">
        <v>0</v>
      </c>
      <c r="M606" s="174">
        <v>368928</v>
      </c>
      <c r="N606" s="179">
        <v>368928</v>
      </c>
    </row>
    <row r="607" spans="1:14" ht="33" customHeight="1" thickBot="1" x14ac:dyDescent="0.25">
      <c r="A607" s="199" t="s">
        <v>234</v>
      </c>
      <c r="B607" s="174">
        <v>0</v>
      </c>
      <c r="C607" s="174">
        <v>0</v>
      </c>
      <c r="D607" s="174">
        <v>0</v>
      </c>
      <c r="E607" s="174">
        <v>0</v>
      </c>
      <c r="F607" s="174">
        <v>0</v>
      </c>
      <c r="G607" s="174">
        <v>0</v>
      </c>
      <c r="H607" s="174">
        <v>0</v>
      </c>
      <c r="I607" s="174">
        <v>0</v>
      </c>
      <c r="J607" s="174">
        <v>0</v>
      </c>
      <c r="K607" s="174">
        <v>0</v>
      </c>
      <c r="L607" s="174">
        <v>0</v>
      </c>
      <c r="M607" s="174">
        <v>0</v>
      </c>
      <c r="N607" s="179">
        <v>0</v>
      </c>
    </row>
    <row r="608" spans="1:14" ht="33" customHeight="1" thickBot="1" x14ac:dyDescent="0.25">
      <c r="A608" s="198" t="s">
        <v>304</v>
      </c>
      <c r="B608" s="177">
        <v>0</v>
      </c>
      <c r="C608" s="177">
        <v>0</v>
      </c>
      <c r="D608" s="177">
        <v>0</v>
      </c>
      <c r="E608" s="177">
        <v>0</v>
      </c>
      <c r="F608" s="177">
        <v>0</v>
      </c>
      <c r="G608" s="177">
        <v>0</v>
      </c>
      <c r="H608" s="177">
        <v>0</v>
      </c>
      <c r="I608" s="177">
        <v>0</v>
      </c>
      <c r="J608" s="177">
        <v>0</v>
      </c>
      <c r="K608" s="177">
        <v>0</v>
      </c>
      <c r="L608" s="177">
        <v>0</v>
      </c>
      <c r="M608" s="177">
        <v>0</v>
      </c>
      <c r="N608" s="177">
        <v>0</v>
      </c>
    </row>
    <row r="609" spans="1:14" ht="33" customHeight="1" x14ac:dyDescent="0.2">
      <c r="A609" s="199" t="s">
        <v>305</v>
      </c>
      <c r="B609" s="174">
        <v>0</v>
      </c>
      <c r="C609" s="174">
        <v>0</v>
      </c>
      <c r="D609" s="174">
        <v>0</v>
      </c>
      <c r="E609" s="174">
        <v>0</v>
      </c>
      <c r="F609" s="174">
        <v>0</v>
      </c>
      <c r="G609" s="174">
        <v>0</v>
      </c>
      <c r="H609" s="174">
        <v>0</v>
      </c>
      <c r="I609" s="174">
        <v>0</v>
      </c>
      <c r="J609" s="174">
        <v>0</v>
      </c>
      <c r="K609" s="174">
        <v>0</v>
      </c>
      <c r="L609" s="174">
        <v>0</v>
      </c>
      <c r="M609" s="174">
        <v>0</v>
      </c>
      <c r="N609" s="174">
        <v>0</v>
      </c>
    </row>
    <row r="610" spans="1:14" ht="33" customHeight="1" x14ac:dyDescent="0.2">
      <c r="A610" s="199" t="s">
        <v>306</v>
      </c>
      <c r="B610" s="174">
        <v>0</v>
      </c>
      <c r="C610" s="174">
        <v>0</v>
      </c>
      <c r="D610" s="174">
        <v>0</v>
      </c>
      <c r="E610" s="174">
        <v>0</v>
      </c>
      <c r="F610" s="174">
        <v>0</v>
      </c>
      <c r="G610" s="174">
        <v>0</v>
      </c>
      <c r="H610" s="174">
        <v>0</v>
      </c>
      <c r="I610" s="174">
        <v>0</v>
      </c>
      <c r="J610" s="174">
        <v>0</v>
      </c>
      <c r="K610" s="174">
        <v>0</v>
      </c>
      <c r="L610" s="174">
        <v>0</v>
      </c>
      <c r="M610" s="174">
        <v>0</v>
      </c>
      <c r="N610" s="174">
        <v>0</v>
      </c>
    </row>
    <row r="611" spans="1:14" ht="33" customHeight="1" x14ac:dyDescent="0.2">
      <c r="A611" s="199" t="s">
        <v>307</v>
      </c>
      <c r="B611" s="174">
        <v>0</v>
      </c>
      <c r="C611" s="174">
        <v>0</v>
      </c>
      <c r="D611" s="174">
        <v>0</v>
      </c>
      <c r="E611" s="174">
        <v>0</v>
      </c>
      <c r="F611" s="174">
        <v>0</v>
      </c>
      <c r="G611" s="174">
        <v>0</v>
      </c>
      <c r="H611" s="174">
        <v>0</v>
      </c>
      <c r="I611" s="174">
        <v>0</v>
      </c>
      <c r="J611" s="174">
        <v>0</v>
      </c>
      <c r="K611" s="174">
        <v>0</v>
      </c>
      <c r="L611" s="174">
        <v>0</v>
      </c>
      <c r="M611" s="174">
        <v>0</v>
      </c>
      <c r="N611" s="174">
        <v>0</v>
      </c>
    </row>
    <row r="612" spans="1:14" ht="33" customHeight="1" thickBot="1" x14ac:dyDescent="0.25">
      <c r="A612" s="199" t="s">
        <v>234</v>
      </c>
      <c r="B612" s="174">
        <v>0</v>
      </c>
      <c r="C612" s="174">
        <v>0</v>
      </c>
      <c r="D612" s="174">
        <v>0</v>
      </c>
      <c r="E612" s="174">
        <v>0</v>
      </c>
      <c r="F612" s="174">
        <v>0</v>
      </c>
      <c r="G612" s="174">
        <v>0</v>
      </c>
      <c r="H612" s="174">
        <v>0</v>
      </c>
      <c r="I612" s="174">
        <v>0</v>
      </c>
      <c r="J612" s="174">
        <v>0</v>
      </c>
      <c r="K612" s="174">
        <v>0</v>
      </c>
      <c r="L612" s="174">
        <v>0</v>
      </c>
      <c r="M612" s="174">
        <v>0</v>
      </c>
      <c r="N612" s="174">
        <v>0</v>
      </c>
    </row>
    <row r="613" spans="1:14" ht="33" customHeight="1" thickBot="1" x14ac:dyDescent="0.25">
      <c r="A613" s="198" t="s">
        <v>308</v>
      </c>
      <c r="B613" s="177">
        <v>0</v>
      </c>
      <c r="C613" s="177">
        <v>0</v>
      </c>
      <c r="D613" s="177">
        <v>0</v>
      </c>
      <c r="E613" s="177">
        <v>0</v>
      </c>
      <c r="F613" s="177">
        <v>0</v>
      </c>
      <c r="G613" s="177">
        <v>0</v>
      </c>
      <c r="H613" s="177">
        <v>0</v>
      </c>
      <c r="I613" s="177">
        <v>0</v>
      </c>
      <c r="J613" s="177">
        <v>0</v>
      </c>
      <c r="K613" s="177">
        <v>0</v>
      </c>
      <c r="L613" s="177">
        <v>0</v>
      </c>
      <c r="M613" s="177">
        <v>0</v>
      </c>
      <c r="N613" s="177">
        <v>0</v>
      </c>
    </row>
    <row r="614" spans="1:14" ht="33" customHeight="1" x14ac:dyDescent="0.2">
      <c r="A614" s="199" t="s">
        <v>309</v>
      </c>
      <c r="B614" s="174">
        <v>0</v>
      </c>
      <c r="C614" s="174">
        <v>0</v>
      </c>
      <c r="D614" s="174">
        <v>0</v>
      </c>
      <c r="E614" s="174">
        <v>0</v>
      </c>
      <c r="F614" s="174">
        <v>0</v>
      </c>
      <c r="G614" s="174">
        <v>0</v>
      </c>
      <c r="H614" s="174">
        <v>0</v>
      </c>
      <c r="I614" s="174">
        <v>0</v>
      </c>
      <c r="J614" s="174">
        <v>0</v>
      </c>
      <c r="K614" s="174">
        <v>0</v>
      </c>
      <c r="L614" s="174">
        <v>0</v>
      </c>
      <c r="M614" s="174">
        <v>0</v>
      </c>
      <c r="N614" s="179">
        <v>0</v>
      </c>
    </row>
    <row r="615" spans="1:14" ht="33" customHeight="1" x14ac:dyDescent="0.2">
      <c r="A615" s="199" t="s">
        <v>310</v>
      </c>
      <c r="B615" s="174">
        <v>0</v>
      </c>
      <c r="C615" s="174">
        <v>0</v>
      </c>
      <c r="D615" s="174">
        <v>0</v>
      </c>
      <c r="E615" s="174">
        <v>0</v>
      </c>
      <c r="F615" s="174">
        <v>0</v>
      </c>
      <c r="G615" s="174">
        <v>0</v>
      </c>
      <c r="H615" s="174">
        <v>0</v>
      </c>
      <c r="I615" s="174">
        <v>0</v>
      </c>
      <c r="J615" s="174">
        <v>0</v>
      </c>
      <c r="K615" s="174">
        <v>0</v>
      </c>
      <c r="L615" s="174">
        <v>0</v>
      </c>
      <c r="M615" s="174">
        <v>0</v>
      </c>
      <c r="N615" s="179">
        <v>0</v>
      </c>
    </row>
    <row r="616" spans="1:14" ht="33" customHeight="1" x14ac:dyDescent="0.2">
      <c r="A616" s="199" t="s">
        <v>311</v>
      </c>
      <c r="B616" s="174">
        <v>0</v>
      </c>
      <c r="C616" s="174">
        <v>0</v>
      </c>
      <c r="D616" s="174">
        <v>0</v>
      </c>
      <c r="E616" s="174">
        <v>0</v>
      </c>
      <c r="F616" s="174">
        <v>0</v>
      </c>
      <c r="G616" s="174">
        <v>0</v>
      </c>
      <c r="H616" s="174">
        <v>0</v>
      </c>
      <c r="I616" s="174">
        <v>0</v>
      </c>
      <c r="J616" s="174">
        <v>0</v>
      </c>
      <c r="K616" s="174">
        <v>0</v>
      </c>
      <c r="L616" s="174">
        <v>0</v>
      </c>
      <c r="M616" s="174">
        <v>0</v>
      </c>
      <c r="N616" s="179">
        <v>0</v>
      </c>
    </row>
    <row r="617" spans="1:14" ht="33" customHeight="1" x14ac:dyDescent="0.2">
      <c r="A617" s="199" t="s">
        <v>312</v>
      </c>
      <c r="B617" s="174">
        <v>0</v>
      </c>
      <c r="C617" s="174">
        <v>0</v>
      </c>
      <c r="D617" s="174">
        <v>0</v>
      </c>
      <c r="E617" s="174">
        <v>0</v>
      </c>
      <c r="F617" s="174">
        <v>0</v>
      </c>
      <c r="G617" s="174">
        <v>0</v>
      </c>
      <c r="H617" s="174">
        <v>0</v>
      </c>
      <c r="I617" s="174">
        <v>0</v>
      </c>
      <c r="J617" s="174">
        <v>0</v>
      </c>
      <c r="K617" s="174">
        <v>0</v>
      </c>
      <c r="L617" s="174">
        <v>0</v>
      </c>
      <c r="M617" s="174">
        <v>0</v>
      </c>
      <c r="N617" s="179">
        <v>0</v>
      </c>
    </row>
    <row r="618" spans="1:14" ht="33" customHeight="1" x14ac:dyDescent="0.2">
      <c r="A618" s="199" t="s">
        <v>313</v>
      </c>
      <c r="B618" s="174">
        <v>0</v>
      </c>
      <c r="C618" s="174">
        <v>0</v>
      </c>
      <c r="D618" s="174">
        <v>0</v>
      </c>
      <c r="E618" s="174">
        <v>0</v>
      </c>
      <c r="F618" s="174">
        <v>0</v>
      </c>
      <c r="G618" s="174">
        <v>0</v>
      </c>
      <c r="H618" s="174">
        <v>0</v>
      </c>
      <c r="I618" s="174">
        <v>0</v>
      </c>
      <c r="J618" s="174">
        <v>0</v>
      </c>
      <c r="K618" s="174">
        <v>0</v>
      </c>
      <c r="L618" s="174">
        <v>0</v>
      </c>
      <c r="M618" s="174">
        <v>0</v>
      </c>
      <c r="N618" s="179">
        <v>0</v>
      </c>
    </row>
    <row r="619" spans="1:14" ht="33" customHeight="1" x14ac:dyDescent="0.2">
      <c r="A619" s="199" t="s">
        <v>314</v>
      </c>
      <c r="B619" s="174">
        <v>0</v>
      </c>
      <c r="C619" s="174">
        <v>0</v>
      </c>
      <c r="D619" s="174">
        <v>0</v>
      </c>
      <c r="E619" s="174">
        <v>0</v>
      </c>
      <c r="F619" s="174">
        <v>0</v>
      </c>
      <c r="G619" s="174">
        <v>0</v>
      </c>
      <c r="H619" s="174">
        <v>0</v>
      </c>
      <c r="I619" s="174">
        <v>0</v>
      </c>
      <c r="J619" s="174">
        <v>0</v>
      </c>
      <c r="K619" s="174">
        <v>0</v>
      </c>
      <c r="L619" s="174">
        <v>0</v>
      </c>
      <c r="M619" s="174">
        <v>0</v>
      </c>
      <c r="N619" s="179">
        <v>0</v>
      </c>
    </row>
    <row r="620" spans="1:14" ht="33" customHeight="1" x14ac:dyDescent="0.2">
      <c r="A620" s="199" t="s">
        <v>313</v>
      </c>
      <c r="B620" s="174">
        <v>0</v>
      </c>
      <c r="C620" s="174">
        <v>0</v>
      </c>
      <c r="D620" s="174">
        <v>0</v>
      </c>
      <c r="E620" s="174">
        <v>0</v>
      </c>
      <c r="F620" s="174">
        <v>0</v>
      </c>
      <c r="G620" s="174">
        <v>0</v>
      </c>
      <c r="H620" s="174">
        <v>0</v>
      </c>
      <c r="I620" s="174">
        <v>0</v>
      </c>
      <c r="J620" s="174">
        <v>0</v>
      </c>
      <c r="K620" s="174">
        <v>0</v>
      </c>
      <c r="L620" s="174">
        <v>0</v>
      </c>
      <c r="M620" s="174">
        <v>0</v>
      </c>
      <c r="N620" s="179">
        <v>0</v>
      </c>
    </row>
    <row r="621" spans="1:14" ht="33" customHeight="1" thickBot="1" x14ac:dyDescent="0.25">
      <c r="A621" s="199" t="s">
        <v>234</v>
      </c>
      <c r="B621" s="174">
        <v>0</v>
      </c>
      <c r="C621" s="174">
        <v>0</v>
      </c>
      <c r="D621" s="174">
        <v>0</v>
      </c>
      <c r="E621" s="174">
        <v>0</v>
      </c>
      <c r="F621" s="174">
        <v>0</v>
      </c>
      <c r="G621" s="174">
        <v>0</v>
      </c>
      <c r="H621" s="174">
        <v>0</v>
      </c>
      <c r="I621" s="174">
        <v>0</v>
      </c>
      <c r="J621" s="174">
        <v>0</v>
      </c>
      <c r="K621" s="174">
        <v>0</v>
      </c>
      <c r="L621" s="174">
        <v>0</v>
      </c>
      <c r="M621" s="174">
        <v>0</v>
      </c>
      <c r="N621" s="179">
        <v>0</v>
      </c>
    </row>
    <row r="622" spans="1:14" ht="33" customHeight="1" thickBot="1" x14ac:dyDescent="0.25">
      <c r="A622" s="198" t="s">
        <v>315</v>
      </c>
      <c r="B622" s="177">
        <v>0</v>
      </c>
      <c r="C622" s="177">
        <v>0</v>
      </c>
      <c r="D622" s="177">
        <v>0</v>
      </c>
      <c r="E622" s="177">
        <v>0</v>
      </c>
      <c r="F622" s="177">
        <v>0</v>
      </c>
      <c r="G622" s="177">
        <v>0</v>
      </c>
      <c r="H622" s="177">
        <v>0</v>
      </c>
      <c r="I622" s="177">
        <v>0</v>
      </c>
      <c r="J622" s="177">
        <v>0</v>
      </c>
      <c r="K622" s="177">
        <v>0</v>
      </c>
      <c r="L622" s="177">
        <v>0</v>
      </c>
      <c r="M622" s="177">
        <v>0</v>
      </c>
      <c r="N622" s="177">
        <v>0</v>
      </c>
    </row>
    <row r="623" spans="1:14" ht="33" customHeight="1" x14ac:dyDescent="0.2">
      <c r="A623" s="199" t="s">
        <v>316</v>
      </c>
      <c r="B623" s="174">
        <v>0</v>
      </c>
      <c r="C623" s="174">
        <v>0</v>
      </c>
      <c r="D623" s="174">
        <v>0</v>
      </c>
      <c r="E623" s="174">
        <v>0</v>
      </c>
      <c r="F623" s="174">
        <v>0</v>
      </c>
      <c r="G623" s="174">
        <v>0</v>
      </c>
      <c r="H623" s="174">
        <v>0</v>
      </c>
      <c r="I623" s="174">
        <v>0</v>
      </c>
      <c r="J623" s="174">
        <v>0</v>
      </c>
      <c r="K623" s="174">
        <v>0</v>
      </c>
      <c r="L623" s="174">
        <v>0</v>
      </c>
      <c r="M623" s="174">
        <v>0</v>
      </c>
      <c r="N623" s="179">
        <v>0</v>
      </c>
    </row>
    <row r="624" spans="1:14" ht="33" customHeight="1" x14ac:dyDescent="0.2">
      <c r="A624" s="199" t="s">
        <v>317</v>
      </c>
      <c r="B624" s="174">
        <v>0</v>
      </c>
      <c r="C624" s="174">
        <v>0</v>
      </c>
      <c r="D624" s="174">
        <v>0</v>
      </c>
      <c r="E624" s="174">
        <v>0</v>
      </c>
      <c r="F624" s="174">
        <v>0</v>
      </c>
      <c r="G624" s="174">
        <v>0</v>
      </c>
      <c r="H624" s="174">
        <v>0</v>
      </c>
      <c r="I624" s="174">
        <v>0</v>
      </c>
      <c r="J624" s="174">
        <v>0</v>
      </c>
      <c r="K624" s="174">
        <v>0</v>
      </c>
      <c r="L624" s="174">
        <v>0</v>
      </c>
      <c r="M624" s="174">
        <v>0</v>
      </c>
      <c r="N624" s="179">
        <v>0</v>
      </c>
    </row>
    <row r="625" spans="1:14" ht="33" customHeight="1" thickBot="1" x14ac:dyDescent="0.25">
      <c r="A625" s="199" t="s">
        <v>234</v>
      </c>
      <c r="B625" s="174">
        <v>0</v>
      </c>
      <c r="C625" s="174">
        <v>0</v>
      </c>
      <c r="D625" s="174">
        <v>0</v>
      </c>
      <c r="E625" s="174">
        <v>0</v>
      </c>
      <c r="F625" s="174">
        <v>0</v>
      </c>
      <c r="G625" s="174">
        <v>0</v>
      </c>
      <c r="H625" s="174">
        <v>0</v>
      </c>
      <c r="I625" s="174">
        <v>0</v>
      </c>
      <c r="J625" s="174">
        <v>0</v>
      </c>
      <c r="K625" s="174">
        <v>0</v>
      </c>
      <c r="L625" s="174">
        <v>0</v>
      </c>
      <c r="M625" s="174">
        <v>0</v>
      </c>
      <c r="N625" s="179">
        <v>0</v>
      </c>
    </row>
    <row r="626" spans="1:14" ht="33" customHeight="1" thickBot="1" x14ac:dyDescent="0.25">
      <c r="A626" s="198" t="s">
        <v>318</v>
      </c>
      <c r="B626" s="177">
        <v>8186229</v>
      </c>
      <c r="C626" s="177">
        <v>21690</v>
      </c>
      <c r="D626" s="177">
        <v>1124976</v>
      </c>
      <c r="E626" s="177">
        <v>372196</v>
      </c>
      <c r="F626" s="177">
        <v>1394785</v>
      </c>
      <c r="G626" s="177">
        <v>378013.6</v>
      </c>
      <c r="H626" s="177">
        <v>1950354</v>
      </c>
      <c r="I626" s="177">
        <v>514080</v>
      </c>
      <c r="J626" s="177">
        <v>1781410.72</v>
      </c>
      <c r="K626" s="177">
        <v>4508044</v>
      </c>
      <c r="L626" s="177">
        <v>1647160</v>
      </c>
      <c r="M626" s="177">
        <v>773344</v>
      </c>
      <c r="N626" s="177">
        <v>22652282.32</v>
      </c>
    </row>
    <row r="627" spans="1:14" ht="33" customHeight="1" thickBot="1" x14ac:dyDescent="0.25">
      <c r="A627" s="201" t="s">
        <v>318</v>
      </c>
      <c r="B627" s="181">
        <v>8186229</v>
      </c>
      <c r="C627" s="181">
        <v>21690</v>
      </c>
      <c r="D627" s="181">
        <v>1124976</v>
      </c>
      <c r="E627" s="181">
        <v>372196</v>
      </c>
      <c r="F627" s="181">
        <v>1394785</v>
      </c>
      <c r="G627" s="181">
        <v>378013.6</v>
      </c>
      <c r="H627" s="181">
        <v>1950354</v>
      </c>
      <c r="I627" s="181">
        <v>514080</v>
      </c>
      <c r="J627" s="181">
        <v>1781410.72</v>
      </c>
      <c r="K627" s="181">
        <v>4508044</v>
      </c>
      <c r="L627" s="181">
        <v>1647160</v>
      </c>
      <c r="M627" s="181">
        <v>773344</v>
      </c>
      <c r="N627" s="182">
        <v>22652282.32</v>
      </c>
    </row>
    <row r="628" spans="1:14" ht="33" customHeight="1" thickBot="1" x14ac:dyDescent="0.25">
      <c r="A628" s="202" t="s">
        <v>229</v>
      </c>
      <c r="B628" s="183">
        <v>57364197.560000002</v>
      </c>
      <c r="C628" s="183">
        <v>35751524</v>
      </c>
      <c r="D628" s="183">
        <v>32299305</v>
      </c>
      <c r="E628" s="183">
        <v>43696566</v>
      </c>
      <c r="F628" s="183">
        <v>57603212</v>
      </c>
      <c r="G628" s="183">
        <v>74777140.439999998</v>
      </c>
      <c r="H628" s="183">
        <v>76371107.400000006</v>
      </c>
      <c r="I628" s="183">
        <v>74642269.439999998</v>
      </c>
      <c r="J628" s="183">
        <v>76160370.50999999</v>
      </c>
      <c r="K628" s="183">
        <v>84479726</v>
      </c>
      <c r="L628" s="183">
        <v>62531260</v>
      </c>
      <c r="M628" s="183">
        <v>56821670.689999998</v>
      </c>
      <c r="N628" s="183">
        <v>732498349.03999984</v>
      </c>
    </row>
    <row r="629" spans="1:14" ht="33" customHeight="1" x14ac:dyDescent="0.2"/>
  </sheetData>
  <mergeCells count="13">
    <mergeCell ref="A425:N426"/>
    <mergeCell ref="A528:N529"/>
    <mergeCell ref="A12:N13"/>
    <mergeCell ref="A115:N116"/>
    <mergeCell ref="A219:N220"/>
    <mergeCell ref="A322:N323"/>
    <mergeCell ref="A9:C9"/>
    <mergeCell ref="A2:N2"/>
    <mergeCell ref="A4:C4"/>
    <mergeCell ref="A5:C5"/>
    <mergeCell ref="A6:C6"/>
    <mergeCell ref="A7:C7"/>
    <mergeCell ref="A8:C8"/>
  </mergeCells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14'!A35" display="1 - FERROEXPRESO PAMPEANO S.A."/>
    <hyperlink ref="A5:C5" location="'2014'!A116" display="2 - NUEVO CENTRAL ARGENTINO S.A."/>
    <hyperlink ref="A6:C6" location="'2014'!A219" display="3 - FERROSUR ROCA S.A."/>
    <hyperlink ref="A7:C7" location="'2014'!A322" display="4 - BELGRANO CARGAS Y LOGÍSTICA S.A. - Línea San Martín "/>
    <hyperlink ref="A8:C8" location="'2014'!A432" display="5 - BELGRANO CARGAS Y LOGÍSTICA S.A. - Línea Urquiza"/>
    <hyperlink ref="A9:C9" location="'2014'!A530" display="6 - BELGRANO CARGAS Y LOGÍSTICA S.A. - Línea Belgrano"/>
  </hyperlinks>
  <printOptions horizontalCentered="1"/>
  <pageMargins left="0.74803149606299213" right="0.9055118110236221" top="0.98425196850393704" bottom="0.94488188976377963" header="0" footer="0"/>
  <pageSetup paperSize="9" scale="59" fitToHeight="0" orientation="landscape" r:id="rId1"/>
  <headerFooter alignWithMargins="0">
    <oddHeader>&amp;L&amp;G</oddHeader>
    <oddFooter>&amp;C&amp;8Tabla de elaboración propia a partir de datos aportados por los operadores</oddFooter>
  </headerFooter>
  <rowBreaks count="5" manualBreakCount="5">
    <brk id="114" max="16383" man="1"/>
    <brk id="218" max="16383" man="1"/>
    <brk id="321" max="16383" man="1"/>
    <brk id="424" max="16383" man="1"/>
    <brk id="527" max="16383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topLeftCell="I4" zoomScaleNormal="75" workbookViewId="0">
      <selection activeCell="A2" sqref="A2:N2"/>
    </sheetView>
  </sheetViews>
  <sheetFormatPr baseColWidth="10" defaultRowHeight="12.75" x14ac:dyDescent="0.2"/>
  <cols>
    <col min="1" max="14" width="15.5703125" customWidth="1"/>
    <col min="15" max="15" width="12.7109375" bestFit="1" customWidth="1"/>
  </cols>
  <sheetData>
    <row r="2" spans="1:14" s="26" customFormat="1" ht="24.95" customHeight="1" x14ac:dyDescent="0.2">
      <c r="A2" s="302" t="s">
        <v>214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190"/>
    </row>
    <row r="5" spans="1:14" s="26" customFormat="1" ht="24.95" customHeight="1" x14ac:dyDescent="0.2">
      <c r="A5" s="326" t="s">
        <v>18</v>
      </c>
      <c r="B5" s="326"/>
      <c r="C5" s="326"/>
      <c r="D5" s="190"/>
    </row>
    <row r="6" spans="1:14" s="26" customFormat="1" ht="24.95" customHeight="1" x14ac:dyDescent="0.2">
      <c r="A6" s="326" t="s">
        <v>29</v>
      </c>
      <c r="B6" s="326"/>
      <c r="C6" s="326"/>
      <c r="D6" s="190"/>
    </row>
    <row r="7" spans="1:14" s="26" customFormat="1" ht="24.95" customHeight="1" x14ac:dyDescent="0.2">
      <c r="A7" s="326" t="s">
        <v>209</v>
      </c>
      <c r="B7" s="326"/>
      <c r="C7" s="326"/>
      <c r="D7" s="190"/>
    </row>
    <row r="8" spans="1:14" s="26" customFormat="1" ht="24.95" customHeight="1" x14ac:dyDescent="0.2">
      <c r="A8" s="326" t="s">
        <v>210</v>
      </c>
      <c r="B8" s="326"/>
      <c r="C8" s="326"/>
      <c r="D8" s="190"/>
    </row>
    <row r="9" spans="1:14" s="26" customFormat="1" ht="24.95" customHeight="1" x14ac:dyDescent="0.2">
      <c r="A9" s="326" t="s">
        <v>211</v>
      </c>
      <c r="B9" s="326"/>
      <c r="C9" s="326"/>
      <c r="D9" s="190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215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59" t="s">
        <v>216</v>
      </c>
      <c r="B14" s="60" t="s">
        <v>217</v>
      </c>
      <c r="C14" s="60" t="s">
        <v>218</v>
      </c>
      <c r="D14" s="60" t="s">
        <v>219</v>
      </c>
      <c r="E14" s="60" t="s">
        <v>220</v>
      </c>
      <c r="F14" s="60" t="s">
        <v>221</v>
      </c>
      <c r="G14" s="60" t="s">
        <v>222</v>
      </c>
      <c r="H14" s="60" t="s">
        <v>223</v>
      </c>
      <c r="I14" s="60" t="s">
        <v>224</v>
      </c>
      <c r="J14" s="60" t="s">
        <v>225</v>
      </c>
      <c r="K14" s="60" t="s">
        <v>226</v>
      </c>
      <c r="L14" s="60" t="s">
        <v>227</v>
      </c>
      <c r="M14" s="60" t="s">
        <v>228</v>
      </c>
      <c r="N14" s="61" t="s">
        <v>229</v>
      </c>
    </row>
    <row r="15" spans="1:14" ht="33" customHeight="1" thickBot="1" x14ac:dyDescent="0.25">
      <c r="A15" s="53" t="s">
        <v>230</v>
      </c>
      <c r="B15" s="41">
        <v>10337698.800000001</v>
      </c>
      <c r="C15" s="41">
        <v>3099511.8</v>
      </c>
      <c r="D15" s="41">
        <v>0</v>
      </c>
      <c r="E15" s="41">
        <v>1411347.5999999999</v>
      </c>
      <c r="F15" s="41">
        <v>4122883.4400000004</v>
      </c>
      <c r="G15" s="41">
        <v>3441808.56</v>
      </c>
      <c r="H15" s="41">
        <v>845626.62</v>
      </c>
      <c r="I15" s="41">
        <v>239190.72</v>
      </c>
      <c r="J15" s="41">
        <v>363515.52</v>
      </c>
      <c r="K15" s="41">
        <v>463207.95999999996</v>
      </c>
      <c r="L15" s="41">
        <v>3123131.24</v>
      </c>
      <c r="M15" s="41">
        <v>5793564.959999999</v>
      </c>
      <c r="N15" s="41">
        <v>33241487.219999999</v>
      </c>
    </row>
    <row r="16" spans="1:14" ht="33" customHeight="1" x14ac:dyDescent="0.2">
      <c r="A16" s="51" t="s">
        <v>231</v>
      </c>
      <c r="B16" s="44">
        <v>10337698.800000001</v>
      </c>
      <c r="C16" s="42">
        <v>3099511.8</v>
      </c>
      <c r="D16" s="42">
        <v>0</v>
      </c>
      <c r="E16" s="42">
        <v>1411347.5999999999</v>
      </c>
      <c r="F16" s="42">
        <v>4122883.4400000004</v>
      </c>
      <c r="G16" s="42">
        <v>3330805.68</v>
      </c>
      <c r="H16" s="42">
        <v>189964.79999999999</v>
      </c>
      <c r="I16" s="42">
        <v>239562.23999999999</v>
      </c>
      <c r="J16" s="42">
        <v>363515.52</v>
      </c>
      <c r="K16" s="42">
        <v>463207.95999999996</v>
      </c>
      <c r="L16" s="42">
        <v>3123131.24</v>
      </c>
      <c r="M16" s="42">
        <v>5793564.959999999</v>
      </c>
      <c r="N16" s="43">
        <v>32475194.039999999</v>
      </c>
    </row>
    <row r="17" spans="1:14" ht="33" customHeight="1" x14ac:dyDescent="0.2">
      <c r="A17" s="51" t="s">
        <v>213</v>
      </c>
      <c r="B17" s="44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400056.06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3">
        <v>400056.06</v>
      </c>
    </row>
    <row r="18" spans="1:14" ht="33" customHeight="1" x14ac:dyDescent="0.2">
      <c r="A18" s="51" t="s">
        <v>232</v>
      </c>
      <c r="B18" s="44">
        <v>0</v>
      </c>
      <c r="C18" s="42">
        <v>0</v>
      </c>
      <c r="D18" s="42">
        <v>0</v>
      </c>
      <c r="E18" s="42">
        <v>0</v>
      </c>
      <c r="F18" s="42">
        <v>0</v>
      </c>
      <c r="G18" s="42">
        <v>111002.88</v>
      </c>
      <c r="H18" s="42">
        <v>255605.75999999998</v>
      </c>
      <c r="I18" s="42">
        <v>-371.51999999998952</v>
      </c>
      <c r="J18" s="42">
        <v>0</v>
      </c>
      <c r="K18" s="42">
        <v>0</v>
      </c>
      <c r="L18" s="42">
        <v>0</v>
      </c>
      <c r="M18" s="42">
        <v>0</v>
      </c>
      <c r="N18" s="43">
        <v>366237.12</v>
      </c>
    </row>
    <row r="19" spans="1:14" ht="33" customHeight="1" x14ac:dyDescent="0.2">
      <c r="A19" s="52" t="s">
        <v>233</v>
      </c>
      <c r="B19" s="44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3">
        <v>0</v>
      </c>
    </row>
    <row r="20" spans="1:14" ht="33" customHeight="1" thickBot="1" x14ac:dyDescent="0.25">
      <c r="A20" s="58" t="s">
        <v>234</v>
      </c>
      <c r="B20" s="44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3">
        <v>0</v>
      </c>
    </row>
    <row r="21" spans="1:14" ht="33" customHeight="1" thickBot="1" x14ac:dyDescent="0.25">
      <c r="A21" s="55" t="s">
        <v>235</v>
      </c>
      <c r="B21" s="45">
        <v>0</v>
      </c>
      <c r="C21" s="45">
        <v>0</v>
      </c>
      <c r="D21" s="45">
        <v>5375744.4800000004</v>
      </c>
      <c r="E21" s="45">
        <v>2958166.2</v>
      </c>
      <c r="F21" s="45">
        <v>0</v>
      </c>
      <c r="G21" s="45">
        <v>628252.88</v>
      </c>
      <c r="H21" s="45">
        <v>3908001.0400000005</v>
      </c>
      <c r="I21" s="45">
        <v>1370895.48</v>
      </c>
      <c r="J21" s="45">
        <v>3730070.4400000004</v>
      </c>
      <c r="K21" s="45">
        <v>1627847.26</v>
      </c>
      <c r="L21" s="45">
        <v>2530504.52</v>
      </c>
      <c r="M21" s="45">
        <v>1988950.38</v>
      </c>
      <c r="N21" s="45">
        <v>24118432.68</v>
      </c>
    </row>
    <row r="22" spans="1:14" ht="33" customHeight="1" x14ac:dyDescent="0.2">
      <c r="A22" s="54" t="s">
        <v>236</v>
      </c>
      <c r="B22" s="42">
        <v>0</v>
      </c>
      <c r="C22" s="42">
        <v>0</v>
      </c>
      <c r="D22" s="42">
        <v>5375744.4800000004</v>
      </c>
      <c r="E22" s="42">
        <v>2360043.64</v>
      </c>
      <c r="F22" s="42">
        <v>0</v>
      </c>
      <c r="G22" s="42">
        <v>0</v>
      </c>
      <c r="H22" s="42">
        <v>3722328.4800000004</v>
      </c>
      <c r="I22" s="42">
        <v>1370895.48</v>
      </c>
      <c r="J22" s="42">
        <v>688821.68</v>
      </c>
      <c r="K22" s="42">
        <v>995815.66</v>
      </c>
      <c r="L22" s="42">
        <v>2529945.2000000002</v>
      </c>
      <c r="M22" s="42">
        <v>1988950.38</v>
      </c>
      <c r="N22" s="43">
        <v>19032545</v>
      </c>
    </row>
    <row r="23" spans="1:14" ht="33" customHeight="1" x14ac:dyDescent="0.2">
      <c r="A23" s="54" t="s">
        <v>237</v>
      </c>
      <c r="B23" s="42">
        <v>0</v>
      </c>
      <c r="C23" s="42">
        <v>0</v>
      </c>
      <c r="D23" s="42">
        <v>0</v>
      </c>
      <c r="E23" s="42">
        <v>598122.55999999994</v>
      </c>
      <c r="F23" s="42">
        <v>0</v>
      </c>
      <c r="G23" s="42">
        <v>628252.88</v>
      </c>
      <c r="H23" s="42">
        <v>185672.56</v>
      </c>
      <c r="I23" s="42">
        <v>0</v>
      </c>
      <c r="J23" s="42">
        <v>3041248.7600000002</v>
      </c>
      <c r="K23" s="42">
        <v>632031.6</v>
      </c>
      <c r="L23" s="42">
        <v>559.31999999994878</v>
      </c>
      <c r="M23" s="42">
        <v>0</v>
      </c>
      <c r="N23" s="43">
        <v>5085887.68</v>
      </c>
    </row>
    <row r="24" spans="1:14" ht="33" customHeight="1" x14ac:dyDescent="0.2">
      <c r="A24" s="54" t="s">
        <v>238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3">
        <v>0</v>
      </c>
    </row>
    <row r="25" spans="1:14" ht="33" customHeight="1" x14ac:dyDescent="0.2">
      <c r="A25" s="54" t="s">
        <v>239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3">
        <v>0</v>
      </c>
    </row>
    <row r="26" spans="1:14" ht="33" customHeight="1" x14ac:dyDescent="0.2">
      <c r="A26" s="54" t="s">
        <v>240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3">
        <v>0</v>
      </c>
    </row>
    <row r="27" spans="1:14" ht="33" customHeight="1" thickBot="1" x14ac:dyDescent="0.25">
      <c r="A27" s="54" t="s">
        <v>241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3">
        <v>0</v>
      </c>
    </row>
    <row r="28" spans="1:14" ht="33" customHeight="1" thickBot="1" x14ac:dyDescent="0.25">
      <c r="A28" s="55" t="s">
        <v>242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</row>
    <row r="29" spans="1:14" ht="33" customHeight="1" x14ac:dyDescent="0.2">
      <c r="A29" s="54" t="s">
        <v>243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3">
        <v>0</v>
      </c>
    </row>
    <row r="30" spans="1:14" ht="33" customHeight="1" x14ac:dyDescent="0.2">
      <c r="A30" s="54" t="s">
        <v>244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3">
        <v>0</v>
      </c>
    </row>
    <row r="31" spans="1:14" ht="33" customHeight="1" x14ac:dyDescent="0.2">
      <c r="A31" s="54" t="s">
        <v>245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3">
        <v>0</v>
      </c>
    </row>
    <row r="32" spans="1:14" ht="33" customHeight="1" thickBot="1" x14ac:dyDescent="0.25">
      <c r="A32" s="54" t="s">
        <v>246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3">
        <v>0</v>
      </c>
    </row>
    <row r="33" spans="1:14" ht="33" customHeight="1" thickBot="1" x14ac:dyDescent="0.25">
      <c r="A33" s="55" t="s">
        <v>247</v>
      </c>
      <c r="B33" s="46">
        <v>0</v>
      </c>
      <c r="C33" s="46">
        <v>1880200</v>
      </c>
      <c r="D33" s="46">
        <v>-1565634</v>
      </c>
      <c r="E33" s="46">
        <v>350903</v>
      </c>
      <c r="F33" s="46">
        <v>403678</v>
      </c>
      <c r="G33" s="46">
        <v>181700</v>
      </c>
      <c r="H33" s="46">
        <v>395053.75</v>
      </c>
      <c r="I33" s="46">
        <v>0</v>
      </c>
      <c r="J33" s="46">
        <v>471199.5</v>
      </c>
      <c r="K33" s="46">
        <v>197103.5</v>
      </c>
      <c r="L33" s="46">
        <v>546089.5</v>
      </c>
      <c r="M33" s="46">
        <v>337102.5</v>
      </c>
      <c r="N33" s="46">
        <v>3197395.75</v>
      </c>
    </row>
    <row r="34" spans="1:14" ht="33" customHeight="1" x14ac:dyDescent="0.2">
      <c r="A34" s="54" t="s">
        <v>248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7">
        <v>0</v>
      </c>
    </row>
    <row r="35" spans="1:14" ht="33" customHeight="1" thickBot="1" x14ac:dyDescent="0.25">
      <c r="A35" s="54" t="s">
        <v>249</v>
      </c>
      <c r="B35" s="42">
        <v>0</v>
      </c>
      <c r="C35" s="42">
        <v>1880200</v>
      </c>
      <c r="D35" s="42">
        <v>-1565634</v>
      </c>
      <c r="E35" s="42">
        <v>350903</v>
      </c>
      <c r="F35" s="42">
        <v>403678</v>
      </c>
      <c r="G35" s="42">
        <v>181700</v>
      </c>
      <c r="H35" s="42">
        <v>395053.75</v>
      </c>
      <c r="I35" s="42">
        <v>0</v>
      </c>
      <c r="J35" s="42">
        <v>471199.5</v>
      </c>
      <c r="K35" s="42">
        <v>197103.5</v>
      </c>
      <c r="L35" s="42">
        <v>546089.5</v>
      </c>
      <c r="M35" s="42">
        <v>337102.5</v>
      </c>
      <c r="N35" s="47">
        <v>3197395.75</v>
      </c>
    </row>
    <row r="36" spans="1:14" ht="33" customHeight="1" thickBot="1" x14ac:dyDescent="0.25">
      <c r="A36" s="55" t="s">
        <v>250</v>
      </c>
      <c r="B36" s="45">
        <v>70682137.340000004</v>
      </c>
      <c r="C36" s="45">
        <v>54739154.481999993</v>
      </c>
      <c r="D36" s="45">
        <v>85851119.677999973</v>
      </c>
      <c r="E36" s="45">
        <v>108958878.77160002</v>
      </c>
      <c r="F36" s="45">
        <v>135637186.10999998</v>
      </c>
      <c r="G36" s="45">
        <v>114597431.41700003</v>
      </c>
      <c r="H36" s="45">
        <v>136704436.26800001</v>
      </c>
      <c r="I36" s="45">
        <v>131061245.40399998</v>
      </c>
      <c r="J36" s="45">
        <v>131555802.91800007</v>
      </c>
      <c r="K36" s="45">
        <v>127020252.49099997</v>
      </c>
      <c r="L36" s="45">
        <v>103206938.90800002</v>
      </c>
      <c r="M36" s="45">
        <v>70154529.619000018</v>
      </c>
      <c r="N36" s="45">
        <v>1270169113.4066002</v>
      </c>
    </row>
    <row r="37" spans="1:14" ht="33" customHeight="1" x14ac:dyDescent="0.2">
      <c r="A37" s="54" t="s">
        <v>251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7">
        <v>0</v>
      </c>
    </row>
    <row r="38" spans="1:14" ht="33" customHeight="1" x14ac:dyDescent="0.2">
      <c r="A38" s="54" t="s">
        <v>252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7">
        <v>0</v>
      </c>
    </row>
    <row r="39" spans="1:14" ht="33" customHeight="1" x14ac:dyDescent="0.2">
      <c r="A39" s="54" t="s">
        <v>253</v>
      </c>
      <c r="B39" s="42">
        <v>8937039.7899999991</v>
      </c>
      <c r="C39" s="42">
        <v>2685723.108</v>
      </c>
      <c r="D39" s="42">
        <v>4742041.2699999996</v>
      </c>
      <c r="E39" s="42">
        <v>694368.31300000008</v>
      </c>
      <c r="F39" s="42">
        <v>3527486.82</v>
      </c>
      <c r="G39" s="42">
        <v>733169.80800000031</v>
      </c>
      <c r="H39" s="42">
        <v>5772876.71</v>
      </c>
      <c r="I39" s="42">
        <v>5654416.580000001</v>
      </c>
      <c r="J39" s="42">
        <v>5162910.7</v>
      </c>
      <c r="K39" s="42">
        <v>3380434.82</v>
      </c>
      <c r="L39" s="42">
        <v>3324335.4680000003</v>
      </c>
      <c r="M39" s="42">
        <v>8485148.4800000004</v>
      </c>
      <c r="N39" s="47">
        <v>53099951.867000014</v>
      </c>
    </row>
    <row r="40" spans="1:14" ht="33" customHeight="1" x14ac:dyDescent="0.2">
      <c r="A40" s="54" t="s">
        <v>254</v>
      </c>
      <c r="B40" s="42">
        <v>8530536.6799999997</v>
      </c>
      <c r="C40" s="42">
        <v>9719786.882000003</v>
      </c>
      <c r="D40" s="42">
        <v>31958262.205999989</v>
      </c>
      <c r="E40" s="42">
        <v>38504813.212000005</v>
      </c>
      <c r="F40" s="42">
        <v>31949234.228000008</v>
      </c>
      <c r="G40" s="42">
        <v>44264314.902000017</v>
      </c>
      <c r="H40" s="42">
        <v>40651814.554000005</v>
      </c>
      <c r="I40" s="42">
        <v>29648480.258999996</v>
      </c>
      <c r="J40" s="42">
        <v>24642087.440000013</v>
      </c>
      <c r="K40" s="42">
        <v>23516973.761999998</v>
      </c>
      <c r="L40" s="42">
        <v>5101710.45</v>
      </c>
      <c r="M40" s="42">
        <v>4838099.4560000002</v>
      </c>
      <c r="N40" s="47">
        <v>293326114.03100002</v>
      </c>
    </row>
    <row r="41" spans="1:14" ht="33" customHeight="1" x14ac:dyDescent="0.2">
      <c r="A41" s="54" t="s">
        <v>255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7">
        <v>0</v>
      </c>
    </row>
    <row r="42" spans="1:14" ht="33" customHeight="1" x14ac:dyDescent="0.2">
      <c r="A42" s="54" t="s">
        <v>256</v>
      </c>
      <c r="B42" s="42">
        <v>25118427.57</v>
      </c>
      <c r="C42" s="42">
        <v>17628304.095999997</v>
      </c>
      <c r="D42" s="42">
        <v>21124569.371999994</v>
      </c>
      <c r="E42" s="42">
        <v>3983965.1669999999</v>
      </c>
      <c r="F42" s="42">
        <v>1399784.8819999998</v>
      </c>
      <c r="G42" s="42">
        <v>6231329.4500000002</v>
      </c>
      <c r="H42" s="42">
        <v>1897157.3399999999</v>
      </c>
      <c r="I42" s="42">
        <v>4364540.7859999994</v>
      </c>
      <c r="J42" s="42">
        <v>825563.82399999991</v>
      </c>
      <c r="K42" s="42">
        <v>2000639.9800000002</v>
      </c>
      <c r="L42" s="42">
        <v>676101.15000000014</v>
      </c>
      <c r="M42" s="42">
        <v>2271606.4440000001</v>
      </c>
      <c r="N42" s="47">
        <v>87521990.061000004</v>
      </c>
    </row>
    <row r="43" spans="1:14" ht="33" customHeight="1" x14ac:dyDescent="0.2">
      <c r="A43" s="54" t="s">
        <v>257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840727.2</v>
      </c>
      <c r="L43" s="42">
        <v>-3319.2000000000698</v>
      </c>
      <c r="M43" s="42">
        <v>0</v>
      </c>
      <c r="N43" s="47">
        <v>837407.99999999988</v>
      </c>
    </row>
    <row r="44" spans="1:14" ht="33" customHeight="1" x14ac:dyDescent="0.2">
      <c r="A44" s="54" t="s">
        <v>258</v>
      </c>
      <c r="B44" s="42">
        <v>1898705.2399999998</v>
      </c>
      <c r="C44" s="42">
        <v>4272337.0780000007</v>
      </c>
      <c r="D44" s="42">
        <v>18665648.967999991</v>
      </c>
      <c r="E44" s="42">
        <v>5920540.1515999986</v>
      </c>
      <c r="F44" s="42">
        <v>-138.80000000005879</v>
      </c>
      <c r="G44" s="42">
        <v>499648.38</v>
      </c>
      <c r="H44" s="42">
        <v>1019031.824</v>
      </c>
      <c r="I44" s="42">
        <v>5116600.6219999995</v>
      </c>
      <c r="J44" s="42">
        <v>1905188.3479999998</v>
      </c>
      <c r="K44" s="42">
        <v>121712.16</v>
      </c>
      <c r="L44" s="42">
        <v>2771873.11</v>
      </c>
      <c r="M44" s="42">
        <v>10202971.072000001</v>
      </c>
      <c r="N44" s="47">
        <v>52394118.153599977</v>
      </c>
    </row>
    <row r="45" spans="1:14" ht="33" customHeight="1" x14ac:dyDescent="0.2">
      <c r="A45" s="54" t="s">
        <v>259</v>
      </c>
      <c r="B45" s="42">
        <v>26197428.059999995</v>
      </c>
      <c r="C45" s="42">
        <v>20433003.318</v>
      </c>
      <c r="D45" s="42">
        <v>9360597.8619999997</v>
      </c>
      <c r="E45" s="42">
        <v>59855191.928000018</v>
      </c>
      <c r="F45" s="42">
        <v>98760818.979999974</v>
      </c>
      <c r="G45" s="42">
        <v>62868968.877000012</v>
      </c>
      <c r="H45" s="42">
        <v>87363555.840000018</v>
      </c>
      <c r="I45" s="42">
        <v>86277207.15699999</v>
      </c>
      <c r="J45" s="42">
        <v>99020052.606000051</v>
      </c>
      <c r="K45" s="42">
        <v>97159764.568999976</v>
      </c>
      <c r="L45" s="42">
        <v>91336237.930000022</v>
      </c>
      <c r="M45" s="42">
        <v>44356704.167000018</v>
      </c>
      <c r="N45" s="47">
        <v>782989531.29400027</v>
      </c>
    </row>
    <row r="46" spans="1:14" ht="33" customHeight="1" x14ac:dyDescent="0.2">
      <c r="A46" s="54" t="s">
        <v>260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7">
        <v>0</v>
      </c>
    </row>
    <row r="47" spans="1:14" ht="33" customHeight="1" thickBot="1" x14ac:dyDescent="0.25">
      <c r="A47" s="54" t="s">
        <v>261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7">
        <v>0</v>
      </c>
    </row>
    <row r="48" spans="1:14" ht="33" customHeight="1" thickBot="1" x14ac:dyDescent="0.25">
      <c r="A48" s="55" t="s">
        <v>262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</row>
    <row r="49" spans="1:14" ht="33" customHeight="1" thickBot="1" x14ac:dyDescent="0.25">
      <c r="A49" s="56" t="s">
        <v>262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7">
        <v>0</v>
      </c>
    </row>
    <row r="50" spans="1:14" ht="33" customHeight="1" thickBot="1" x14ac:dyDescent="0.25">
      <c r="A50" s="55" t="s">
        <v>263</v>
      </c>
      <c r="B50" s="45">
        <v>1929073.3599999999</v>
      </c>
      <c r="C50" s="45">
        <v>1750284.737</v>
      </c>
      <c r="D50" s="45">
        <v>0</v>
      </c>
      <c r="E50" s="45">
        <v>2134398.0180000002</v>
      </c>
      <c r="F50" s="45">
        <v>1907843.4</v>
      </c>
      <c r="G50" s="45">
        <v>-546.65999999991618</v>
      </c>
      <c r="H50" s="45">
        <v>1103169.125</v>
      </c>
      <c r="I50" s="45">
        <v>0</v>
      </c>
      <c r="J50" s="45">
        <v>-62.502999999851454</v>
      </c>
      <c r="K50" s="45">
        <v>747245.95</v>
      </c>
      <c r="L50" s="45">
        <v>1032391.798</v>
      </c>
      <c r="M50" s="45">
        <v>1162798.2</v>
      </c>
      <c r="N50" s="45">
        <v>11766595.424999999</v>
      </c>
    </row>
    <row r="51" spans="1:14" ht="33" customHeight="1" x14ac:dyDescent="0.2">
      <c r="A51" s="54" t="s">
        <v>264</v>
      </c>
      <c r="B51" s="42">
        <v>1929073.3599999999</v>
      </c>
      <c r="C51" s="42">
        <v>1750284.737</v>
      </c>
      <c r="D51" s="42">
        <v>0</v>
      </c>
      <c r="E51" s="42">
        <v>2134398.0180000002</v>
      </c>
      <c r="F51" s="42">
        <v>1907843.4</v>
      </c>
      <c r="G51" s="42">
        <v>-546.65999999991618</v>
      </c>
      <c r="H51" s="42">
        <v>1103169.125</v>
      </c>
      <c r="I51" s="42">
        <v>0</v>
      </c>
      <c r="J51" s="42">
        <v>-62.502999999851454</v>
      </c>
      <c r="K51" s="42">
        <v>747245.95</v>
      </c>
      <c r="L51" s="42">
        <v>1032391.798</v>
      </c>
      <c r="M51" s="42">
        <v>1162798.2</v>
      </c>
      <c r="N51" s="47">
        <v>11766595.424999999</v>
      </c>
    </row>
    <row r="52" spans="1:14" ht="33" customHeight="1" x14ac:dyDescent="0.2">
      <c r="A52" s="54" t="s">
        <v>265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7">
        <v>0</v>
      </c>
    </row>
    <row r="53" spans="1:14" ht="33" customHeight="1" x14ac:dyDescent="0.2">
      <c r="A53" s="54" t="s">
        <v>266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7">
        <v>0</v>
      </c>
    </row>
    <row r="54" spans="1:14" ht="33" customHeight="1" x14ac:dyDescent="0.2">
      <c r="A54" s="54" t="s">
        <v>267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7">
        <v>0</v>
      </c>
    </row>
    <row r="55" spans="1:14" ht="33" customHeight="1" x14ac:dyDescent="0.2">
      <c r="A55" s="54" t="s">
        <v>268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7">
        <v>0</v>
      </c>
    </row>
    <row r="56" spans="1:14" ht="33" customHeight="1" x14ac:dyDescent="0.2">
      <c r="A56" s="54" t="s">
        <v>269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7">
        <v>0</v>
      </c>
    </row>
    <row r="57" spans="1:14" ht="33" customHeight="1" x14ac:dyDescent="0.2">
      <c r="A57" s="54" t="s">
        <v>270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7">
        <v>0</v>
      </c>
    </row>
    <row r="58" spans="1:14" ht="33" customHeight="1" x14ac:dyDescent="0.2">
      <c r="A58" s="54" t="s">
        <v>271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7">
        <v>0</v>
      </c>
    </row>
    <row r="59" spans="1:14" ht="33" customHeight="1" x14ac:dyDescent="0.2">
      <c r="A59" s="54" t="s">
        <v>272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7">
        <v>0</v>
      </c>
    </row>
    <row r="60" spans="1:14" ht="33" customHeight="1" thickBot="1" x14ac:dyDescent="0.25">
      <c r="A60" s="54" t="s">
        <v>273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7">
        <v>0</v>
      </c>
    </row>
    <row r="61" spans="1:14" ht="33" customHeight="1" thickBot="1" x14ac:dyDescent="0.25">
      <c r="A61" s="55" t="s">
        <v>274</v>
      </c>
      <c r="B61" s="45">
        <v>0</v>
      </c>
      <c r="C61" s="45">
        <v>0</v>
      </c>
      <c r="D61" s="45">
        <v>0</v>
      </c>
      <c r="E61" s="45">
        <v>0</v>
      </c>
      <c r="F61" s="45">
        <v>-55</v>
      </c>
      <c r="G61" s="45">
        <v>518817</v>
      </c>
      <c r="H61" s="45">
        <v>0</v>
      </c>
      <c r="I61" s="45">
        <v>0</v>
      </c>
      <c r="J61" s="45">
        <v>0</v>
      </c>
      <c r="K61" s="45">
        <v>400162.7</v>
      </c>
      <c r="L61" s="45">
        <v>0</v>
      </c>
      <c r="M61" s="45">
        <v>0</v>
      </c>
      <c r="N61" s="45">
        <v>918924.7</v>
      </c>
    </row>
    <row r="62" spans="1:14" ht="33" customHeight="1" x14ac:dyDescent="0.2">
      <c r="A62" s="54" t="s">
        <v>275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7">
        <v>0</v>
      </c>
    </row>
    <row r="63" spans="1:14" ht="33" customHeight="1" x14ac:dyDescent="0.2">
      <c r="A63" s="54" t="s">
        <v>276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7">
        <v>0</v>
      </c>
    </row>
    <row r="64" spans="1:14" ht="33" customHeight="1" x14ac:dyDescent="0.2">
      <c r="A64" s="54" t="s">
        <v>277</v>
      </c>
      <c r="B64" s="42">
        <v>0</v>
      </c>
      <c r="C64" s="42">
        <v>0</v>
      </c>
      <c r="D64" s="42">
        <v>0</v>
      </c>
      <c r="E64" s="42">
        <v>0</v>
      </c>
      <c r="F64" s="42">
        <v>-55</v>
      </c>
      <c r="G64" s="42">
        <v>518817</v>
      </c>
      <c r="H64" s="42">
        <v>0</v>
      </c>
      <c r="I64" s="42">
        <v>0</v>
      </c>
      <c r="J64" s="42">
        <v>0</v>
      </c>
      <c r="K64" s="42">
        <v>400162.7</v>
      </c>
      <c r="L64" s="42">
        <v>0</v>
      </c>
      <c r="M64" s="42">
        <v>0</v>
      </c>
      <c r="N64" s="47">
        <v>918924.7</v>
      </c>
    </row>
    <row r="65" spans="1:14" ht="33" customHeight="1" x14ac:dyDescent="0.2">
      <c r="A65" s="54" t="s">
        <v>278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7">
        <v>0</v>
      </c>
    </row>
    <row r="66" spans="1:14" ht="33" customHeight="1" x14ac:dyDescent="0.2">
      <c r="A66" s="54" t="s">
        <v>279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7">
        <v>0</v>
      </c>
    </row>
    <row r="67" spans="1:14" ht="33" customHeight="1" x14ac:dyDescent="0.2">
      <c r="A67" s="54" t="s">
        <v>280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7">
        <v>0</v>
      </c>
    </row>
    <row r="68" spans="1:14" ht="33" customHeight="1" thickBot="1" x14ac:dyDescent="0.25">
      <c r="A68" s="54" t="s">
        <v>281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7">
        <v>0</v>
      </c>
    </row>
    <row r="69" spans="1:14" ht="33" customHeight="1" thickBot="1" x14ac:dyDescent="0.25">
      <c r="A69" s="55" t="s">
        <v>282</v>
      </c>
      <c r="B69" s="45">
        <v>1803172</v>
      </c>
      <c r="C69" s="45">
        <v>4324297.8000000007</v>
      </c>
      <c r="D69" s="45">
        <v>4713884.4019999998</v>
      </c>
      <c r="E69" s="45">
        <v>4879340.63</v>
      </c>
      <c r="F69" s="45">
        <v>4092817.8476000009</v>
      </c>
      <c r="G69" s="45">
        <v>3854108.4080000008</v>
      </c>
      <c r="H69" s="45">
        <v>2921626.15</v>
      </c>
      <c r="I69" s="45">
        <v>1591322.1099999999</v>
      </c>
      <c r="J69" s="45">
        <v>569358.50000000012</v>
      </c>
      <c r="K69" s="45">
        <v>5767328.3179999981</v>
      </c>
      <c r="L69" s="45">
        <v>6475895.550999999</v>
      </c>
      <c r="M69" s="45">
        <v>2455628.5730000008</v>
      </c>
      <c r="N69" s="45">
        <v>43448780.289599992</v>
      </c>
    </row>
    <row r="70" spans="1:14" ht="33" customHeight="1" x14ac:dyDescent="0.2">
      <c r="A70" s="54" t="s">
        <v>283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7">
        <v>0</v>
      </c>
    </row>
    <row r="71" spans="1:14" ht="33" customHeight="1" x14ac:dyDescent="0.2">
      <c r="A71" s="54" t="s">
        <v>284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7">
        <v>0</v>
      </c>
    </row>
    <row r="72" spans="1:14" ht="33" customHeight="1" x14ac:dyDescent="0.2">
      <c r="A72" s="54" t="s">
        <v>285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7">
        <v>0</v>
      </c>
    </row>
    <row r="73" spans="1:14" ht="33" customHeight="1" x14ac:dyDescent="0.2">
      <c r="A73" s="54" t="s">
        <v>286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7">
        <v>0</v>
      </c>
    </row>
    <row r="74" spans="1:14" ht="33" customHeight="1" x14ac:dyDescent="0.2">
      <c r="A74" s="54" t="s">
        <v>287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7">
        <v>0</v>
      </c>
    </row>
    <row r="75" spans="1:14" ht="33" customHeight="1" x14ac:dyDescent="0.2">
      <c r="A75" s="54" t="s">
        <v>288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7">
        <v>0</v>
      </c>
    </row>
    <row r="76" spans="1:14" ht="33" customHeight="1" x14ac:dyDescent="0.2">
      <c r="A76" s="54" t="s">
        <v>289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7">
        <v>0</v>
      </c>
    </row>
    <row r="77" spans="1:14" ht="33" customHeight="1" x14ac:dyDescent="0.2">
      <c r="A77" s="54" t="s">
        <v>290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7">
        <v>0</v>
      </c>
    </row>
    <row r="78" spans="1:14" ht="33" customHeight="1" x14ac:dyDescent="0.2">
      <c r="A78" s="54" t="s">
        <v>291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7">
        <v>0</v>
      </c>
    </row>
    <row r="79" spans="1:14" ht="33" customHeight="1" x14ac:dyDescent="0.2">
      <c r="A79" s="54" t="s">
        <v>292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7">
        <v>0</v>
      </c>
    </row>
    <row r="80" spans="1:14" ht="33" customHeight="1" x14ac:dyDescent="0.2">
      <c r="A80" s="54" t="s">
        <v>293</v>
      </c>
      <c r="B80" s="42">
        <v>1702068</v>
      </c>
      <c r="C80" s="42">
        <v>751521.6</v>
      </c>
      <c r="D80" s="42">
        <v>1505757.6</v>
      </c>
      <c r="E80" s="42">
        <v>1508385.6</v>
      </c>
      <c r="F80" s="42">
        <v>1143988.8</v>
      </c>
      <c r="G80" s="42">
        <v>996850.05</v>
      </c>
      <c r="H80" s="42">
        <v>1034518.2</v>
      </c>
      <c r="I80" s="42">
        <v>1347859.2999999998</v>
      </c>
      <c r="J80" s="42">
        <v>570839.84000000008</v>
      </c>
      <c r="K80" s="42">
        <v>1203854.2999999998</v>
      </c>
      <c r="L80" s="42">
        <v>615192</v>
      </c>
      <c r="M80" s="42">
        <v>642364.80000000005</v>
      </c>
      <c r="N80" s="47">
        <v>13023200.09</v>
      </c>
    </row>
    <row r="81" spans="1:14" ht="33" customHeight="1" x14ac:dyDescent="0.2">
      <c r="A81" s="54" t="s">
        <v>294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7">
        <v>0</v>
      </c>
    </row>
    <row r="82" spans="1:14" ht="33" customHeight="1" x14ac:dyDescent="0.2">
      <c r="A82" s="54" t="s">
        <v>295</v>
      </c>
      <c r="B82" s="42">
        <v>0</v>
      </c>
      <c r="C82" s="42">
        <v>3429000.2</v>
      </c>
      <c r="D82" s="42">
        <v>2778610.8619999997</v>
      </c>
      <c r="E82" s="42">
        <v>3247368.77</v>
      </c>
      <c r="F82" s="42">
        <v>2787406.0476000006</v>
      </c>
      <c r="G82" s="42">
        <v>2697258.3580000005</v>
      </c>
      <c r="H82" s="42">
        <v>1887107.95</v>
      </c>
      <c r="I82" s="42">
        <v>246569.31000000003</v>
      </c>
      <c r="J82" s="42">
        <v>1518.66</v>
      </c>
      <c r="K82" s="42">
        <v>4322736.4179999987</v>
      </c>
      <c r="L82" s="42">
        <v>5619965.9509999994</v>
      </c>
      <c r="M82" s="42">
        <v>1648548.5730000003</v>
      </c>
      <c r="N82" s="47">
        <v>28666091.099599995</v>
      </c>
    </row>
    <row r="83" spans="1:14" ht="33" customHeight="1" x14ac:dyDescent="0.2">
      <c r="A83" s="54" t="s">
        <v>296</v>
      </c>
      <c r="B83" s="42">
        <v>101104</v>
      </c>
      <c r="C83" s="42">
        <v>143776</v>
      </c>
      <c r="D83" s="42">
        <v>429515.94</v>
      </c>
      <c r="E83" s="42">
        <v>123586.26</v>
      </c>
      <c r="F83" s="42">
        <v>161423</v>
      </c>
      <c r="G83" s="42">
        <v>160000</v>
      </c>
      <c r="H83" s="42">
        <v>0</v>
      </c>
      <c r="I83" s="42">
        <v>-3106.5</v>
      </c>
      <c r="J83" s="42">
        <v>-3000</v>
      </c>
      <c r="K83" s="42">
        <v>240737.59999999992</v>
      </c>
      <c r="L83" s="42">
        <v>240737.59999999992</v>
      </c>
      <c r="M83" s="42">
        <v>164715.19999999995</v>
      </c>
      <c r="N83" s="47">
        <v>1759489.0999999996</v>
      </c>
    </row>
    <row r="84" spans="1:14" ht="33" customHeight="1" thickBot="1" x14ac:dyDescent="0.25">
      <c r="A84" s="54" t="s">
        <v>297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7">
        <v>0</v>
      </c>
    </row>
    <row r="85" spans="1:14" ht="33" customHeight="1" thickBot="1" x14ac:dyDescent="0.25">
      <c r="A85" s="55" t="s">
        <v>298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</row>
    <row r="86" spans="1:14" ht="33" customHeight="1" x14ac:dyDescent="0.2">
      <c r="A86" s="54" t="s">
        <v>299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7">
        <v>0</v>
      </c>
    </row>
    <row r="87" spans="1:14" ht="33" customHeight="1" x14ac:dyDescent="0.2">
      <c r="A87" s="54" t="s">
        <v>300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7">
        <v>0</v>
      </c>
    </row>
    <row r="88" spans="1:14" ht="33" customHeight="1" x14ac:dyDescent="0.2">
      <c r="A88" s="54" t="s">
        <v>301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7">
        <v>0</v>
      </c>
    </row>
    <row r="89" spans="1:14" ht="33" customHeight="1" x14ac:dyDescent="0.2">
      <c r="A89" s="54" t="s">
        <v>302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7">
        <v>0</v>
      </c>
    </row>
    <row r="90" spans="1:14" ht="33" customHeight="1" x14ac:dyDescent="0.2">
      <c r="A90" s="54" t="s">
        <v>303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7">
        <v>0</v>
      </c>
    </row>
    <row r="91" spans="1:14" ht="33" customHeight="1" thickBot="1" x14ac:dyDescent="0.25">
      <c r="A91" s="54" t="s">
        <v>234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7">
        <v>0</v>
      </c>
    </row>
    <row r="92" spans="1:14" ht="33" customHeight="1" thickBot="1" x14ac:dyDescent="0.25">
      <c r="A92" s="55" t="s">
        <v>304</v>
      </c>
      <c r="B92" s="45">
        <v>0</v>
      </c>
      <c r="C92" s="45">
        <v>0</v>
      </c>
      <c r="D92" s="45">
        <v>0</v>
      </c>
      <c r="E92" s="45">
        <v>414157.5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414157.5</v>
      </c>
    </row>
    <row r="93" spans="1:14" ht="33" customHeight="1" x14ac:dyDescent="0.2">
      <c r="A93" s="54" t="s">
        <v>305</v>
      </c>
      <c r="B93" s="42">
        <v>0</v>
      </c>
      <c r="C93" s="42">
        <v>0</v>
      </c>
      <c r="D93" s="42">
        <v>0</v>
      </c>
      <c r="E93" s="42">
        <v>414157.5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414157.5</v>
      </c>
    </row>
    <row r="94" spans="1:14" ht="33" customHeight="1" x14ac:dyDescent="0.2">
      <c r="A94" s="54" t="s">
        <v>306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</row>
    <row r="95" spans="1:14" ht="33" customHeight="1" x14ac:dyDescent="0.2">
      <c r="A95" s="54" t="s">
        <v>307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</row>
    <row r="96" spans="1:14" ht="33" customHeight="1" thickBot="1" x14ac:dyDescent="0.25">
      <c r="A96" s="54" t="s">
        <v>234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</row>
    <row r="97" spans="1:14" ht="33" customHeight="1" thickBot="1" x14ac:dyDescent="0.25">
      <c r="A97" s="55" t="s">
        <v>308</v>
      </c>
      <c r="B97" s="45">
        <v>1153133.96</v>
      </c>
      <c r="C97" s="45">
        <v>1265597.5819999999</v>
      </c>
      <c r="D97" s="45">
        <v>1247957.28</v>
      </c>
      <c r="E97" s="45">
        <v>6162898.4199999999</v>
      </c>
      <c r="F97" s="45">
        <v>4660557.9740000004</v>
      </c>
      <c r="G97" s="45">
        <v>12823091.267999999</v>
      </c>
      <c r="H97" s="45">
        <v>9962124.1119999997</v>
      </c>
      <c r="I97" s="45">
        <v>4209415.9820000008</v>
      </c>
      <c r="J97" s="45">
        <v>13165471.498</v>
      </c>
      <c r="K97" s="45">
        <v>6694769.0779999997</v>
      </c>
      <c r="L97" s="45">
        <v>9643364.9920000006</v>
      </c>
      <c r="M97" s="45">
        <v>4239847.7739999993</v>
      </c>
      <c r="N97" s="45">
        <v>75228229.920000002</v>
      </c>
    </row>
    <row r="98" spans="1:14" ht="33" customHeight="1" x14ac:dyDescent="0.2">
      <c r="A98" s="54" t="s">
        <v>309</v>
      </c>
      <c r="B98" s="42">
        <v>0</v>
      </c>
      <c r="C98" s="42">
        <v>0</v>
      </c>
      <c r="D98" s="42">
        <v>0</v>
      </c>
      <c r="E98" s="42">
        <v>3455097.04</v>
      </c>
      <c r="F98" s="42">
        <v>1352758.8159999999</v>
      </c>
      <c r="G98" s="42">
        <v>10634091.184</v>
      </c>
      <c r="H98" s="42">
        <v>0</v>
      </c>
      <c r="I98" s="42">
        <v>3984760.9800000004</v>
      </c>
      <c r="J98" s="42">
        <v>10077441.5</v>
      </c>
      <c r="K98" s="42">
        <v>3267408.8560000001</v>
      </c>
      <c r="L98" s="42">
        <v>6301364.1520000007</v>
      </c>
      <c r="M98" s="42">
        <v>2510535.1999999993</v>
      </c>
      <c r="N98" s="47">
        <v>41583457.728</v>
      </c>
    </row>
    <row r="99" spans="1:14" ht="33" customHeight="1" x14ac:dyDescent="0.2">
      <c r="A99" s="54" t="s">
        <v>310</v>
      </c>
      <c r="B99" s="42">
        <v>178260</v>
      </c>
      <c r="C99" s="42">
        <v>0</v>
      </c>
      <c r="D99" s="42">
        <v>0</v>
      </c>
      <c r="E99" s="42">
        <v>479366.58</v>
      </c>
      <c r="F99" s="42">
        <v>571220.27600000007</v>
      </c>
      <c r="G99" s="42">
        <v>305918.04000000004</v>
      </c>
      <c r="H99" s="42">
        <v>7801069.0320000006</v>
      </c>
      <c r="I99" s="42">
        <v>0</v>
      </c>
      <c r="J99" s="42">
        <v>275090.35800000001</v>
      </c>
      <c r="K99" s="42">
        <v>269895.59999999998</v>
      </c>
      <c r="L99" s="42">
        <v>181532.52000000002</v>
      </c>
      <c r="M99" s="42">
        <v>0</v>
      </c>
      <c r="N99" s="47">
        <v>10062352.406000001</v>
      </c>
    </row>
    <row r="100" spans="1:14" ht="33" customHeight="1" x14ac:dyDescent="0.2">
      <c r="A100" s="54" t="s">
        <v>311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7">
        <v>0</v>
      </c>
    </row>
    <row r="101" spans="1:14" ht="33" customHeight="1" x14ac:dyDescent="0.2">
      <c r="A101" s="54" t="s">
        <v>312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7">
        <v>0</v>
      </c>
    </row>
    <row r="102" spans="1:14" ht="33" customHeight="1" x14ac:dyDescent="0.2">
      <c r="A102" s="54" t="s">
        <v>313</v>
      </c>
      <c r="B102" s="42">
        <v>974873.96</v>
      </c>
      <c r="C102" s="42">
        <v>1265597.5819999999</v>
      </c>
      <c r="D102" s="42">
        <v>1247957.28</v>
      </c>
      <c r="E102" s="42">
        <v>2228434.7999999998</v>
      </c>
      <c r="F102" s="42">
        <v>2736578.8820000002</v>
      </c>
      <c r="G102" s="42">
        <v>1883082.0440000002</v>
      </c>
      <c r="H102" s="42">
        <v>2161055.0799999996</v>
      </c>
      <c r="I102" s="42">
        <v>224655.00200000004</v>
      </c>
      <c r="J102" s="42">
        <v>2812939.64</v>
      </c>
      <c r="K102" s="42">
        <v>3157464.622</v>
      </c>
      <c r="L102" s="42">
        <v>3160468.3200000003</v>
      </c>
      <c r="M102" s="42">
        <v>1729312.574</v>
      </c>
      <c r="N102" s="47">
        <v>23582419.786000002</v>
      </c>
    </row>
    <row r="103" spans="1:14" ht="33" customHeight="1" x14ac:dyDescent="0.2">
      <c r="A103" s="54" t="s">
        <v>314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0</v>
      </c>
      <c r="H103" s="42">
        <v>0</v>
      </c>
      <c r="I103" s="42">
        <v>0</v>
      </c>
      <c r="J103" s="42">
        <v>0</v>
      </c>
      <c r="K103" s="42">
        <v>0</v>
      </c>
      <c r="L103" s="42">
        <v>0</v>
      </c>
      <c r="M103" s="42">
        <v>0</v>
      </c>
      <c r="N103" s="47">
        <v>0</v>
      </c>
    </row>
    <row r="104" spans="1:14" ht="33" customHeight="1" x14ac:dyDescent="0.2">
      <c r="A104" s="54" t="s">
        <v>313</v>
      </c>
      <c r="B104" s="42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7">
        <v>0</v>
      </c>
    </row>
    <row r="105" spans="1:14" ht="33" customHeight="1" thickBot="1" x14ac:dyDescent="0.25">
      <c r="A105" s="54" t="s">
        <v>234</v>
      </c>
      <c r="B105" s="42">
        <v>0</v>
      </c>
      <c r="C105" s="42">
        <v>0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  <c r="M105" s="42">
        <v>0</v>
      </c>
      <c r="N105" s="47">
        <v>0</v>
      </c>
    </row>
    <row r="106" spans="1:14" ht="33" customHeight="1" thickBot="1" x14ac:dyDescent="0.25">
      <c r="A106" s="55" t="s">
        <v>315</v>
      </c>
      <c r="B106" s="45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</row>
    <row r="107" spans="1:14" ht="33" customHeight="1" x14ac:dyDescent="0.2">
      <c r="A107" s="54" t="s">
        <v>316</v>
      </c>
      <c r="B107" s="42">
        <v>0</v>
      </c>
      <c r="C107" s="42">
        <v>0</v>
      </c>
      <c r="D107" s="42">
        <v>0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7">
        <v>0</v>
      </c>
    </row>
    <row r="108" spans="1:14" ht="33" customHeight="1" x14ac:dyDescent="0.2">
      <c r="A108" s="54" t="s">
        <v>317</v>
      </c>
      <c r="B108" s="42">
        <v>0</v>
      </c>
      <c r="C108" s="42">
        <v>0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7">
        <v>0</v>
      </c>
    </row>
    <row r="109" spans="1:14" ht="33" customHeight="1" thickBot="1" x14ac:dyDescent="0.25">
      <c r="A109" s="54" t="s">
        <v>234</v>
      </c>
      <c r="B109" s="42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  <c r="M109" s="42">
        <v>0</v>
      </c>
      <c r="N109" s="47">
        <v>0</v>
      </c>
    </row>
    <row r="110" spans="1:14" ht="33" customHeight="1" thickBot="1" x14ac:dyDescent="0.25">
      <c r="A110" s="55" t="s">
        <v>318</v>
      </c>
      <c r="B110" s="45">
        <v>0</v>
      </c>
      <c r="C110" s="45">
        <v>-3307.5</v>
      </c>
      <c r="D110" s="45">
        <v>17784</v>
      </c>
      <c r="E110" s="45">
        <v>7.5999999999985448</v>
      </c>
      <c r="F110" s="45">
        <v>0</v>
      </c>
      <c r="G110" s="45">
        <v>0</v>
      </c>
      <c r="H110" s="45">
        <v>0</v>
      </c>
      <c r="I110" s="45">
        <v>416305.68</v>
      </c>
      <c r="J110" s="45">
        <v>0</v>
      </c>
      <c r="K110" s="45">
        <v>0</v>
      </c>
      <c r="L110" s="45">
        <v>20.02</v>
      </c>
      <c r="M110" s="45">
        <v>0</v>
      </c>
      <c r="N110" s="45">
        <v>430809.8</v>
      </c>
    </row>
    <row r="111" spans="1:14" ht="33" customHeight="1" thickBot="1" x14ac:dyDescent="0.25">
      <c r="A111" s="57" t="s">
        <v>318</v>
      </c>
      <c r="B111" s="49">
        <v>0</v>
      </c>
      <c r="C111" s="49">
        <v>-3307.5</v>
      </c>
      <c r="D111" s="49">
        <v>17784</v>
      </c>
      <c r="E111" s="49">
        <v>7.5999999999985448</v>
      </c>
      <c r="F111" s="49">
        <v>0</v>
      </c>
      <c r="G111" s="49">
        <v>0</v>
      </c>
      <c r="H111" s="49">
        <v>0</v>
      </c>
      <c r="I111" s="49">
        <v>416305.68</v>
      </c>
      <c r="J111" s="49">
        <v>0</v>
      </c>
      <c r="K111" s="49">
        <v>0</v>
      </c>
      <c r="L111" s="49">
        <v>20.02</v>
      </c>
      <c r="M111" s="49">
        <v>0</v>
      </c>
      <c r="N111" s="50">
        <v>430809.8</v>
      </c>
    </row>
    <row r="112" spans="1:14" ht="33" customHeight="1" thickBot="1" x14ac:dyDescent="0.25">
      <c r="A112" s="62" t="s">
        <v>229</v>
      </c>
      <c r="B112" s="63">
        <v>85905215.459999993</v>
      </c>
      <c r="C112" s="63">
        <v>67055738.900999993</v>
      </c>
      <c r="D112" s="63">
        <v>95640855.839999974</v>
      </c>
      <c r="E112" s="63">
        <v>127270097.73960002</v>
      </c>
      <c r="F112" s="63">
        <v>150824911.77160001</v>
      </c>
      <c r="G112" s="63">
        <v>136044662.87300003</v>
      </c>
      <c r="H112" s="63">
        <v>155840037.065</v>
      </c>
      <c r="I112" s="63">
        <v>138888375.37599999</v>
      </c>
      <c r="J112" s="63">
        <v>149855355.87300009</v>
      </c>
      <c r="K112" s="63">
        <v>142917917.25699997</v>
      </c>
      <c r="L112" s="63">
        <v>126558336.52900001</v>
      </c>
      <c r="M112" s="63">
        <v>86132422.006000027</v>
      </c>
      <c r="N112" s="63">
        <v>1462933926.6912003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319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83" t="s">
        <v>216</v>
      </c>
      <c r="B117" s="84" t="s">
        <v>217</v>
      </c>
      <c r="C117" s="84" t="s">
        <v>218</v>
      </c>
      <c r="D117" s="84" t="s">
        <v>219</v>
      </c>
      <c r="E117" s="84" t="s">
        <v>220</v>
      </c>
      <c r="F117" s="84" t="s">
        <v>221</v>
      </c>
      <c r="G117" s="84" t="s">
        <v>222</v>
      </c>
      <c r="H117" s="84" t="s">
        <v>223</v>
      </c>
      <c r="I117" s="84" t="s">
        <v>224</v>
      </c>
      <c r="J117" s="84" t="s">
        <v>225</v>
      </c>
      <c r="K117" s="84" t="s">
        <v>226</v>
      </c>
      <c r="L117" s="84" t="s">
        <v>227</v>
      </c>
      <c r="M117" s="84" t="s">
        <v>228</v>
      </c>
      <c r="N117" s="85" t="s">
        <v>229</v>
      </c>
    </row>
    <row r="118" spans="1:14" ht="33" customHeight="1" thickBot="1" x14ac:dyDescent="0.25">
      <c r="A118" s="77" t="s">
        <v>230</v>
      </c>
      <c r="B118" s="65">
        <v>0</v>
      </c>
      <c r="C118" s="65">
        <v>0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</row>
    <row r="119" spans="1:14" ht="33" customHeight="1" x14ac:dyDescent="0.2">
      <c r="A119" s="75" t="s">
        <v>231</v>
      </c>
      <c r="B119" s="68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7">
        <v>0</v>
      </c>
    </row>
    <row r="120" spans="1:14" ht="33" customHeight="1" x14ac:dyDescent="0.2">
      <c r="A120" s="75" t="s">
        <v>213</v>
      </c>
      <c r="B120" s="68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7">
        <v>0</v>
      </c>
    </row>
    <row r="121" spans="1:14" ht="33" customHeight="1" x14ac:dyDescent="0.2">
      <c r="A121" s="75" t="s">
        <v>232</v>
      </c>
      <c r="B121" s="68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7">
        <v>0</v>
      </c>
    </row>
    <row r="122" spans="1:14" ht="33" customHeight="1" x14ac:dyDescent="0.2">
      <c r="A122" s="76" t="s">
        <v>233</v>
      </c>
      <c r="B122" s="68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7">
        <v>0</v>
      </c>
    </row>
    <row r="123" spans="1:14" ht="33" customHeight="1" thickBot="1" x14ac:dyDescent="0.25">
      <c r="A123" s="82" t="s">
        <v>234</v>
      </c>
      <c r="B123" s="68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7">
        <v>0</v>
      </c>
    </row>
    <row r="124" spans="1:14" ht="33" customHeight="1" thickBot="1" x14ac:dyDescent="0.25">
      <c r="A124" s="79" t="s">
        <v>235</v>
      </c>
      <c r="B124" s="69">
        <v>4816415.46</v>
      </c>
      <c r="C124" s="69">
        <v>7290179.3099999996</v>
      </c>
      <c r="D124" s="69">
        <v>2151840.39</v>
      </c>
      <c r="E124" s="69">
        <v>11880178.319999998</v>
      </c>
      <c r="F124" s="69">
        <v>11940877.479999999</v>
      </c>
      <c r="G124" s="69">
        <v>10965757.129999999</v>
      </c>
      <c r="H124" s="69">
        <v>14178746</v>
      </c>
      <c r="I124" s="69">
        <v>11009612.689999999</v>
      </c>
      <c r="J124" s="69">
        <v>13587403.710000001</v>
      </c>
      <c r="K124" s="69">
        <v>7599884.8899999997</v>
      </c>
      <c r="L124" s="69">
        <v>3577532.24</v>
      </c>
      <c r="M124" s="69">
        <v>6741735.2000000002</v>
      </c>
      <c r="N124" s="69">
        <v>105740162.81999998</v>
      </c>
    </row>
    <row r="125" spans="1:14" ht="33" customHeight="1" x14ac:dyDescent="0.2">
      <c r="A125" s="78" t="s">
        <v>236</v>
      </c>
      <c r="B125" s="66">
        <v>10743.92</v>
      </c>
      <c r="C125" s="66">
        <v>0</v>
      </c>
      <c r="D125" s="66">
        <v>10252.66</v>
      </c>
      <c r="E125" s="66">
        <v>10743.92</v>
      </c>
      <c r="F125" s="66">
        <v>10973.6</v>
      </c>
      <c r="G125" s="66">
        <v>0</v>
      </c>
      <c r="H125" s="66">
        <v>33291</v>
      </c>
      <c r="I125" s="66">
        <v>34340.35</v>
      </c>
      <c r="J125" s="66">
        <v>21315.58</v>
      </c>
      <c r="K125" s="66">
        <v>0</v>
      </c>
      <c r="L125" s="66">
        <v>21261.35</v>
      </c>
      <c r="M125" s="66">
        <v>0</v>
      </c>
      <c r="N125" s="67">
        <v>152922.38000000003</v>
      </c>
    </row>
    <row r="126" spans="1:14" ht="33" customHeight="1" x14ac:dyDescent="0.2">
      <c r="A126" s="78" t="s">
        <v>237</v>
      </c>
      <c r="B126" s="66">
        <v>3030644.45</v>
      </c>
      <c r="C126" s="66">
        <v>5558871.5899999999</v>
      </c>
      <c r="D126" s="66">
        <v>775834.14</v>
      </c>
      <c r="E126" s="66">
        <v>10058457.619999999</v>
      </c>
      <c r="F126" s="66">
        <v>10002361.1</v>
      </c>
      <c r="G126" s="66">
        <v>8562718.75</v>
      </c>
      <c r="H126" s="66">
        <v>11587287</v>
      </c>
      <c r="I126" s="66">
        <v>9007522.3699999992</v>
      </c>
      <c r="J126" s="66">
        <v>11495830.310000001</v>
      </c>
      <c r="K126" s="66">
        <v>5862364.8799999999</v>
      </c>
      <c r="L126" s="66">
        <v>2380808.44</v>
      </c>
      <c r="M126" s="66">
        <v>4669253.58</v>
      </c>
      <c r="N126" s="67">
        <v>82991954.229999989</v>
      </c>
    </row>
    <row r="127" spans="1:14" ht="33" customHeight="1" x14ac:dyDescent="0.2">
      <c r="A127" s="78" t="s">
        <v>238</v>
      </c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7">
        <v>0</v>
      </c>
    </row>
    <row r="128" spans="1:14" ht="33" customHeight="1" x14ac:dyDescent="0.2">
      <c r="A128" s="78" t="s">
        <v>239</v>
      </c>
      <c r="B128" s="66">
        <v>1080807.0900000001</v>
      </c>
      <c r="C128" s="66">
        <v>1218222.72</v>
      </c>
      <c r="D128" s="66">
        <v>749742.51</v>
      </c>
      <c r="E128" s="66">
        <v>1134880.78</v>
      </c>
      <c r="F128" s="66">
        <v>1204422.78</v>
      </c>
      <c r="G128" s="66">
        <v>1801718.38</v>
      </c>
      <c r="H128" s="66">
        <v>1758698</v>
      </c>
      <c r="I128" s="66">
        <v>1735879.97</v>
      </c>
      <c r="J128" s="66">
        <v>1251047.82</v>
      </c>
      <c r="K128" s="66">
        <v>1203520.01</v>
      </c>
      <c r="L128" s="66">
        <v>728133.45</v>
      </c>
      <c r="M128" s="66">
        <v>1777461.62</v>
      </c>
      <c r="N128" s="67">
        <v>15644535.130000003</v>
      </c>
    </row>
    <row r="129" spans="1:14" ht="33" customHeight="1" x14ac:dyDescent="0.2">
      <c r="A129" s="78" t="s">
        <v>240</v>
      </c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7">
        <v>0</v>
      </c>
    </row>
    <row r="130" spans="1:14" ht="33" customHeight="1" thickBot="1" x14ac:dyDescent="0.25">
      <c r="A130" s="78" t="s">
        <v>241</v>
      </c>
      <c r="B130" s="66">
        <v>694220</v>
      </c>
      <c r="C130" s="66">
        <v>513085</v>
      </c>
      <c r="D130" s="66">
        <v>616011.07999999996</v>
      </c>
      <c r="E130" s="66">
        <v>676096</v>
      </c>
      <c r="F130" s="66">
        <v>723120</v>
      </c>
      <c r="G130" s="66">
        <v>601320</v>
      </c>
      <c r="H130" s="66">
        <v>799470</v>
      </c>
      <c r="I130" s="66">
        <v>231870</v>
      </c>
      <c r="J130" s="66">
        <v>819210</v>
      </c>
      <c r="K130" s="66">
        <v>534000</v>
      </c>
      <c r="L130" s="66">
        <v>447329</v>
      </c>
      <c r="M130" s="66">
        <v>295020</v>
      </c>
      <c r="N130" s="67">
        <v>6950751.0800000001</v>
      </c>
    </row>
    <row r="131" spans="1:14" ht="33" customHeight="1" thickBot="1" x14ac:dyDescent="0.25">
      <c r="A131" s="79" t="s">
        <v>242</v>
      </c>
      <c r="B131" s="69">
        <v>0</v>
      </c>
      <c r="C131" s="69">
        <v>0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</row>
    <row r="132" spans="1:14" ht="33" customHeight="1" x14ac:dyDescent="0.2">
      <c r="A132" s="78" t="s">
        <v>243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7">
        <v>0</v>
      </c>
    </row>
    <row r="133" spans="1:14" ht="33" customHeight="1" x14ac:dyDescent="0.2">
      <c r="A133" s="78" t="s">
        <v>244</v>
      </c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7">
        <v>0</v>
      </c>
    </row>
    <row r="134" spans="1:14" ht="33" customHeight="1" x14ac:dyDescent="0.2">
      <c r="A134" s="78" t="s">
        <v>245</v>
      </c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7">
        <v>0</v>
      </c>
    </row>
    <row r="135" spans="1:14" ht="33" customHeight="1" thickBot="1" x14ac:dyDescent="0.25">
      <c r="A135" s="78" t="s">
        <v>246</v>
      </c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7">
        <v>0</v>
      </c>
    </row>
    <row r="136" spans="1:14" ht="33" customHeight="1" thickBot="1" x14ac:dyDescent="0.25">
      <c r="A136" s="79" t="s">
        <v>247</v>
      </c>
      <c r="B136" s="70">
        <v>1627557</v>
      </c>
      <c r="C136" s="70">
        <v>1484675</v>
      </c>
      <c r="D136" s="70">
        <v>1226602</v>
      </c>
      <c r="E136" s="70">
        <v>2219059.2800000003</v>
      </c>
      <c r="F136" s="70">
        <v>2208887.88</v>
      </c>
      <c r="G136" s="70">
        <v>1964410</v>
      </c>
      <c r="H136" s="70">
        <v>2118112</v>
      </c>
      <c r="I136" s="70">
        <v>2676776</v>
      </c>
      <c r="J136" s="70">
        <v>2391485</v>
      </c>
      <c r="K136" s="70">
        <v>2793448</v>
      </c>
      <c r="L136" s="70">
        <v>2205557.2000000002</v>
      </c>
      <c r="M136" s="70">
        <v>1308879</v>
      </c>
      <c r="N136" s="70">
        <v>24225448.359999999</v>
      </c>
    </row>
    <row r="137" spans="1:14" ht="33" customHeight="1" x14ac:dyDescent="0.2">
      <c r="A137" s="78" t="s">
        <v>248</v>
      </c>
      <c r="B137" s="66">
        <v>187775</v>
      </c>
      <c r="C137" s="66">
        <v>375869</v>
      </c>
      <c r="D137" s="66">
        <v>0</v>
      </c>
      <c r="E137" s="66">
        <v>430360</v>
      </c>
      <c r="F137" s="66">
        <v>274862</v>
      </c>
      <c r="G137" s="66">
        <v>0</v>
      </c>
      <c r="H137" s="66">
        <v>65772</v>
      </c>
      <c r="I137" s="66">
        <v>222952</v>
      </c>
      <c r="J137" s="66">
        <v>177045</v>
      </c>
      <c r="K137" s="66">
        <v>160950</v>
      </c>
      <c r="L137" s="66">
        <v>352002</v>
      </c>
      <c r="M137" s="66">
        <v>124265</v>
      </c>
      <c r="N137" s="71">
        <v>2371852</v>
      </c>
    </row>
    <row r="138" spans="1:14" ht="33" customHeight="1" thickBot="1" x14ac:dyDescent="0.25">
      <c r="A138" s="78" t="s">
        <v>249</v>
      </c>
      <c r="B138" s="66">
        <v>1439782</v>
      </c>
      <c r="C138" s="66">
        <v>1108806</v>
      </c>
      <c r="D138" s="66">
        <v>1226602</v>
      </c>
      <c r="E138" s="66">
        <v>1788699.28</v>
      </c>
      <c r="F138" s="66">
        <v>1934025.88</v>
      </c>
      <c r="G138" s="66">
        <v>1964410</v>
      </c>
      <c r="H138" s="66">
        <v>2052340</v>
      </c>
      <c r="I138" s="66">
        <v>2453824</v>
      </c>
      <c r="J138" s="66">
        <v>2214440</v>
      </c>
      <c r="K138" s="66">
        <v>2632498</v>
      </c>
      <c r="L138" s="66">
        <v>1853555.2</v>
      </c>
      <c r="M138" s="66">
        <v>1184614</v>
      </c>
      <c r="N138" s="71">
        <v>21853596.359999999</v>
      </c>
    </row>
    <row r="139" spans="1:14" ht="33" customHeight="1" thickBot="1" x14ac:dyDescent="0.25">
      <c r="A139" s="79" t="s">
        <v>250</v>
      </c>
      <c r="B139" s="69">
        <v>148728523.45999998</v>
      </c>
      <c r="C139" s="69">
        <v>132418108.03999999</v>
      </c>
      <c r="D139" s="69">
        <v>131993287.99000001</v>
      </c>
      <c r="E139" s="69">
        <v>104403624.17</v>
      </c>
      <c r="F139" s="69">
        <v>92708518.379999995</v>
      </c>
      <c r="G139" s="69">
        <v>144136356.44999999</v>
      </c>
      <c r="H139" s="69">
        <v>161462055</v>
      </c>
      <c r="I139" s="69">
        <v>169933286.34</v>
      </c>
      <c r="J139" s="69">
        <v>179117262.34999999</v>
      </c>
      <c r="K139" s="69">
        <v>237649904.89999998</v>
      </c>
      <c r="L139" s="69">
        <v>213578760.95999998</v>
      </c>
      <c r="M139" s="69">
        <v>133025375.67999999</v>
      </c>
      <c r="N139" s="69">
        <v>1849155063.7200003</v>
      </c>
    </row>
    <row r="140" spans="1:14" ht="33" customHeight="1" x14ac:dyDescent="0.2">
      <c r="A140" s="78" t="s">
        <v>251</v>
      </c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71">
        <v>0</v>
      </c>
    </row>
    <row r="141" spans="1:14" ht="33" customHeight="1" x14ac:dyDescent="0.2">
      <c r="A141" s="78" t="s">
        <v>252</v>
      </c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71">
        <v>0</v>
      </c>
    </row>
    <row r="142" spans="1:14" ht="33" customHeight="1" x14ac:dyDescent="0.2">
      <c r="A142" s="78" t="s">
        <v>253</v>
      </c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71">
        <v>0</v>
      </c>
    </row>
    <row r="143" spans="1:14" ht="33" customHeight="1" x14ac:dyDescent="0.2">
      <c r="A143" s="78" t="s">
        <v>254</v>
      </c>
      <c r="B143" s="66">
        <v>67836265.030000001</v>
      </c>
      <c r="C143" s="66">
        <v>76589572.340000004</v>
      </c>
      <c r="D143" s="66">
        <v>77860740.150000006</v>
      </c>
      <c r="E143" s="66">
        <v>39581411.18</v>
      </c>
      <c r="F143" s="66">
        <v>0</v>
      </c>
      <c r="G143" s="66">
        <v>6001764.6799999997</v>
      </c>
      <c r="H143" s="66">
        <v>4860113</v>
      </c>
      <c r="I143" s="66">
        <v>34096757.640000001</v>
      </c>
      <c r="J143" s="66">
        <v>4818976.1900000004</v>
      </c>
      <c r="K143" s="66">
        <v>38166945.759999998</v>
      </c>
      <c r="L143" s="66">
        <v>39226856.299999997</v>
      </c>
      <c r="M143" s="66">
        <v>17252456.02</v>
      </c>
      <c r="N143" s="71">
        <v>406291858.28999996</v>
      </c>
    </row>
    <row r="144" spans="1:14" ht="33" customHeight="1" x14ac:dyDescent="0.2">
      <c r="A144" s="78" t="s">
        <v>255</v>
      </c>
      <c r="B144" s="66">
        <v>6605890</v>
      </c>
      <c r="C144" s="66">
        <v>3818900</v>
      </c>
      <c r="D144" s="66">
        <v>3347564</v>
      </c>
      <c r="E144" s="66">
        <v>4704913.5999999996</v>
      </c>
      <c r="F144" s="66">
        <v>5499500</v>
      </c>
      <c r="G144" s="66">
        <v>4453086</v>
      </c>
      <c r="H144" s="66">
        <v>6180446</v>
      </c>
      <c r="I144" s="66">
        <v>3179360</v>
      </c>
      <c r="J144" s="66">
        <v>5519280</v>
      </c>
      <c r="K144" s="66">
        <v>5857695</v>
      </c>
      <c r="L144" s="66">
        <v>4624522</v>
      </c>
      <c r="M144" s="66">
        <v>6290145</v>
      </c>
      <c r="N144" s="71">
        <v>60081301.600000001</v>
      </c>
    </row>
    <row r="145" spans="1:14" ht="33" customHeight="1" x14ac:dyDescent="0.2">
      <c r="A145" s="78" t="s">
        <v>256</v>
      </c>
      <c r="B145" s="66">
        <v>0</v>
      </c>
      <c r="C145" s="66">
        <v>1162718.3899999999</v>
      </c>
      <c r="D145" s="66">
        <v>4480774.7300000004</v>
      </c>
      <c r="E145" s="66">
        <v>9693037.0600000005</v>
      </c>
      <c r="F145" s="66">
        <v>4015268.16</v>
      </c>
      <c r="G145" s="66">
        <v>1300241.08</v>
      </c>
      <c r="H145" s="66">
        <v>4280536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71">
        <v>24932575.420000002</v>
      </c>
    </row>
    <row r="146" spans="1:14" ht="33" customHeight="1" x14ac:dyDescent="0.2">
      <c r="A146" s="78" t="s">
        <v>257</v>
      </c>
      <c r="B146" s="66">
        <v>1088953.46</v>
      </c>
      <c r="C146" s="66">
        <v>0</v>
      </c>
      <c r="D146" s="66">
        <v>2305127.52</v>
      </c>
      <c r="E146" s="66">
        <v>0</v>
      </c>
      <c r="F146" s="66">
        <v>581791.92000000004</v>
      </c>
      <c r="G146" s="66">
        <v>0</v>
      </c>
      <c r="H146" s="66">
        <v>0</v>
      </c>
      <c r="I146" s="66">
        <v>1101809.46</v>
      </c>
      <c r="J146" s="66">
        <v>0</v>
      </c>
      <c r="K146" s="66">
        <v>0</v>
      </c>
      <c r="L146" s="66">
        <v>0</v>
      </c>
      <c r="M146" s="66">
        <v>0</v>
      </c>
      <c r="N146" s="71">
        <v>5077682.3599999994</v>
      </c>
    </row>
    <row r="147" spans="1:14" ht="33" customHeight="1" x14ac:dyDescent="0.2">
      <c r="A147" s="78" t="s">
        <v>258</v>
      </c>
      <c r="B147" s="66">
        <v>11256871.08</v>
      </c>
      <c r="C147" s="66">
        <v>1949285.52</v>
      </c>
      <c r="D147" s="66">
        <v>7370107.7999999998</v>
      </c>
      <c r="E147" s="66">
        <v>2415455.54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71">
        <v>22991719.939999998</v>
      </c>
    </row>
    <row r="148" spans="1:14" ht="33" customHeight="1" x14ac:dyDescent="0.2">
      <c r="A148" s="78" t="s">
        <v>259</v>
      </c>
      <c r="B148" s="66">
        <v>60196918.890000001</v>
      </c>
      <c r="C148" s="66">
        <v>47046706.789999999</v>
      </c>
      <c r="D148" s="66">
        <v>34322023.789999999</v>
      </c>
      <c r="E148" s="66">
        <v>46318831.789999999</v>
      </c>
      <c r="F148" s="66">
        <v>79795333.299999997</v>
      </c>
      <c r="G148" s="66">
        <v>127955139.69</v>
      </c>
      <c r="H148" s="66">
        <v>142304985</v>
      </c>
      <c r="I148" s="66">
        <v>123086170.23999999</v>
      </c>
      <c r="J148" s="66">
        <v>158612331.16</v>
      </c>
      <c r="K148" s="66">
        <v>181556839.13999999</v>
      </c>
      <c r="L148" s="66">
        <v>158766232.66</v>
      </c>
      <c r="M148" s="66">
        <v>105263349.66</v>
      </c>
      <c r="N148" s="71">
        <v>1265224862.1100001</v>
      </c>
    </row>
    <row r="149" spans="1:14" ht="33" customHeight="1" x14ac:dyDescent="0.2">
      <c r="A149" s="78" t="s">
        <v>260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71">
        <v>0</v>
      </c>
    </row>
    <row r="150" spans="1:14" ht="33" customHeight="1" thickBot="1" x14ac:dyDescent="0.25">
      <c r="A150" s="78" t="s">
        <v>261</v>
      </c>
      <c r="B150" s="66">
        <v>1743625</v>
      </c>
      <c r="C150" s="66">
        <v>1850925</v>
      </c>
      <c r="D150" s="66">
        <v>2306950</v>
      </c>
      <c r="E150" s="66">
        <v>1689975</v>
      </c>
      <c r="F150" s="66">
        <v>2816625</v>
      </c>
      <c r="G150" s="66">
        <v>4426125</v>
      </c>
      <c r="H150" s="66">
        <v>3835975</v>
      </c>
      <c r="I150" s="66">
        <v>8469189</v>
      </c>
      <c r="J150" s="66">
        <v>10166675</v>
      </c>
      <c r="K150" s="66">
        <v>12068425</v>
      </c>
      <c r="L150" s="66">
        <v>10961150</v>
      </c>
      <c r="M150" s="66">
        <v>4219425</v>
      </c>
      <c r="N150" s="71">
        <v>64555064</v>
      </c>
    </row>
    <row r="151" spans="1:14" ht="33" customHeight="1" thickBot="1" x14ac:dyDescent="0.25">
      <c r="A151" s="79" t="s">
        <v>262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</row>
    <row r="152" spans="1:14" ht="33" customHeight="1" thickBot="1" x14ac:dyDescent="0.25">
      <c r="A152" s="80" t="s">
        <v>262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1">
        <v>0</v>
      </c>
    </row>
    <row r="153" spans="1:14" ht="33" customHeight="1" thickBot="1" x14ac:dyDescent="0.25">
      <c r="A153" s="79" t="s">
        <v>263</v>
      </c>
      <c r="B153" s="69">
        <v>6375229.7300000004</v>
      </c>
      <c r="C153" s="69">
        <v>7245870.0099999998</v>
      </c>
      <c r="D153" s="69">
        <v>6617570.3299999991</v>
      </c>
      <c r="E153" s="69">
        <v>6258274.6199999992</v>
      </c>
      <c r="F153" s="69">
        <v>7444256.6800000006</v>
      </c>
      <c r="G153" s="69">
        <v>6689107.0499999998</v>
      </c>
      <c r="H153" s="69">
        <v>8158563</v>
      </c>
      <c r="I153" s="69">
        <v>8126724.75</v>
      </c>
      <c r="J153" s="69">
        <v>9661198.5199999996</v>
      </c>
      <c r="K153" s="69">
        <v>10210622.800000001</v>
      </c>
      <c r="L153" s="69">
        <v>9067234.9800000004</v>
      </c>
      <c r="M153" s="69">
        <v>6690598.5999999996</v>
      </c>
      <c r="N153" s="69">
        <v>92545251.070000008</v>
      </c>
    </row>
    <row r="154" spans="1:14" ht="33" customHeight="1" x14ac:dyDescent="0.2">
      <c r="A154" s="78" t="s">
        <v>264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71">
        <v>0</v>
      </c>
    </row>
    <row r="155" spans="1:14" ht="33" customHeight="1" x14ac:dyDescent="0.2">
      <c r="A155" s="78" t="s">
        <v>265</v>
      </c>
      <c r="B155" s="66">
        <v>3353117.39</v>
      </c>
      <c r="C155" s="66">
        <v>2892924.01</v>
      </c>
      <c r="D155" s="66">
        <v>3812023.61</v>
      </c>
      <c r="E155" s="66">
        <v>5368983.0199999996</v>
      </c>
      <c r="F155" s="66">
        <v>5856649.3600000003</v>
      </c>
      <c r="G155" s="66">
        <v>5787176.6699999999</v>
      </c>
      <c r="H155" s="66">
        <v>4938409</v>
      </c>
      <c r="I155" s="66">
        <v>5853988.8300000001</v>
      </c>
      <c r="J155" s="66">
        <v>5771269.6200000001</v>
      </c>
      <c r="K155" s="66">
        <v>7353346.5599999996</v>
      </c>
      <c r="L155" s="66">
        <v>7882489.5999999996</v>
      </c>
      <c r="M155" s="66">
        <v>6690598.5999999996</v>
      </c>
      <c r="N155" s="71">
        <v>65560976.270000003</v>
      </c>
    </row>
    <row r="156" spans="1:14" ht="33" customHeight="1" x14ac:dyDescent="0.2">
      <c r="A156" s="78" t="s">
        <v>266</v>
      </c>
      <c r="B156" s="66">
        <v>1506960</v>
      </c>
      <c r="C156" s="66">
        <v>1456130</v>
      </c>
      <c r="D156" s="66">
        <v>1281616</v>
      </c>
      <c r="E156" s="66">
        <v>889291.6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71">
        <v>5133997.5999999996</v>
      </c>
    </row>
    <row r="157" spans="1:14" ht="33" customHeight="1" x14ac:dyDescent="0.2">
      <c r="A157" s="78" t="s">
        <v>267</v>
      </c>
      <c r="B157" s="66">
        <v>1515152.34</v>
      </c>
      <c r="C157" s="66">
        <v>2896816</v>
      </c>
      <c r="D157" s="66">
        <v>1523930.72</v>
      </c>
      <c r="E157" s="66">
        <v>0</v>
      </c>
      <c r="F157" s="66">
        <v>1587607.32</v>
      </c>
      <c r="G157" s="66">
        <v>901930.38</v>
      </c>
      <c r="H157" s="66">
        <v>3220154</v>
      </c>
      <c r="I157" s="66">
        <v>2272735.92</v>
      </c>
      <c r="J157" s="66">
        <v>3889928.9</v>
      </c>
      <c r="K157" s="66">
        <v>2857276.24</v>
      </c>
      <c r="L157" s="66">
        <v>1184745.3799999999</v>
      </c>
      <c r="M157" s="66">
        <v>0</v>
      </c>
      <c r="N157" s="71">
        <v>21850277.199999999</v>
      </c>
    </row>
    <row r="158" spans="1:14" ht="33" customHeight="1" x14ac:dyDescent="0.2">
      <c r="A158" s="78" t="s">
        <v>268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71">
        <v>0</v>
      </c>
    </row>
    <row r="159" spans="1:14" ht="33" customHeight="1" x14ac:dyDescent="0.2">
      <c r="A159" s="78" t="s">
        <v>269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71">
        <v>0</v>
      </c>
    </row>
    <row r="160" spans="1:14" ht="33" customHeight="1" x14ac:dyDescent="0.2">
      <c r="A160" s="78" t="s">
        <v>270</v>
      </c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71">
        <v>0</v>
      </c>
    </row>
    <row r="161" spans="1:14" ht="33" customHeight="1" x14ac:dyDescent="0.2">
      <c r="A161" s="78" t="s">
        <v>271</v>
      </c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71">
        <v>0</v>
      </c>
    </row>
    <row r="162" spans="1:14" ht="33" customHeight="1" x14ac:dyDescent="0.2">
      <c r="A162" s="78" t="s">
        <v>272</v>
      </c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71">
        <v>0</v>
      </c>
    </row>
    <row r="163" spans="1:14" ht="33" customHeight="1" thickBot="1" x14ac:dyDescent="0.25">
      <c r="A163" s="78" t="s">
        <v>273</v>
      </c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71">
        <v>0</v>
      </c>
    </row>
    <row r="164" spans="1:14" ht="33" customHeight="1" thickBot="1" x14ac:dyDescent="0.25">
      <c r="A164" s="79" t="s">
        <v>274</v>
      </c>
      <c r="B164" s="69">
        <v>9079477.9199999999</v>
      </c>
      <c r="C164" s="69">
        <v>7743301</v>
      </c>
      <c r="D164" s="69">
        <v>4695468.07</v>
      </c>
      <c r="E164" s="69">
        <v>7099055.7800000003</v>
      </c>
      <c r="F164" s="69">
        <v>11001954.26</v>
      </c>
      <c r="G164" s="69">
        <v>12831048.1</v>
      </c>
      <c r="H164" s="69">
        <v>9244520</v>
      </c>
      <c r="I164" s="69">
        <v>3013340.26</v>
      </c>
      <c r="J164" s="69">
        <v>9821932.2400000002</v>
      </c>
      <c r="K164" s="69">
        <v>10323911.619999999</v>
      </c>
      <c r="L164" s="69">
        <v>5625897.2800000003</v>
      </c>
      <c r="M164" s="69">
        <v>5280655.74</v>
      </c>
      <c r="N164" s="69">
        <v>95760562.269999981</v>
      </c>
    </row>
    <row r="165" spans="1:14" ht="33" customHeight="1" x14ac:dyDescent="0.2">
      <c r="A165" s="78" t="s">
        <v>275</v>
      </c>
      <c r="B165" s="66">
        <v>8666227.9199999999</v>
      </c>
      <c r="C165" s="66">
        <v>7616801</v>
      </c>
      <c r="D165" s="66">
        <v>4490968.07</v>
      </c>
      <c r="E165" s="66">
        <v>6801305.7800000003</v>
      </c>
      <c r="F165" s="66">
        <v>10747704.26</v>
      </c>
      <c r="G165" s="66">
        <v>12559448.1</v>
      </c>
      <c r="H165" s="66">
        <v>9111455</v>
      </c>
      <c r="I165" s="66">
        <v>2600208.2599999998</v>
      </c>
      <c r="J165" s="66">
        <v>9614914.1300000008</v>
      </c>
      <c r="K165" s="66">
        <v>10273695.1</v>
      </c>
      <c r="L165" s="66">
        <v>5622064.2800000003</v>
      </c>
      <c r="M165" s="66">
        <v>4986655.74</v>
      </c>
      <c r="N165" s="71">
        <v>93091447.639999986</v>
      </c>
    </row>
    <row r="166" spans="1:14" ht="33" customHeight="1" x14ac:dyDescent="0.2">
      <c r="A166" s="78" t="s">
        <v>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71">
        <v>0</v>
      </c>
    </row>
    <row r="167" spans="1:14" ht="33" customHeight="1" x14ac:dyDescent="0.2">
      <c r="A167" s="78" t="s">
        <v>277</v>
      </c>
      <c r="B167" s="66">
        <v>413250</v>
      </c>
      <c r="C167" s="66">
        <v>126500</v>
      </c>
      <c r="D167" s="66">
        <v>204500</v>
      </c>
      <c r="E167" s="66">
        <v>297750</v>
      </c>
      <c r="F167" s="66">
        <v>254250</v>
      </c>
      <c r="G167" s="66">
        <v>271600</v>
      </c>
      <c r="H167" s="66">
        <v>133065</v>
      </c>
      <c r="I167" s="66">
        <v>413132</v>
      </c>
      <c r="J167" s="66">
        <v>207018.11</v>
      </c>
      <c r="K167" s="66">
        <v>50216.52</v>
      </c>
      <c r="L167" s="66">
        <v>3833</v>
      </c>
      <c r="M167" s="66">
        <v>294000</v>
      </c>
      <c r="N167" s="71">
        <v>2669114.63</v>
      </c>
    </row>
    <row r="168" spans="1:14" ht="33" customHeight="1" x14ac:dyDescent="0.2">
      <c r="A168" s="78" t="s">
        <v>278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71">
        <v>0</v>
      </c>
    </row>
    <row r="169" spans="1:14" ht="33" customHeight="1" x14ac:dyDescent="0.2">
      <c r="A169" s="78" t="s">
        <v>279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71">
        <v>0</v>
      </c>
    </row>
    <row r="170" spans="1:14" ht="33" customHeight="1" x14ac:dyDescent="0.2">
      <c r="A170" s="78" t="s">
        <v>280</v>
      </c>
      <c r="B170" s="66">
        <v>0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71">
        <v>0</v>
      </c>
    </row>
    <row r="171" spans="1:14" ht="33" customHeight="1" thickBot="1" x14ac:dyDescent="0.25">
      <c r="A171" s="78" t="s">
        <v>281</v>
      </c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71">
        <v>0</v>
      </c>
    </row>
    <row r="172" spans="1:14" ht="33" customHeight="1" thickBot="1" x14ac:dyDescent="0.25">
      <c r="A172" s="79" t="s">
        <v>282</v>
      </c>
      <c r="B172" s="69">
        <v>27821146.84</v>
      </c>
      <c r="C172" s="69">
        <v>17367829.59</v>
      </c>
      <c r="D172" s="69">
        <v>5979703.71</v>
      </c>
      <c r="E172" s="69">
        <v>23314779.689999998</v>
      </c>
      <c r="F172" s="69">
        <v>21578442.719999999</v>
      </c>
      <c r="G172" s="69">
        <v>22469546.079999998</v>
      </c>
      <c r="H172" s="69">
        <v>27387550</v>
      </c>
      <c r="I172" s="69">
        <v>29479273.620000001</v>
      </c>
      <c r="J172" s="69">
        <v>27270551.559999999</v>
      </c>
      <c r="K172" s="69">
        <v>33778097.640000001</v>
      </c>
      <c r="L172" s="69">
        <v>38232743.579999998</v>
      </c>
      <c r="M172" s="69">
        <v>41942321.700000003</v>
      </c>
      <c r="N172" s="69">
        <v>316621986.72999996</v>
      </c>
    </row>
    <row r="173" spans="1:14" ht="33" customHeight="1" x14ac:dyDescent="0.2">
      <c r="A173" s="78" t="s">
        <v>283</v>
      </c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71">
        <v>0</v>
      </c>
    </row>
    <row r="174" spans="1:14" ht="33" customHeight="1" x14ac:dyDescent="0.2">
      <c r="A174" s="78" t="s">
        <v>284</v>
      </c>
      <c r="B174" s="66">
        <v>0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71">
        <v>0</v>
      </c>
    </row>
    <row r="175" spans="1:14" ht="33" customHeight="1" x14ac:dyDescent="0.2">
      <c r="A175" s="78" t="s">
        <v>285</v>
      </c>
      <c r="B175" s="66">
        <v>1362876</v>
      </c>
      <c r="C175" s="66">
        <v>1236288</v>
      </c>
      <c r="D175" s="66">
        <v>1581528</v>
      </c>
      <c r="E175" s="66">
        <v>1034076</v>
      </c>
      <c r="F175" s="66">
        <v>1706472</v>
      </c>
      <c r="G175" s="66">
        <v>1688388</v>
      </c>
      <c r="H175" s="66">
        <v>1652220</v>
      </c>
      <c r="I175" s="66">
        <v>1814976</v>
      </c>
      <c r="J175" s="66">
        <v>1736228.4</v>
      </c>
      <c r="K175" s="66">
        <v>1497684</v>
      </c>
      <c r="L175" s="66">
        <v>1787028.1</v>
      </c>
      <c r="M175" s="66">
        <v>1487820</v>
      </c>
      <c r="N175" s="71">
        <v>18585584.5</v>
      </c>
    </row>
    <row r="176" spans="1:14" ht="33" customHeight="1" x14ac:dyDescent="0.2">
      <c r="A176" s="78" t="s">
        <v>286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71">
        <v>0</v>
      </c>
    </row>
    <row r="177" spans="1:14" ht="33" customHeight="1" x14ac:dyDescent="0.2">
      <c r="A177" s="78" t="s">
        <v>287</v>
      </c>
      <c r="B177" s="66">
        <v>4672590.78</v>
      </c>
      <c r="C177" s="66">
        <v>879388.92</v>
      </c>
      <c r="D177" s="66">
        <v>947689.62</v>
      </c>
      <c r="E177" s="66">
        <v>4447382.04</v>
      </c>
      <c r="F177" s="66">
        <v>0</v>
      </c>
      <c r="G177" s="66">
        <v>0</v>
      </c>
      <c r="H177" s="66">
        <v>0</v>
      </c>
      <c r="I177" s="66">
        <v>0</v>
      </c>
      <c r="J177" s="66">
        <v>0</v>
      </c>
      <c r="K177" s="66">
        <v>0</v>
      </c>
      <c r="L177" s="66">
        <v>0</v>
      </c>
      <c r="M177" s="66">
        <v>0</v>
      </c>
      <c r="N177" s="71">
        <v>10947051.359999999</v>
      </c>
    </row>
    <row r="178" spans="1:14" ht="33" customHeight="1" x14ac:dyDescent="0.2">
      <c r="A178" s="78" t="s">
        <v>288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71">
        <v>0</v>
      </c>
    </row>
    <row r="179" spans="1:14" ht="33" customHeight="1" x14ac:dyDescent="0.2">
      <c r="A179" s="78" t="s">
        <v>289</v>
      </c>
      <c r="B179" s="66">
        <v>166673.92000000001</v>
      </c>
      <c r="C179" s="66">
        <v>0</v>
      </c>
      <c r="D179" s="66">
        <v>211330.56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71">
        <v>378004.47999999998</v>
      </c>
    </row>
    <row r="180" spans="1:14" ht="33" customHeight="1" x14ac:dyDescent="0.2">
      <c r="A180" s="78" t="s">
        <v>290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71">
        <v>0</v>
      </c>
    </row>
    <row r="181" spans="1:14" ht="33" customHeight="1" x14ac:dyDescent="0.2">
      <c r="A181" s="78" t="s">
        <v>291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71">
        <v>0</v>
      </c>
    </row>
    <row r="182" spans="1:14" ht="33" customHeight="1" x14ac:dyDescent="0.2">
      <c r="A182" s="78" t="s">
        <v>292</v>
      </c>
      <c r="B182" s="66">
        <v>4034256.78</v>
      </c>
      <c r="C182" s="66">
        <v>2442479.31</v>
      </c>
      <c r="D182" s="66">
        <v>3239155.53</v>
      </c>
      <c r="E182" s="66">
        <v>5009787.57</v>
      </c>
      <c r="F182" s="66">
        <v>9591870.4800000004</v>
      </c>
      <c r="G182" s="66">
        <v>7921572.8799999999</v>
      </c>
      <c r="H182" s="66">
        <v>7753356</v>
      </c>
      <c r="I182" s="66">
        <v>7085599.6200000001</v>
      </c>
      <c r="J182" s="66">
        <v>4942410.28</v>
      </c>
      <c r="K182" s="66">
        <v>6474634.4400000004</v>
      </c>
      <c r="L182" s="66">
        <v>5567558.5999999996</v>
      </c>
      <c r="M182" s="66">
        <v>7055134.5</v>
      </c>
      <c r="N182" s="71">
        <v>71117815.989999995</v>
      </c>
    </row>
    <row r="183" spans="1:14" ht="33" customHeight="1" x14ac:dyDescent="0.2">
      <c r="A183" s="78" t="s">
        <v>293</v>
      </c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71">
        <v>0</v>
      </c>
    </row>
    <row r="184" spans="1:14" ht="33" customHeight="1" x14ac:dyDescent="0.2">
      <c r="A184" s="78" t="s">
        <v>294</v>
      </c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71">
        <v>0</v>
      </c>
    </row>
    <row r="185" spans="1:14" ht="33" customHeight="1" x14ac:dyDescent="0.2">
      <c r="A185" s="78" t="s">
        <v>295</v>
      </c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71">
        <v>0</v>
      </c>
    </row>
    <row r="186" spans="1:14" ht="33" customHeight="1" x14ac:dyDescent="0.2">
      <c r="A186" s="78" t="s">
        <v>296</v>
      </c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71">
        <v>0</v>
      </c>
    </row>
    <row r="187" spans="1:14" ht="33" customHeight="1" thickBot="1" x14ac:dyDescent="0.25">
      <c r="A187" s="78" t="s">
        <v>297</v>
      </c>
      <c r="B187" s="66">
        <v>17584749.359999999</v>
      </c>
      <c r="C187" s="66">
        <v>12809673.359999999</v>
      </c>
      <c r="D187" s="66">
        <v>0</v>
      </c>
      <c r="E187" s="66">
        <v>12823534.08</v>
      </c>
      <c r="F187" s="66">
        <v>10280100.24</v>
      </c>
      <c r="G187" s="66">
        <v>12859585.199999999</v>
      </c>
      <c r="H187" s="66">
        <v>17981974</v>
      </c>
      <c r="I187" s="66">
        <v>20578698</v>
      </c>
      <c r="J187" s="66">
        <v>20591912.879999999</v>
      </c>
      <c r="K187" s="66">
        <v>25805779.199999999</v>
      </c>
      <c r="L187" s="66">
        <v>30878156.879999999</v>
      </c>
      <c r="M187" s="66">
        <v>33399367.199999999</v>
      </c>
      <c r="N187" s="71">
        <v>215593530.39999998</v>
      </c>
    </row>
    <row r="188" spans="1:14" ht="33" customHeight="1" thickBot="1" x14ac:dyDescent="0.25">
      <c r="A188" s="79" t="s">
        <v>298</v>
      </c>
      <c r="B188" s="69">
        <v>490393</v>
      </c>
      <c r="C188" s="69">
        <v>4794699.96</v>
      </c>
      <c r="D188" s="69">
        <v>3305668.28</v>
      </c>
      <c r="E188" s="69">
        <v>5577039.2799999993</v>
      </c>
      <c r="F188" s="69">
        <v>2136555.88</v>
      </c>
      <c r="G188" s="69">
        <v>5161220.6400000006</v>
      </c>
      <c r="H188" s="69">
        <v>1918314</v>
      </c>
      <c r="I188" s="69">
        <v>1640965</v>
      </c>
      <c r="J188" s="69">
        <v>2633925</v>
      </c>
      <c r="K188" s="69">
        <v>3785291.19</v>
      </c>
      <c r="L188" s="69">
        <v>3434391.48</v>
      </c>
      <c r="M188" s="69">
        <v>2051889.74</v>
      </c>
      <c r="N188" s="69">
        <v>36930353.450000003</v>
      </c>
    </row>
    <row r="189" spans="1:14" ht="33" customHeight="1" x14ac:dyDescent="0.2">
      <c r="A189" s="78" t="s">
        <v>299</v>
      </c>
      <c r="B189" s="66">
        <v>222433</v>
      </c>
      <c r="C189" s="66">
        <v>1348179.96</v>
      </c>
      <c r="D189" s="66">
        <v>2166838.2799999998</v>
      </c>
      <c r="E189" s="66">
        <v>2636613.2799999998</v>
      </c>
      <c r="F189" s="66">
        <v>796755.88</v>
      </c>
      <c r="G189" s="66">
        <v>2562008.64</v>
      </c>
      <c r="H189" s="66">
        <v>444534</v>
      </c>
      <c r="I189" s="66">
        <v>0</v>
      </c>
      <c r="J189" s="66">
        <v>0</v>
      </c>
      <c r="K189" s="66">
        <v>896050.19</v>
      </c>
      <c r="L189" s="66">
        <v>1840029.38</v>
      </c>
      <c r="M189" s="66">
        <v>969638.74</v>
      </c>
      <c r="N189" s="71">
        <v>13883081.35</v>
      </c>
    </row>
    <row r="190" spans="1:14" ht="33" customHeight="1" x14ac:dyDescent="0.2">
      <c r="A190" s="78" t="s">
        <v>300</v>
      </c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71">
        <v>0</v>
      </c>
    </row>
    <row r="191" spans="1:14" ht="33" customHeight="1" x14ac:dyDescent="0.2">
      <c r="A191" s="78" t="s">
        <v>301</v>
      </c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71">
        <v>0</v>
      </c>
    </row>
    <row r="192" spans="1:14" ht="33" customHeight="1" x14ac:dyDescent="0.2">
      <c r="A192" s="78" t="s">
        <v>302</v>
      </c>
      <c r="B192" s="66">
        <v>267960</v>
      </c>
      <c r="C192" s="66">
        <v>3446520</v>
      </c>
      <c r="D192" s="66">
        <v>1138830</v>
      </c>
      <c r="E192" s="66">
        <v>2940426</v>
      </c>
      <c r="F192" s="66">
        <v>1339800</v>
      </c>
      <c r="G192" s="66">
        <v>2599212</v>
      </c>
      <c r="H192" s="66">
        <v>1473780</v>
      </c>
      <c r="I192" s="66">
        <v>1640965</v>
      </c>
      <c r="J192" s="66">
        <v>2633925</v>
      </c>
      <c r="K192" s="66">
        <v>2889241</v>
      </c>
      <c r="L192" s="66">
        <v>1594362.1</v>
      </c>
      <c r="M192" s="66">
        <v>1082251</v>
      </c>
      <c r="N192" s="71">
        <v>23047272.100000001</v>
      </c>
    </row>
    <row r="193" spans="1:14" ht="33" customHeight="1" x14ac:dyDescent="0.2">
      <c r="A193" s="78" t="s">
        <v>303</v>
      </c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71">
        <v>0</v>
      </c>
    </row>
    <row r="194" spans="1:14" ht="33" customHeight="1" thickBot="1" x14ac:dyDescent="0.25">
      <c r="A194" s="78" t="s">
        <v>234</v>
      </c>
      <c r="B194" s="66">
        <v>0</v>
      </c>
      <c r="C194" s="66">
        <v>0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71">
        <v>0</v>
      </c>
    </row>
    <row r="195" spans="1:14" ht="33" customHeight="1" thickBot="1" x14ac:dyDescent="0.25">
      <c r="A195" s="79" t="s">
        <v>304</v>
      </c>
      <c r="B195" s="69">
        <v>189921</v>
      </c>
      <c r="C195" s="69">
        <v>443149</v>
      </c>
      <c r="D195" s="69">
        <v>1502736.5</v>
      </c>
      <c r="E195" s="69">
        <v>4071687.5</v>
      </c>
      <c r="F195" s="69">
        <v>4180879.4</v>
      </c>
      <c r="G195" s="69">
        <v>6153584</v>
      </c>
      <c r="H195" s="69">
        <v>7175345.5</v>
      </c>
      <c r="I195" s="69">
        <v>6714498</v>
      </c>
      <c r="J195" s="69">
        <v>1577837</v>
      </c>
      <c r="K195" s="69">
        <v>716201</v>
      </c>
      <c r="L195" s="69">
        <v>1361100.5</v>
      </c>
      <c r="M195" s="69">
        <v>379842</v>
      </c>
      <c r="N195" s="69">
        <v>34466781.399999999</v>
      </c>
    </row>
    <row r="196" spans="1:14" ht="33" customHeight="1" x14ac:dyDescent="0.2">
      <c r="A196" s="78" t="s">
        <v>305</v>
      </c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</row>
    <row r="197" spans="1:14" ht="33" customHeight="1" x14ac:dyDescent="0.2">
      <c r="A197" s="78" t="s">
        <v>306</v>
      </c>
      <c r="B197" s="66">
        <v>0</v>
      </c>
      <c r="C197" s="66">
        <v>0</v>
      </c>
      <c r="D197" s="66">
        <v>0</v>
      </c>
      <c r="E197" s="66">
        <v>383597.5</v>
      </c>
      <c r="F197" s="66">
        <v>1196664.8999999999</v>
      </c>
      <c r="G197" s="66">
        <v>3290852</v>
      </c>
      <c r="H197" s="66">
        <v>1251492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6122606.4000000004</v>
      </c>
    </row>
    <row r="198" spans="1:14" ht="33" customHeight="1" x14ac:dyDescent="0.2">
      <c r="A198" s="78" t="s">
        <v>307</v>
      </c>
      <c r="B198" s="66">
        <v>189921</v>
      </c>
      <c r="C198" s="66">
        <v>443149</v>
      </c>
      <c r="D198" s="66">
        <v>1502736.5</v>
      </c>
      <c r="E198" s="66">
        <v>3688090</v>
      </c>
      <c r="F198" s="66">
        <v>2984214.5</v>
      </c>
      <c r="G198" s="66">
        <v>2862732</v>
      </c>
      <c r="H198" s="66">
        <v>5923853.5</v>
      </c>
      <c r="I198" s="66">
        <v>6714498</v>
      </c>
      <c r="J198" s="66">
        <v>1577837</v>
      </c>
      <c r="K198" s="66">
        <v>716201</v>
      </c>
      <c r="L198" s="66">
        <v>1361100.5</v>
      </c>
      <c r="M198" s="66">
        <v>379842</v>
      </c>
      <c r="N198" s="66">
        <v>28344175</v>
      </c>
    </row>
    <row r="199" spans="1:14" ht="33" customHeight="1" thickBot="1" x14ac:dyDescent="0.25">
      <c r="A199" s="78" t="s">
        <v>234</v>
      </c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</row>
    <row r="200" spans="1:14" ht="33" customHeight="1" thickBot="1" x14ac:dyDescent="0.25">
      <c r="A200" s="79" t="s">
        <v>308</v>
      </c>
      <c r="B200" s="69">
        <v>16270178.99</v>
      </c>
      <c r="C200" s="69">
        <v>41603831.240000002</v>
      </c>
      <c r="D200" s="69">
        <v>29641746.82</v>
      </c>
      <c r="E200" s="69">
        <v>70424521.899999991</v>
      </c>
      <c r="F200" s="69">
        <v>64562109.380000003</v>
      </c>
      <c r="G200" s="69">
        <v>66886035.269999996</v>
      </c>
      <c r="H200" s="69">
        <v>74776706</v>
      </c>
      <c r="I200" s="69">
        <v>66698255.670000002</v>
      </c>
      <c r="J200" s="69">
        <v>66516048.269999996</v>
      </c>
      <c r="K200" s="69">
        <v>54739540.079999998</v>
      </c>
      <c r="L200" s="69">
        <v>12189913.879999999</v>
      </c>
      <c r="M200" s="69">
        <v>49681427.969999999</v>
      </c>
      <c r="N200" s="69">
        <v>613990315.47000003</v>
      </c>
    </row>
    <row r="201" spans="1:14" ht="33" customHeight="1" x14ac:dyDescent="0.2">
      <c r="A201" s="78" t="s">
        <v>309</v>
      </c>
      <c r="B201" s="66">
        <v>0</v>
      </c>
      <c r="C201" s="66">
        <v>0</v>
      </c>
      <c r="D201" s="66">
        <v>627547.9</v>
      </c>
      <c r="E201" s="66">
        <v>637560.4</v>
      </c>
      <c r="F201" s="66">
        <v>0</v>
      </c>
      <c r="G201" s="66">
        <v>3261369.4</v>
      </c>
      <c r="H201" s="66">
        <v>1321454</v>
      </c>
      <c r="I201" s="66">
        <v>1293063.2</v>
      </c>
      <c r="J201" s="66">
        <v>0</v>
      </c>
      <c r="K201" s="66">
        <v>0</v>
      </c>
      <c r="L201" s="66">
        <v>0</v>
      </c>
      <c r="M201" s="66">
        <v>3128879.62</v>
      </c>
      <c r="N201" s="71">
        <v>10269874.52</v>
      </c>
    </row>
    <row r="202" spans="1:14" ht="33" customHeight="1" x14ac:dyDescent="0.2">
      <c r="A202" s="78" t="s">
        <v>310</v>
      </c>
      <c r="B202" s="66">
        <v>5862872.79</v>
      </c>
      <c r="C202" s="66">
        <v>954064.65</v>
      </c>
      <c r="D202" s="66">
        <v>5940476.6699999999</v>
      </c>
      <c r="E202" s="66">
        <v>4457266.92</v>
      </c>
      <c r="F202" s="66">
        <v>1520960.79</v>
      </c>
      <c r="G202" s="66">
        <v>3074404.56</v>
      </c>
      <c r="H202" s="66">
        <v>4000831</v>
      </c>
      <c r="I202" s="66">
        <v>3158246.04</v>
      </c>
      <c r="J202" s="66">
        <v>2910752.31</v>
      </c>
      <c r="K202" s="66">
        <v>0</v>
      </c>
      <c r="L202" s="66">
        <v>0</v>
      </c>
      <c r="M202" s="66">
        <v>3249874.35</v>
      </c>
      <c r="N202" s="71">
        <v>35129750.079999998</v>
      </c>
    </row>
    <row r="203" spans="1:14" ht="33" customHeight="1" x14ac:dyDescent="0.2">
      <c r="A203" s="78" t="s">
        <v>311</v>
      </c>
      <c r="B203" s="66">
        <v>1180236.22</v>
      </c>
      <c r="C203" s="66">
        <v>3692603.3</v>
      </c>
      <c r="D203" s="66">
        <v>1229353.5</v>
      </c>
      <c r="E203" s="66">
        <v>4121088.09</v>
      </c>
      <c r="F203" s="66">
        <v>4839734.78</v>
      </c>
      <c r="G203" s="66">
        <v>5176505.83</v>
      </c>
      <c r="H203" s="66">
        <v>5327033</v>
      </c>
      <c r="I203" s="66">
        <v>3683419.14</v>
      </c>
      <c r="J203" s="66">
        <v>5750921.9199999999</v>
      </c>
      <c r="K203" s="66">
        <v>4558305.2800000003</v>
      </c>
      <c r="L203" s="66">
        <v>3517230.95</v>
      </c>
      <c r="M203" s="66">
        <v>0</v>
      </c>
      <c r="N203" s="71">
        <v>43076432.010000005</v>
      </c>
    </row>
    <row r="204" spans="1:14" ht="33" customHeight="1" x14ac:dyDescent="0.2">
      <c r="A204" s="78" t="s">
        <v>312</v>
      </c>
      <c r="B204" s="66">
        <v>0</v>
      </c>
      <c r="C204" s="66">
        <v>0</v>
      </c>
      <c r="D204" s="66">
        <v>0</v>
      </c>
      <c r="E204" s="66">
        <v>453421.19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71">
        <v>453421.19</v>
      </c>
    </row>
    <row r="205" spans="1:14" ht="33" customHeight="1" x14ac:dyDescent="0.2">
      <c r="A205" s="78" t="s">
        <v>313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71">
        <v>0</v>
      </c>
    </row>
    <row r="206" spans="1:14" ht="33" customHeight="1" x14ac:dyDescent="0.2">
      <c r="A206" s="78" t="s">
        <v>314</v>
      </c>
      <c r="B206" s="66">
        <v>9227069.9800000004</v>
      </c>
      <c r="C206" s="66">
        <v>36957163.289999999</v>
      </c>
      <c r="D206" s="66">
        <v>21844368.75</v>
      </c>
      <c r="E206" s="66">
        <v>60755185.299999997</v>
      </c>
      <c r="F206" s="66">
        <v>58201413.810000002</v>
      </c>
      <c r="G206" s="66">
        <v>55373755.479999997</v>
      </c>
      <c r="H206" s="66">
        <v>64127388</v>
      </c>
      <c r="I206" s="66">
        <v>58563527.289999999</v>
      </c>
      <c r="J206" s="66">
        <v>57854374.039999999</v>
      </c>
      <c r="K206" s="66">
        <v>50181234.799999997</v>
      </c>
      <c r="L206" s="66">
        <v>8672682.9299999997</v>
      </c>
      <c r="M206" s="66">
        <v>43302674</v>
      </c>
      <c r="N206" s="71">
        <v>525060837.67000008</v>
      </c>
    </row>
    <row r="207" spans="1:14" ht="33" customHeight="1" x14ac:dyDescent="0.2">
      <c r="A207" s="78" t="s">
        <v>313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71">
        <v>0</v>
      </c>
    </row>
    <row r="208" spans="1:14" ht="33" customHeight="1" thickBot="1" x14ac:dyDescent="0.25">
      <c r="A208" s="78" t="s">
        <v>234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71">
        <v>0</v>
      </c>
    </row>
    <row r="209" spans="1:14" ht="33" customHeight="1" thickBot="1" x14ac:dyDescent="0.25">
      <c r="A209" s="79" t="s">
        <v>315</v>
      </c>
      <c r="B209" s="69">
        <v>0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</row>
    <row r="210" spans="1:14" ht="33" customHeight="1" x14ac:dyDescent="0.2">
      <c r="A210" s="78" t="s">
        <v>316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71">
        <v>0</v>
      </c>
    </row>
    <row r="211" spans="1:14" ht="33" customHeight="1" x14ac:dyDescent="0.2">
      <c r="A211" s="78" t="s">
        <v>317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71">
        <v>0</v>
      </c>
    </row>
    <row r="212" spans="1:14" ht="33" customHeight="1" thickBot="1" x14ac:dyDescent="0.25">
      <c r="A212" s="78" t="s">
        <v>234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71">
        <v>0</v>
      </c>
    </row>
    <row r="213" spans="1:14" ht="33" customHeight="1" thickBot="1" x14ac:dyDescent="0.25">
      <c r="A213" s="79" t="s">
        <v>318</v>
      </c>
      <c r="B213" s="69">
        <v>0</v>
      </c>
      <c r="C213" s="69">
        <v>0</v>
      </c>
      <c r="D213" s="69">
        <v>0</v>
      </c>
      <c r="E213" s="69">
        <v>0</v>
      </c>
      <c r="F213" s="69">
        <v>0</v>
      </c>
      <c r="G213" s="69">
        <v>0</v>
      </c>
      <c r="H213" s="69">
        <v>221836.86</v>
      </c>
      <c r="I213" s="69">
        <v>136268.44</v>
      </c>
      <c r="J213" s="69">
        <v>0</v>
      </c>
      <c r="K213" s="69">
        <v>0</v>
      </c>
      <c r="L213" s="69">
        <v>0</v>
      </c>
      <c r="M213" s="69">
        <v>0</v>
      </c>
      <c r="N213" s="69">
        <v>358105.3</v>
      </c>
    </row>
    <row r="214" spans="1:14" ht="33" customHeight="1" thickBot="1" x14ac:dyDescent="0.25">
      <c r="A214" s="81" t="s">
        <v>318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221836.86</v>
      </c>
      <c r="I214" s="73">
        <v>136268.44</v>
      </c>
      <c r="J214" s="73">
        <v>0</v>
      </c>
      <c r="K214" s="73">
        <v>0</v>
      </c>
      <c r="L214" s="73">
        <v>0</v>
      </c>
      <c r="M214" s="73">
        <v>0</v>
      </c>
      <c r="N214" s="74">
        <v>358105.3</v>
      </c>
    </row>
    <row r="215" spans="1:14" ht="33" customHeight="1" thickBot="1" x14ac:dyDescent="0.25">
      <c r="A215" s="86" t="s">
        <v>229</v>
      </c>
      <c r="B215" s="87">
        <v>215398843.39999998</v>
      </c>
      <c r="C215" s="87">
        <v>220391643.15000001</v>
      </c>
      <c r="D215" s="87">
        <v>187114624.09</v>
      </c>
      <c r="E215" s="87">
        <v>235248220.54000002</v>
      </c>
      <c r="F215" s="87">
        <v>217762482.06</v>
      </c>
      <c r="G215" s="87">
        <v>277257064.71999997</v>
      </c>
      <c r="H215" s="87">
        <v>306641748.36000001</v>
      </c>
      <c r="I215" s="87">
        <v>299429000.76999998</v>
      </c>
      <c r="J215" s="87">
        <v>312577643.65000004</v>
      </c>
      <c r="K215" s="87">
        <v>361596902.11999995</v>
      </c>
      <c r="L215" s="87">
        <v>289273132.09999996</v>
      </c>
      <c r="M215" s="87">
        <v>247102725.63000003</v>
      </c>
      <c r="N215" s="87">
        <v>3169794030.5900002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320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06" t="s">
        <v>216</v>
      </c>
      <c r="B220" s="107" t="s">
        <v>217</v>
      </c>
      <c r="C220" s="107" t="s">
        <v>218</v>
      </c>
      <c r="D220" s="107" t="s">
        <v>219</v>
      </c>
      <c r="E220" s="107" t="s">
        <v>220</v>
      </c>
      <c r="F220" s="107" t="s">
        <v>221</v>
      </c>
      <c r="G220" s="107" t="s">
        <v>222</v>
      </c>
      <c r="H220" s="107" t="s">
        <v>223</v>
      </c>
      <c r="I220" s="107" t="s">
        <v>224</v>
      </c>
      <c r="J220" s="107" t="s">
        <v>225</v>
      </c>
      <c r="K220" s="107" t="s">
        <v>226</v>
      </c>
      <c r="L220" s="107" t="s">
        <v>227</v>
      </c>
      <c r="M220" s="107" t="s">
        <v>228</v>
      </c>
      <c r="N220" s="108" t="s">
        <v>229</v>
      </c>
    </row>
    <row r="221" spans="1:14" ht="33" customHeight="1" thickBot="1" x14ac:dyDescent="0.25">
      <c r="A221" s="100" t="s">
        <v>230</v>
      </c>
      <c r="B221" s="88">
        <v>172200</v>
      </c>
      <c r="C221" s="88">
        <v>116850</v>
      </c>
      <c r="D221" s="88">
        <v>57400</v>
      </c>
      <c r="E221" s="88">
        <v>57400</v>
      </c>
      <c r="F221" s="88">
        <v>0</v>
      </c>
      <c r="G221" s="88">
        <v>0</v>
      </c>
      <c r="H221" s="88">
        <v>0</v>
      </c>
      <c r="I221" s="88">
        <v>114800</v>
      </c>
      <c r="J221" s="88">
        <v>114800</v>
      </c>
      <c r="K221" s="88">
        <v>114800</v>
      </c>
      <c r="L221" s="88">
        <v>116850</v>
      </c>
      <c r="M221" s="88">
        <v>174250</v>
      </c>
      <c r="N221" s="88">
        <v>1039350</v>
      </c>
    </row>
    <row r="222" spans="1:14" ht="33" customHeight="1" x14ac:dyDescent="0.2">
      <c r="A222" s="98" t="s">
        <v>231</v>
      </c>
      <c r="B222" s="91">
        <v>172200</v>
      </c>
      <c r="C222" s="89">
        <v>116850</v>
      </c>
      <c r="D222" s="89">
        <v>57400</v>
      </c>
      <c r="E222" s="89">
        <v>57400</v>
      </c>
      <c r="F222" s="89">
        <v>0</v>
      </c>
      <c r="G222" s="89">
        <v>0</v>
      </c>
      <c r="H222" s="89">
        <v>0</v>
      </c>
      <c r="I222" s="89">
        <v>114800</v>
      </c>
      <c r="J222" s="89">
        <v>114800</v>
      </c>
      <c r="K222" s="89">
        <v>114800</v>
      </c>
      <c r="L222" s="89">
        <v>116850</v>
      </c>
      <c r="M222" s="89">
        <v>174250</v>
      </c>
      <c r="N222" s="90">
        <v>1039350</v>
      </c>
    </row>
    <row r="223" spans="1:14" ht="33" customHeight="1" x14ac:dyDescent="0.2">
      <c r="A223" s="98" t="s">
        <v>213</v>
      </c>
      <c r="B223" s="91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90">
        <v>0</v>
      </c>
    </row>
    <row r="224" spans="1:14" ht="33" customHeight="1" x14ac:dyDescent="0.2">
      <c r="A224" s="98" t="s">
        <v>232</v>
      </c>
      <c r="B224" s="91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90">
        <v>0</v>
      </c>
    </row>
    <row r="225" spans="1:14" ht="33" customHeight="1" x14ac:dyDescent="0.2">
      <c r="A225" s="99" t="s">
        <v>233</v>
      </c>
      <c r="B225" s="91">
        <v>0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90">
        <v>0</v>
      </c>
    </row>
    <row r="226" spans="1:14" ht="33" customHeight="1" thickBot="1" x14ac:dyDescent="0.25">
      <c r="A226" s="105" t="s">
        <v>234</v>
      </c>
      <c r="B226" s="91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90">
        <v>0</v>
      </c>
    </row>
    <row r="227" spans="1:14" ht="33" customHeight="1" thickBot="1" x14ac:dyDescent="0.25">
      <c r="A227" s="102" t="s">
        <v>235</v>
      </c>
      <c r="B227" s="92">
        <v>0</v>
      </c>
      <c r="C227" s="92">
        <v>0</v>
      </c>
      <c r="D227" s="92">
        <v>0</v>
      </c>
      <c r="E227" s="92">
        <v>0</v>
      </c>
      <c r="F227" s="92">
        <v>0</v>
      </c>
      <c r="G227" s="92">
        <v>0</v>
      </c>
      <c r="H227" s="92">
        <v>0</v>
      </c>
      <c r="I227" s="92">
        <v>0</v>
      </c>
      <c r="J227" s="92">
        <v>0</v>
      </c>
      <c r="K227" s="92">
        <v>0</v>
      </c>
      <c r="L227" s="92">
        <v>0</v>
      </c>
      <c r="M227" s="92">
        <v>0</v>
      </c>
      <c r="N227" s="92">
        <v>0</v>
      </c>
    </row>
    <row r="228" spans="1:14" ht="33" customHeight="1" x14ac:dyDescent="0.2">
      <c r="A228" s="101" t="s">
        <v>236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  <c r="N228" s="90">
        <v>0</v>
      </c>
    </row>
    <row r="229" spans="1:14" ht="33" customHeight="1" x14ac:dyDescent="0.2">
      <c r="A229" s="101" t="s">
        <v>237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90">
        <v>0</v>
      </c>
    </row>
    <row r="230" spans="1:14" ht="33" customHeight="1" x14ac:dyDescent="0.2">
      <c r="A230" s="101" t="s">
        <v>238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90">
        <v>0</v>
      </c>
    </row>
    <row r="231" spans="1:14" ht="33" customHeight="1" x14ac:dyDescent="0.2">
      <c r="A231" s="101" t="s">
        <v>239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90">
        <v>0</v>
      </c>
    </row>
    <row r="232" spans="1:14" ht="33" customHeight="1" x14ac:dyDescent="0.2">
      <c r="A232" s="101" t="s">
        <v>240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90">
        <v>0</v>
      </c>
    </row>
    <row r="233" spans="1:14" ht="33" customHeight="1" thickBot="1" x14ac:dyDescent="0.25">
      <c r="A233" s="101" t="s">
        <v>241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90">
        <v>0</v>
      </c>
    </row>
    <row r="234" spans="1:14" ht="33" customHeight="1" thickBot="1" x14ac:dyDescent="0.25">
      <c r="A234" s="102" t="s">
        <v>242</v>
      </c>
      <c r="B234" s="92">
        <v>1546844.15</v>
      </c>
      <c r="C234" s="92">
        <v>833270.92</v>
      </c>
      <c r="D234" s="92">
        <v>1353595.0599999998</v>
      </c>
      <c r="E234" s="92">
        <v>1219278.5300000003</v>
      </c>
      <c r="F234" s="92">
        <v>928904.5</v>
      </c>
      <c r="G234" s="92">
        <v>1169499.05</v>
      </c>
      <c r="H234" s="92">
        <v>1041076.34</v>
      </c>
      <c r="I234" s="92">
        <v>510470.48</v>
      </c>
      <c r="J234" s="92">
        <v>935310.40999999992</v>
      </c>
      <c r="K234" s="92">
        <v>783207.44</v>
      </c>
      <c r="L234" s="92">
        <v>1769831.81</v>
      </c>
      <c r="M234" s="92">
        <v>1355222.88</v>
      </c>
      <c r="N234" s="92">
        <v>13446511.569999998</v>
      </c>
    </row>
    <row r="235" spans="1:14" ht="33" customHeight="1" x14ac:dyDescent="0.2">
      <c r="A235" s="101" t="s">
        <v>243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90">
        <v>0</v>
      </c>
    </row>
    <row r="236" spans="1:14" ht="33" customHeight="1" x14ac:dyDescent="0.2">
      <c r="A236" s="101" t="s">
        <v>244</v>
      </c>
      <c r="B236" s="89">
        <v>1546844.15</v>
      </c>
      <c r="C236" s="89">
        <v>833270.92</v>
      </c>
      <c r="D236" s="89">
        <v>1313943.3699999999</v>
      </c>
      <c r="E236" s="89">
        <v>1219278.5300000003</v>
      </c>
      <c r="F236" s="89">
        <v>928904.5</v>
      </c>
      <c r="G236" s="89">
        <v>1169499.05</v>
      </c>
      <c r="H236" s="89">
        <v>1041076.34</v>
      </c>
      <c r="I236" s="89">
        <v>510470.48</v>
      </c>
      <c r="J236" s="89">
        <v>935310.40999999992</v>
      </c>
      <c r="K236" s="89">
        <v>736327.44</v>
      </c>
      <c r="L236" s="89">
        <v>1769831.81</v>
      </c>
      <c r="M236" s="89">
        <v>1355222.88</v>
      </c>
      <c r="N236" s="90">
        <v>13359979.879999999</v>
      </c>
    </row>
    <row r="237" spans="1:14" ht="33" customHeight="1" x14ac:dyDescent="0.2">
      <c r="A237" s="101" t="s">
        <v>245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90">
        <v>0</v>
      </c>
    </row>
    <row r="238" spans="1:14" ht="33" customHeight="1" thickBot="1" x14ac:dyDescent="0.25">
      <c r="A238" s="101" t="s">
        <v>246</v>
      </c>
      <c r="B238" s="89">
        <v>0</v>
      </c>
      <c r="C238" s="89">
        <v>0</v>
      </c>
      <c r="D238" s="89">
        <v>39651.69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46880</v>
      </c>
      <c r="L238" s="89">
        <v>0</v>
      </c>
      <c r="M238" s="89">
        <v>0</v>
      </c>
      <c r="N238" s="90">
        <v>86531.69</v>
      </c>
    </row>
    <row r="239" spans="1:14" ht="33" customHeight="1" thickBot="1" x14ac:dyDescent="0.25">
      <c r="A239" s="102" t="s">
        <v>247</v>
      </c>
      <c r="B239" s="93">
        <v>0</v>
      </c>
      <c r="C239" s="93">
        <v>82200</v>
      </c>
      <c r="D239" s="93">
        <v>75755</v>
      </c>
      <c r="E239" s="93">
        <v>90420</v>
      </c>
      <c r="F239" s="93">
        <v>224680</v>
      </c>
      <c r="G239" s="93">
        <v>19180</v>
      </c>
      <c r="H239" s="93">
        <v>10960</v>
      </c>
      <c r="I239" s="93">
        <v>156180</v>
      </c>
      <c r="J239" s="93">
        <v>0</v>
      </c>
      <c r="K239" s="93">
        <v>27400</v>
      </c>
      <c r="L239" s="93">
        <v>0</v>
      </c>
      <c r="M239" s="93">
        <v>0</v>
      </c>
      <c r="N239" s="93">
        <v>686775</v>
      </c>
    </row>
    <row r="240" spans="1:14" ht="33" customHeight="1" x14ac:dyDescent="0.2">
      <c r="A240" s="101" t="s">
        <v>248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94">
        <v>0</v>
      </c>
    </row>
    <row r="241" spans="1:14" ht="33" customHeight="1" thickBot="1" x14ac:dyDescent="0.25">
      <c r="A241" s="101" t="s">
        <v>249</v>
      </c>
      <c r="B241" s="89">
        <v>0</v>
      </c>
      <c r="C241" s="89">
        <v>82200</v>
      </c>
      <c r="D241" s="89">
        <v>75755</v>
      </c>
      <c r="E241" s="89">
        <v>90420</v>
      </c>
      <c r="F241" s="89">
        <v>224680</v>
      </c>
      <c r="G241" s="89">
        <v>19180</v>
      </c>
      <c r="H241" s="89">
        <v>10960</v>
      </c>
      <c r="I241" s="89">
        <v>156180</v>
      </c>
      <c r="J241" s="89">
        <v>0</v>
      </c>
      <c r="K241" s="89">
        <v>27400</v>
      </c>
      <c r="L241" s="89">
        <v>0</v>
      </c>
      <c r="M241" s="89">
        <v>0</v>
      </c>
      <c r="N241" s="94">
        <v>686775</v>
      </c>
    </row>
    <row r="242" spans="1:14" ht="33" customHeight="1" thickBot="1" x14ac:dyDescent="0.25">
      <c r="A242" s="102" t="s">
        <v>250</v>
      </c>
      <c r="B242" s="92">
        <v>7117916.6400000006</v>
      </c>
      <c r="C242" s="92">
        <v>5249978.28</v>
      </c>
      <c r="D242" s="92">
        <v>5699575.6200000001</v>
      </c>
      <c r="E242" s="92">
        <v>6855133.5800000001</v>
      </c>
      <c r="F242" s="92">
        <v>7468033.96</v>
      </c>
      <c r="G242" s="92">
        <v>6781064.2000000002</v>
      </c>
      <c r="H242" s="92">
        <v>7571513.6400000006</v>
      </c>
      <c r="I242" s="92">
        <v>6464925.3799999999</v>
      </c>
      <c r="J242" s="92">
        <v>5494377.7400000002</v>
      </c>
      <c r="K242" s="92">
        <v>5922257.2800000003</v>
      </c>
      <c r="L242" s="92">
        <v>6173215.1200000001</v>
      </c>
      <c r="M242" s="92">
        <v>3140775</v>
      </c>
      <c r="N242" s="92">
        <v>73938766.439999998</v>
      </c>
    </row>
    <row r="243" spans="1:14" ht="33" customHeight="1" x14ac:dyDescent="0.2">
      <c r="A243" s="101" t="s">
        <v>251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94">
        <v>0</v>
      </c>
    </row>
    <row r="244" spans="1:14" ht="33" customHeight="1" x14ac:dyDescent="0.2">
      <c r="A244" s="101" t="s">
        <v>252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94">
        <v>0</v>
      </c>
    </row>
    <row r="245" spans="1:14" ht="33" customHeight="1" x14ac:dyDescent="0.2">
      <c r="A245" s="101" t="s">
        <v>253</v>
      </c>
      <c r="B245" s="89">
        <v>448641.92000000004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94">
        <v>448641.92000000004</v>
      </c>
    </row>
    <row r="246" spans="1:14" ht="33" customHeight="1" x14ac:dyDescent="0.2">
      <c r="A246" s="101" t="s">
        <v>254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651884.48</v>
      </c>
      <c r="I246" s="89">
        <v>126162.4</v>
      </c>
      <c r="J246" s="89">
        <v>0</v>
      </c>
      <c r="K246" s="89">
        <v>0</v>
      </c>
      <c r="L246" s="89">
        <v>0</v>
      </c>
      <c r="M246" s="89">
        <v>0</v>
      </c>
      <c r="N246" s="94">
        <v>778046.88</v>
      </c>
    </row>
    <row r="247" spans="1:14" ht="33" customHeight="1" x14ac:dyDescent="0.2">
      <c r="A247" s="101" t="s">
        <v>255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94">
        <v>0</v>
      </c>
    </row>
    <row r="248" spans="1:14" ht="33" customHeight="1" x14ac:dyDescent="0.2">
      <c r="A248" s="101" t="s">
        <v>256</v>
      </c>
      <c r="B248" s="89">
        <v>724549.72</v>
      </c>
      <c r="C248" s="89">
        <v>301976.48</v>
      </c>
      <c r="D248" s="89">
        <v>0</v>
      </c>
      <c r="E248" s="89">
        <v>0</v>
      </c>
      <c r="F248" s="89">
        <v>0</v>
      </c>
      <c r="G248" s="89">
        <v>0</v>
      </c>
      <c r="H248" s="89">
        <v>207035.36</v>
      </c>
      <c r="I248" s="89">
        <v>248392.18</v>
      </c>
      <c r="J248" s="89">
        <v>0</v>
      </c>
      <c r="K248" s="89">
        <v>462003.36</v>
      </c>
      <c r="L248" s="89">
        <v>151765.12</v>
      </c>
      <c r="M248" s="89">
        <v>0</v>
      </c>
      <c r="N248" s="94">
        <v>2095722.2200000002</v>
      </c>
    </row>
    <row r="249" spans="1:14" ht="33" customHeight="1" x14ac:dyDescent="0.2">
      <c r="A249" s="101" t="s">
        <v>257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94">
        <v>0</v>
      </c>
    </row>
    <row r="250" spans="1:14" ht="33" customHeight="1" x14ac:dyDescent="0.2">
      <c r="A250" s="101" t="s">
        <v>258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173712.24</v>
      </c>
      <c r="K250" s="89">
        <v>109528.92</v>
      </c>
      <c r="L250" s="89">
        <v>0</v>
      </c>
      <c r="M250" s="89">
        <v>0</v>
      </c>
      <c r="N250" s="94">
        <v>283241.15999999997</v>
      </c>
    </row>
    <row r="251" spans="1:14" ht="33" customHeight="1" x14ac:dyDescent="0.2">
      <c r="A251" s="101" t="s">
        <v>259</v>
      </c>
      <c r="B251" s="89">
        <v>0</v>
      </c>
      <c r="C251" s="89">
        <v>1018601.8</v>
      </c>
      <c r="D251" s="89">
        <v>300700.62</v>
      </c>
      <c r="E251" s="89">
        <v>1011883.58</v>
      </c>
      <c r="F251" s="89">
        <v>1705383.96</v>
      </c>
      <c r="G251" s="89">
        <v>1967189.2000000002</v>
      </c>
      <c r="H251" s="89">
        <v>901518.8</v>
      </c>
      <c r="I251" s="89">
        <v>621970.80000000005</v>
      </c>
      <c r="J251" s="89">
        <v>342465.5</v>
      </c>
      <c r="K251" s="89">
        <v>0</v>
      </c>
      <c r="L251" s="89">
        <v>0</v>
      </c>
      <c r="M251" s="89">
        <v>0</v>
      </c>
      <c r="N251" s="94">
        <v>7869714.2599999998</v>
      </c>
    </row>
    <row r="252" spans="1:14" ht="33" customHeight="1" x14ac:dyDescent="0.2">
      <c r="A252" s="101" t="s">
        <v>260</v>
      </c>
      <c r="B252" s="89">
        <v>5944725</v>
      </c>
      <c r="C252" s="89">
        <v>3929400</v>
      </c>
      <c r="D252" s="89">
        <v>5398875</v>
      </c>
      <c r="E252" s="89">
        <v>5843250</v>
      </c>
      <c r="F252" s="89">
        <v>5762650</v>
      </c>
      <c r="G252" s="89">
        <v>4813875</v>
      </c>
      <c r="H252" s="89">
        <v>5811075</v>
      </c>
      <c r="I252" s="89">
        <v>5468400</v>
      </c>
      <c r="J252" s="89">
        <v>4978200</v>
      </c>
      <c r="K252" s="89">
        <v>5350725</v>
      </c>
      <c r="L252" s="89">
        <v>6021450</v>
      </c>
      <c r="M252" s="89">
        <v>3140775</v>
      </c>
      <c r="N252" s="94">
        <v>62463400</v>
      </c>
    </row>
    <row r="253" spans="1:14" ht="33" customHeight="1" thickBot="1" x14ac:dyDescent="0.25">
      <c r="A253" s="101" t="s">
        <v>261</v>
      </c>
      <c r="B253" s="89">
        <v>0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94">
        <v>0</v>
      </c>
    </row>
    <row r="254" spans="1:14" ht="33" customHeight="1" thickBot="1" x14ac:dyDescent="0.25">
      <c r="A254" s="102" t="s">
        <v>262</v>
      </c>
      <c r="B254" s="92">
        <v>192900</v>
      </c>
      <c r="C254" s="92">
        <v>208975</v>
      </c>
      <c r="D254" s="92">
        <v>530475</v>
      </c>
      <c r="E254" s="92">
        <v>482250</v>
      </c>
      <c r="F254" s="92">
        <v>482250</v>
      </c>
      <c r="G254" s="92">
        <v>514400</v>
      </c>
      <c r="H254" s="92">
        <v>546550</v>
      </c>
      <c r="I254" s="92">
        <v>401875</v>
      </c>
      <c r="J254" s="92">
        <v>514400</v>
      </c>
      <c r="K254" s="92">
        <v>659075</v>
      </c>
      <c r="L254" s="92">
        <v>610850</v>
      </c>
      <c r="M254" s="92">
        <v>369725</v>
      </c>
      <c r="N254" s="92">
        <v>5513725</v>
      </c>
    </row>
    <row r="255" spans="1:14" ht="33" customHeight="1" thickBot="1" x14ac:dyDescent="0.25">
      <c r="A255" s="103" t="s">
        <v>262</v>
      </c>
      <c r="B255" s="95">
        <v>192900</v>
      </c>
      <c r="C255" s="95">
        <v>208975</v>
      </c>
      <c r="D255" s="95">
        <v>530475</v>
      </c>
      <c r="E255" s="95">
        <v>482250</v>
      </c>
      <c r="F255" s="95">
        <v>482250</v>
      </c>
      <c r="G255" s="95">
        <v>514400</v>
      </c>
      <c r="H255" s="95">
        <v>546550</v>
      </c>
      <c r="I255" s="95">
        <v>401875</v>
      </c>
      <c r="J255" s="95">
        <v>514400</v>
      </c>
      <c r="K255" s="95">
        <v>659075</v>
      </c>
      <c r="L255" s="95">
        <v>610850</v>
      </c>
      <c r="M255" s="95">
        <v>369725</v>
      </c>
      <c r="N255" s="94">
        <v>5513725</v>
      </c>
    </row>
    <row r="256" spans="1:14" ht="33" customHeight="1" thickBot="1" x14ac:dyDescent="0.25">
      <c r="A256" s="102" t="s">
        <v>263</v>
      </c>
      <c r="B256" s="92">
        <v>80375</v>
      </c>
      <c r="C256" s="92">
        <v>241125</v>
      </c>
      <c r="D256" s="92">
        <v>737289.951</v>
      </c>
      <c r="E256" s="92">
        <v>466175</v>
      </c>
      <c r="F256" s="92">
        <v>482250</v>
      </c>
      <c r="G256" s="92">
        <v>369725</v>
      </c>
      <c r="H256" s="92">
        <v>562625</v>
      </c>
      <c r="I256" s="92">
        <v>498325</v>
      </c>
      <c r="J256" s="92">
        <v>530475</v>
      </c>
      <c r="K256" s="92">
        <v>530475</v>
      </c>
      <c r="L256" s="92">
        <v>546550</v>
      </c>
      <c r="M256" s="92">
        <v>305425</v>
      </c>
      <c r="N256" s="92">
        <v>5350814.9510000004</v>
      </c>
    </row>
    <row r="257" spans="1:14" ht="33" customHeight="1" x14ac:dyDescent="0.2">
      <c r="A257" s="101" t="s">
        <v>264</v>
      </c>
      <c r="B257" s="89">
        <v>0</v>
      </c>
      <c r="C257" s="89">
        <v>0</v>
      </c>
      <c r="D257" s="89">
        <v>287189.951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94">
        <v>287189.951</v>
      </c>
    </row>
    <row r="258" spans="1:14" ht="33" customHeight="1" x14ac:dyDescent="0.2">
      <c r="A258" s="101" t="s">
        <v>265</v>
      </c>
      <c r="B258" s="89">
        <v>0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94">
        <v>0</v>
      </c>
    </row>
    <row r="259" spans="1:14" ht="33" customHeight="1" x14ac:dyDescent="0.2">
      <c r="A259" s="101" t="s">
        <v>266</v>
      </c>
      <c r="B259" s="89">
        <v>0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94">
        <v>0</v>
      </c>
    </row>
    <row r="260" spans="1:14" ht="33" customHeight="1" x14ac:dyDescent="0.2">
      <c r="A260" s="101" t="s">
        <v>267</v>
      </c>
      <c r="B260" s="89">
        <v>0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94">
        <v>0</v>
      </c>
    </row>
    <row r="261" spans="1:14" ht="33" customHeight="1" x14ac:dyDescent="0.2">
      <c r="A261" s="101" t="s">
        <v>268</v>
      </c>
      <c r="B261" s="89">
        <v>0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94">
        <v>0</v>
      </c>
    </row>
    <row r="262" spans="1:14" ht="33" customHeight="1" x14ac:dyDescent="0.2">
      <c r="A262" s="101" t="s">
        <v>269</v>
      </c>
      <c r="B262" s="89">
        <v>0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94">
        <v>0</v>
      </c>
    </row>
    <row r="263" spans="1:14" ht="33" customHeight="1" x14ac:dyDescent="0.2">
      <c r="A263" s="101" t="s">
        <v>270</v>
      </c>
      <c r="B263" s="89">
        <v>0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94">
        <v>0</v>
      </c>
    </row>
    <row r="264" spans="1:14" ht="33" customHeight="1" x14ac:dyDescent="0.2">
      <c r="A264" s="101" t="s">
        <v>271</v>
      </c>
      <c r="B264" s="89">
        <v>0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94">
        <v>0</v>
      </c>
    </row>
    <row r="265" spans="1:14" ht="33" customHeight="1" x14ac:dyDescent="0.2">
      <c r="A265" s="101" t="s">
        <v>272</v>
      </c>
      <c r="B265" s="89">
        <v>80375</v>
      </c>
      <c r="C265" s="89">
        <v>241125</v>
      </c>
      <c r="D265" s="89">
        <v>450100</v>
      </c>
      <c r="E265" s="89">
        <v>466175</v>
      </c>
      <c r="F265" s="89">
        <v>482250</v>
      </c>
      <c r="G265" s="89">
        <v>369725</v>
      </c>
      <c r="H265" s="89">
        <v>562625</v>
      </c>
      <c r="I265" s="89">
        <v>498325</v>
      </c>
      <c r="J265" s="89">
        <v>530475</v>
      </c>
      <c r="K265" s="89">
        <v>530475</v>
      </c>
      <c r="L265" s="89">
        <v>546550</v>
      </c>
      <c r="M265" s="89">
        <v>305425</v>
      </c>
      <c r="N265" s="94">
        <v>5063625</v>
      </c>
    </row>
    <row r="266" spans="1:14" ht="33" customHeight="1" thickBot="1" x14ac:dyDescent="0.25">
      <c r="A266" s="101" t="s">
        <v>273</v>
      </c>
      <c r="B266" s="89">
        <v>0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94">
        <v>0</v>
      </c>
    </row>
    <row r="267" spans="1:14" ht="33" customHeight="1" thickBot="1" x14ac:dyDescent="0.25">
      <c r="A267" s="102" t="s">
        <v>274</v>
      </c>
      <c r="B267" s="92">
        <v>0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92">
        <v>0</v>
      </c>
      <c r="N267" s="92">
        <v>0</v>
      </c>
    </row>
    <row r="268" spans="1:14" ht="33" customHeight="1" x14ac:dyDescent="0.2">
      <c r="A268" s="101" t="s">
        <v>275</v>
      </c>
      <c r="B268" s="89">
        <v>0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94">
        <v>0</v>
      </c>
    </row>
    <row r="269" spans="1:14" ht="33" customHeight="1" x14ac:dyDescent="0.2">
      <c r="A269" s="101" t="s">
        <v>276</v>
      </c>
      <c r="B269" s="89">
        <v>0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94">
        <v>0</v>
      </c>
    </row>
    <row r="270" spans="1:14" ht="33" customHeight="1" x14ac:dyDescent="0.2">
      <c r="A270" s="101" t="s">
        <v>277</v>
      </c>
      <c r="B270" s="89">
        <v>0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  <c r="N270" s="94">
        <v>0</v>
      </c>
    </row>
    <row r="271" spans="1:14" ht="33" customHeight="1" x14ac:dyDescent="0.2">
      <c r="A271" s="101" t="s">
        <v>278</v>
      </c>
      <c r="B271" s="89">
        <v>0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94">
        <v>0</v>
      </c>
    </row>
    <row r="272" spans="1:14" ht="33" customHeight="1" x14ac:dyDescent="0.2">
      <c r="A272" s="101" t="s">
        <v>279</v>
      </c>
      <c r="B272" s="89">
        <v>0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94">
        <v>0</v>
      </c>
    </row>
    <row r="273" spans="1:14" ht="33" customHeight="1" x14ac:dyDescent="0.2">
      <c r="A273" s="101" t="s">
        <v>280</v>
      </c>
      <c r="B273" s="89">
        <v>0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94">
        <v>0</v>
      </c>
    </row>
    <row r="274" spans="1:14" ht="33" customHeight="1" thickBot="1" x14ac:dyDescent="0.25">
      <c r="A274" s="101" t="s">
        <v>281</v>
      </c>
      <c r="B274" s="89">
        <v>0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94">
        <v>0</v>
      </c>
    </row>
    <row r="275" spans="1:14" ht="33" customHeight="1" thickBot="1" x14ac:dyDescent="0.25">
      <c r="A275" s="102" t="s">
        <v>282</v>
      </c>
      <c r="B275" s="92">
        <v>110986235.62800001</v>
      </c>
      <c r="C275" s="92">
        <v>109277336.955</v>
      </c>
      <c r="D275" s="92">
        <v>120413306.37800001</v>
      </c>
      <c r="E275" s="92">
        <v>127239124.12</v>
      </c>
      <c r="F275" s="92">
        <v>135646537.85700002</v>
      </c>
      <c r="G275" s="92">
        <v>122300339.83900002</v>
      </c>
      <c r="H275" s="92">
        <v>133248449.384</v>
      </c>
      <c r="I275" s="92">
        <v>128774711.39400001</v>
      </c>
      <c r="J275" s="92">
        <v>124837168.00899999</v>
      </c>
      <c r="K275" s="92">
        <v>135991561.01499999</v>
      </c>
      <c r="L275" s="92">
        <v>118099194.009</v>
      </c>
      <c r="M275" s="92">
        <v>107069248.149</v>
      </c>
      <c r="N275" s="92">
        <v>1473883212.737</v>
      </c>
    </row>
    <row r="276" spans="1:14" ht="33" customHeight="1" x14ac:dyDescent="0.2">
      <c r="A276" s="101" t="s">
        <v>283</v>
      </c>
      <c r="B276" s="89">
        <v>9161704.3000000007</v>
      </c>
      <c r="C276" s="89">
        <v>7430138.0499999998</v>
      </c>
      <c r="D276" s="89">
        <v>9723686.4299999997</v>
      </c>
      <c r="E276" s="89">
        <v>12896201.189999999</v>
      </c>
      <c r="F276" s="89">
        <v>11428016.780000001</v>
      </c>
      <c r="G276" s="89">
        <v>10949811.449999999</v>
      </c>
      <c r="H276" s="89">
        <v>15283638.710000003</v>
      </c>
      <c r="I276" s="89">
        <v>12697122.439999999</v>
      </c>
      <c r="J276" s="89">
        <v>12591549.359999998</v>
      </c>
      <c r="K276" s="89">
        <v>13447992.228999998</v>
      </c>
      <c r="L276" s="89">
        <v>10659120.219999997</v>
      </c>
      <c r="M276" s="89">
        <v>15017028.880000003</v>
      </c>
      <c r="N276" s="94">
        <v>141286010.039</v>
      </c>
    </row>
    <row r="277" spans="1:14" ht="33" customHeight="1" x14ac:dyDescent="0.2">
      <c r="A277" s="101" t="s">
        <v>284</v>
      </c>
      <c r="B277" s="89">
        <v>1590872.8</v>
      </c>
      <c r="C277" s="89">
        <v>836046.2</v>
      </c>
      <c r="D277" s="89">
        <v>1276425.2</v>
      </c>
      <c r="E277" s="89">
        <v>1256325.3999999999</v>
      </c>
      <c r="F277" s="89">
        <v>1989880.2</v>
      </c>
      <c r="G277" s="89">
        <v>1473297.76</v>
      </c>
      <c r="H277" s="89">
        <v>872143.8</v>
      </c>
      <c r="I277" s="89">
        <v>772523.8</v>
      </c>
      <c r="J277" s="89">
        <v>812196</v>
      </c>
      <c r="K277" s="89">
        <v>1107422.8</v>
      </c>
      <c r="L277" s="89">
        <v>1122893.2</v>
      </c>
      <c r="M277" s="89">
        <v>818642</v>
      </c>
      <c r="N277" s="94">
        <v>13928669.160000002</v>
      </c>
    </row>
    <row r="278" spans="1:14" ht="33" customHeight="1" x14ac:dyDescent="0.2">
      <c r="A278" s="101" t="s">
        <v>285</v>
      </c>
      <c r="B278" s="89">
        <v>1428568</v>
      </c>
      <c r="C278" s="89">
        <v>1021616</v>
      </c>
      <c r="D278" s="89">
        <v>2114424</v>
      </c>
      <c r="E278" s="89">
        <v>1709648</v>
      </c>
      <c r="F278" s="89">
        <v>2786616</v>
      </c>
      <c r="G278" s="89">
        <v>1660524</v>
      </c>
      <c r="H278" s="89">
        <v>1590472</v>
      </c>
      <c r="I278" s="89">
        <v>1146920</v>
      </c>
      <c r="J278" s="89">
        <v>1053696</v>
      </c>
      <c r="K278" s="89">
        <v>1451640</v>
      </c>
      <c r="L278" s="89">
        <v>1098600</v>
      </c>
      <c r="M278" s="89">
        <v>970048</v>
      </c>
      <c r="N278" s="94">
        <v>18032772</v>
      </c>
    </row>
    <row r="279" spans="1:14" ht="33" customHeight="1" x14ac:dyDescent="0.2">
      <c r="A279" s="101" t="s">
        <v>286</v>
      </c>
      <c r="B279" s="89">
        <v>45143423.588</v>
      </c>
      <c r="C279" s="89">
        <v>41435971.280000001</v>
      </c>
      <c r="D279" s="89">
        <v>43889703.089999996</v>
      </c>
      <c r="E279" s="89">
        <v>46899731.555</v>
      </c>
      <c r="F279" s="89">
        <v>54438129.239</v>
      </c>
      <c r="G279" s="89">
        <v>49428666.819000006</v>
      </c>
      <c r="H279" s="89">
        <v>48964357.770000003</v>
      </c>
      <c r="I279" s="89">
        <v>45826034.469999999</v>
      </c>
      <c r="J279" s="89">
        <v>50314304.594999999</v>
      </c>
      <c r="K279" s="89">
        <v>52592373.468000002</v>
      </c>
      <c r="L279" s="89">
        <v>45627624.352000006</v>
      </c>
      <c r="M279" s="89">
        <v>46911492.479000002</v>
      </c>
      <c r="N279" s="94">
        <v>571471812.70500004</v>
      </c>
    </row>
    <row r="280" spans="1:14" ht="33" customHeight="1" x14ac:dyDescent="0.2">
      <c r="A280" s="101" t="s">
        <v>287</v>
      </c>
      <c r="B280" s="89">
        <v>523354.92</v>
      </c>
      <c r="C280" s="89">
        <v>0</v>
      </c>
      <c r="D280" s="89">
        <v>0</v>
      </c>
      <c r="E280" s="89">
        <v>668588.88</v>
      </c>
      <c r="F280" s="89">
        <v>958681.68</v>
      </c>
      <c r="G280" s="89">
        <v>777396.60400000005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0</v>
      </c>
      <c r="N280" s="94">
        <v>2928022.0839999998</v>
      </c>
    </row>
    <row r="281" spans="1:14" ht="33" customHeight="1" x14ac:dyDescent="0.2">
      <c r="A281" s="101" t="s">
        <v>288</v>
      </c>
      <c r="B281" s="89">
        <v>5886565.1100000003</v>
      </c>
      <c r="C281" s="89">
        <v>6524118.5199999996</v>
      </c>
      <c r="D281" s="89">
        <v>6628548.9900000002</v>
      </c>
      <c r="E281" s="89">
        <v>7251938.5700000003</v>
      </c>
      <c r="F281" s="89">
        <v>9028087.7899999991</v>
      </c>
      <c r="G281" s="89">
        <v>3042005.52</v>
      </c>
      <c r="H281" s="89">
        <v>6670579.6699999999</v>
      </c>
      <c r="I281" s="89">
        <v>6837566.2999999998</v>
      </c>
      <c r="J281" s="89">
        <v>7417690.7699999996</v>
      </c>
      <c r="K281" s="89">
        <v>6733275.7400000002</v>
      </c>
      <c r="L281" s="89">
        <v>7407108.9199999999</v>
      </c>
      <c r="M281" s="89">
        <v>4107115.66</v>
      </c>
      <c r="N281" s="94">
        <v>77534601.559999987</v>
      </c>
    </row>
    <row r="282" spans="1:14" ht="33" customHeight="1" x14ac:dyDescent="0.2">
      <c r="A282" s="101" t="s">
        <v>289</v>
      </c>
      <c r="B282" s="89">
        <v>38854721.170000002</v>
      </c>
      <c r="C282" s="89">
        <v>35494046.159999996</v>
      </c>
      <c r="D282" s="89">
        <v>42109454.020000003</v>
      </c>
      <c r="E282" s="89">
        <v>40859499.970000006</v>
      </c>
      <c r="F282" s="89">
        <v>40100451.270000003</v>
      </c>
      <c r="G282" s="89">
        <v>41944718.329999998</v>
      </c>
      <c r="H282" s="89">
        <v>44630047.030000001</v>
      </c>
      <c r="I282" s="89">
        <v>41299986.439999998</v>
      </c>
      <c r="J282" s="89">
        <v>45152266.989999995</v>
      </c>
      <c r="K282" s="89">
        <v>41720422.699999996</v>
      </c>
      <c r="L282" s="89">
        <v>35312053.849999987</v>
      </c>
      <c r="M282" s="89">
        <v>28237867.220000003</v>
      </c>
      <c r="N282" s="94">
        <v>475715535.15000004</v>
      </c>
    </row>
    <row r="283" spans="1:14" ht="33" customHeight="1" x14ac:dyDescent="0.2">
      <c r="A283" s="101" t="s">
        <v>290</v>
      </c>
      <c r="B283" s="89">
        <v>0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94">
        <v>0</v>
      </c>
    </row>
    <row r="284" spans="1:14" ht="33" customHeight="1" x14ac:dyDescent="0.2">
      <c r="A284" s="101" t="s">
        <v>291</v>
      </c>
      <c r="B284" s="89">
        <v>0</v>
      </c>
      <c r="C284" s="89">
        <v>0</v>
      </c>
      <c r="D284" s="89">
        <v>0</v>
      </c>
      <c r="E284" s="89">
        <v>0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94">
        <v>0</v>
      </c>
    </row>
    <row r="285" spans="1:14" ht="33" customHeight="1" x14ac:dyDescent="0.2">
      <c r="A285" s="101" t="s">
        <v>292</v>
      </c>
      <c r="B285" s="89">
        <v>0</v>
      </c>
      <c r="C285" s="89">
        <v>0</v>
      </c>
      <c r="D285" s="89">
        <v>0</v>
      </c>
      <c r="E285" s="89">
        <v>0</v>
      </c>
      <c r="F285" s="89">
        <v>0</v>
      </c>
      <c r="G285" s="89">
        <v>0</v>
      </c>
      <c r="H285" s="89">
        <v>0</v>
      </c>
      <c r="I285" s="89">
        <v>0</v>
      </c>
      <c r="J285" s="89">
        <v>0</v>
      </c>
      <c r="K285" s="89">
        <v>0</v>
      </c>
      <c r="L285" s="89">
        <v>0</v>
      </c>
      <c r="M285" s="89">
        <v>0</v>
      </c>
      <c r="N285" s="94">
        <v>0</v>
      </c>
    </row>
    <row r="286" spans="1:14" ht="33" customHeight="1" x14ac:dyDescent="0.2">
      <c r="A286" s="101" t="s">
        <v>293</v>
      </c>
      <c r="B286" s="89">
        <v>0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94">
        <v>0</v>
      </c>
    </row>
    <row r="287" spans="1:14" ht="33" customHeight="1" x14ac:dyDescent="0.2">
      <c r="A287" s="101" t="s">
        <v>294</v>
      </c>
      <c r="B287" s="89">
        <v>4707430.74</v>
      </c>
      <c r="C287" s="89">
        <v>12726714.744999999</v>
      </c>
      <c r="D287" s="89">
        <v>9546812.648</v>
      </c>
      <c r="E287" s="89">
        <v>12306992.555</v>
      </c>
      <c r="F287" s="89">
        <v>9962711.898</v>
      </c>
      <c r="G287" s="89">
        <v>9637060.3560000006</v>
      </c>
      <c r="H287" s="89">
        <v>9765702.4039999992</v>
      </c>
      <c r="I287" s="89">
        <v>15408657.944</v>
      </c>
      <c r="J287" s="89">
        <v>3395172.2939999998</v>
      </c>
      <c r="K287" s="89">
        <v>12990562.078</v>
      </c>
      <c r="L287" s="89">
        <v>13984671.467</v>
      </c>
      <c r="M287" s="89">
        <v>7556753.9100000001</v>
      </c>
      <c r="N287" s="94">
        <v>121989243.039</v>
      </c>
    </row>
    <row r="288" spans="1:14" ht="33" customHeight="1" x14ac:dyDescent="0.2">
      <c r="A288" s="101" t="s">
        <v>295</v>
      </c>
      <c r="B288" s="89">
        <v>0</v>
      </c>
      <c r="C288" s="89">
        <v>0</v>
      </c>
      <c r="D288" s="89">
        <v>0</v>
      </c>
      <c r="E288" s="89">
        <v>0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94">
        <v>0</v>
      </c>
    </row>
    <row r="289" spans="1:14" ht="33" customHeight="1" x14ac:dyDescent="0.2">
      <c r="A289" s="101" t="s">
        <v>296</v>
      </c>
      <c r="B289" s="89">
        <v>0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94">
        <v>0</v>
      </c>
    </row>
    <row r="290" spans="1:14" ht="33" customHeight="1" thickBot="1" x14ac:dyDescent="0.25">
      <c r="A290" s="101" t="s">
        <v>297</v>
      </c>
      <c r="B290" s="89">
        <v>3689595</v>
      </c>
      <c r="C290" s="89">
        <v>3808686</v>
      </c>
      <c r="D290" s="89">
        <v>5124252</v>
      </c>
      <c r="E290" s="89">
        <v>3390198</v>
      </c>
      <c r="F290" s="89">
        <v>4953963</v>
      </c>
      <c r="G290" s="89">
        <v>3386859</v>
      </c>
      <c r="H290" s="89">
        <v>5471508</v>
      </c>
      <c r="I290" s="89">
        <v>4785900</v>
      </c>
      <c r="J290" s="89">
        <v>4100292</v>
      </c>
      <c r="K290" s="89">
        <v>5947872</v>
      </c>
      <c r="L290" s="89">
        <v>2887122</v>
      </c>
      <c r="M290" s="89">
        <v>3450300</v>
      </c>
      <c r="N290" s="94">
        <v>50996547</v>
      </c>
    </row>
    <row r="291" spans="1:14" ht="33" customHeight="1" thickBot="1" x14ac:dyDescent="0.25">
      <c r="A291" s="102" t="s">
        <v>298</v>
      </c>
      <c r="B291" s="92">
        <v>2170050</v>
      </c>
      <c r="C291" s="92">
        <v>1905870</v>
      </c>
      <c r="D291" s="92">
        <v>1679430</v>
      </c>
      <c r="E291" s="92">
        <v>1207680</v>
      </c>
      <c r="F291" s="92">
        <v>1452990</v>
      </c>
      <c r="G291" s="92">
        <v>1113330</v>
      </c>
      <c r="H291" s="92">
        <v>1226550</v>
      </c>
      <c r="I291" s="92">
        <v>1226550</v>
      </c>
      <c r="J291" s="92">
        <v>1151070</v>
      </c>
      <c r="K291" s="92">
        <v>1264290</v>
      </c>
      <c r="L291" s="92">
        <v>2037960</v>
      </c>
      <c r="M291" s="92">
        <v>1830390</v>
      </c>
      <c r="N291" s="92">
        <v>18266160</v>
      </c>
    </row>
    <row r="292" spans="1:14" ht="33" customHeight="1" x14ac:dyDescent="0.2">
      <c r="A292" s="101" t="s">
        <v>299</v>
      </c>
      <c r="B292" s="89">
        <v>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94">
        <v>0</v>
      </c>
    </row>
    <row r="293" spans="1:14" ht="33" customHeight="1" x14ac:dyDescent="0.2">
      <c r="A293" s="101" t="s">
        <v>300</v>
      </c>
      <c r="B293" s="89">
        <v>2170050</v>
      </c>
      <c r="C293" s="89">
        <v>1905870</v>
      </c>
      <c r="D293" s="89">
        <v>1679430</v>
      </c>
      <c r="E293" s="89">
        <v>1207680</v>
      </c>
      <c r="F293" s="89">
        <v>1452990</v>
      </c>
      <c r="G293" s="89">
        <v>1113330</v>
      </c>
      <c r="H293" s="89">
        <v>1226550</v>
      </c>
      <c r="I293" s="89">
        <v>1226550</v>
      </c>
      <c r="J293" s="89">
        <v>1151070</v>
      </c>
      <c r="K293" s="89">
        <v>1264290</v>
      </c>
      <c r="L293" s="89">
        <v>2037960</v>
      </c>
      <c r="M293" s="89">
        <v>1830390</v>
      </c>
      <c r="N293" s="94">
        <v>18266160</v>
      </c>
    </row>
    <row r="294" spans="1:14" ht="33" customHeight="1" x14ac:dyDescent="0.2">
      <c r="A294" s="101" t="s">
        <v>301</v>
      </c>
      <c r="B294" s="89">
        <v>0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94">
        <v>0</v>
      </c>
    </row>
    <row r="295" spans="1:14" ht="33" customHeight="1" x14ac:dyDescent="0.2">
      <c r="A295" s="101" t="s">
        <v>302</v>
      </c>
      <c r="B295" s="89">
        <v>0</v>
      </c>
      <c r="C295" s="89">
        <v>0</v>
      </c>
      <c r="D295" s="89">
        <v>0</v>
      </c>
      <c r="E295" s="89">
        <v>0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94">
        <v>0</v>
      </c>
    </row>
    <row r="296" spans="1:14" ht="33" customHeight="1" x14ac:dyDescent="0.2">
      <c r="A296" s="101" t="s">
        <v>303</v>
      </c>
      <c r="B296" s="89">
        <v>0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94">
        <v>0</v>
      </c>
    </row>
    <row r="297" spans="1:14" ht="33" customHeight="1" thickBot="1" x14ac:dyDescent="0.25">
      <c r="A297" s="101" t="s">
        <v>234</v>
      </c>
      <c r="B297" s="89">
        <v>0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94">
        <v>0</v>
      </c>
    </row>
    <row r="298" spans="1:14" ht="33" customHeight="1" thickBot="1" x14ac:dyDescent="0.25">
      <c r="A298" s="102" t="s">
        <v>304</v>
      </c>
      <c r="B298" s="92">
        <v>0</v>
      </c>
      <c r="C298" s="92">
        <v>0</v>
      </c>
      <c r="D298" s="92">
        <v>409200</v>
      </c>
      <c r="E298" s="92">
        <v>171600</v>
      </c>
      <c r="F298" s="92">
        <v>158400</v>
      </c>
      <c r="G298" s="92">
        <v>26400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92">
        <v>0</v>
      </c>
      <c r="N298" s="92">
        <v>765600</v>
      </c>
    </row>
    <row r="299" spans="1:14" ht="33" customHeight="1" x14ac:dyDescent="0.2">
      <c r="A299" s="101" t="s">
        <v>305</v>
      </c>
      <c r="B299" s="89">
        <v>0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</row>
    <row r="300" spans="1:14" ht="33" customHeight="1" x14ac:dyDescent="0.2">
      <c r="A300" s="101" t="s">
        <v>306</v>
      </c>
      <c r="B300" s="89">
        <v>0</v>
      </c>
      <c r="C300" s="89">
        <v>0</v>
      </c>
      <c r="D300" s="89">
        <v>409200</v>
      </c>
      <c r="E300" s="89">
        <v>171600</v>
      </c>
      <c r="F300" s="89">
        <v>158400</v>
      </c>
      <c r="G300" s="89">
        <v>26400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765600</v>
      </c>
    </row>
    <row r="301" spans="1:14" ht="33" customHeight="1" x14ac:dyDescent="0.2">
      <c r="A301" s="101" t="s">
        <v>307</v>
      </c>
      <c r="B301" s="89">
        <v>0</v>
      </c>
      <c r="C301" s="89">
        <v>0</v>
      </c>
      <c r="D301" s="89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</row>
    <row r="302" spans="1:14" ht="33" customHeight="1" thickBot="1" x14ac:dyDescent="0.25">
      <c r="A302" s="101" t="s">
        <v>234</v>
      </c>
      <c r="B302" s="89">
        <v>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</row>
    <row r="303" spans="1:14" ht="33" customHeight="1" thickBot="1" x14ac:dyDescent="0.25">
      <c r="A303" s="102" t="s">
        <v>308</v>
      </c>
      <c r="B303" s="92">
        <v>0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2">
        <v>0</v>
      </c>
    </row>
    <row r="304" spans="1:14" ht="33" customHeight="1" x14ac:dyDescent="0.2">
      <c r="A304" s="101" t="s">
        <v>309</v>
      </c>
      <c r="B304" s="89">
        <v>0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94">
        <v>0</v>
      </c>
    </row>
    <row r="305" spans="1:14" ht="33" customHeight="1" x14ac:dyDescent="0.2">
      <c r="A305" s="101" t="s">
        <v>310</v>
      </c>
      <c r="B305" s="89">
        <v>0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94">
        <v>0</v>
      </c>
    </row>
    <row r="306" spans="1:14" ht="33" customHeight="1" x14ac:dyDescent="0.2">
      <c r="A306" s="101" t="s">
        <v>311</v>
      </c>
      <c r="B306" s="89">
        <v>0</v>
      </c>
      <c r="C306" s="89">
        <v>0</v>
      </c>
      <c r="D306" s="89">
        <v>0</v>
      </c>
      <c r="E306" s="89">
        <v>0</v>
      </c>
      <c r="F306" s="89">
        <v>0</v>
      </c>
      <c r="G306" s="89">
        <v>0</v>
      </c>
      <c r="H306" s="89">
        <v>0</v>
      </c>
      <c r="I306" s="89">
        <v>0</v>
      </c>
      <c r="J306" s="89">
        <v>0</v>
      </c>
      <c r="K306" s="89">
        <v>0</v>
      </c>
      <c r="L306" s="89">
        <v>0</v>
      </c>
      <c r="M306" s="89">
        <v>0</v>
      </c>
      <c r="N306" s="94">
        <v>0</v>
      </c>
    </row>
    <row r="307" spans="1:14" ht="33" customHeight="1" x14ac:dyDescent="0.2">
      <c r="A307" s="101" t="s">
        <v>312</v>
      </c>
      <c r="B307" s="89">
        <v>0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94">
        <v>0</v>
      </c>
    </row>
    <row r="308" spans="1:14" ht="33" customHeight="1" x14ac:dyDescent="0.2">
      <c r="A308" s="101" t="s">
        <v>313</v>
      </c>
      <c r="B308" s="89">
        <v>0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94">
        <v>0</v>
      </c>
    </row>
    <row r="309" spans="1:14" ht="33" customHeight="1" x14ac:dyDescent="0.2">
      <c r="A309" s="101" t="s">
        <v>314</v>
      </c>
      <c r="B309" s="89">
        <v>0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94">
        <v>0</v>
      </c>
    </row>
    <row r="310" spans="1:14" ht="33" customHeight="1" x14ac:dyDescent="0.2">
      <c r="A310" s="101" t="s">
        <v>313</v>
      </c>
      <c r="B310" s="89">
        <v>0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94">
        <v>0</v>
      </c>
    </row>
    <row r="311" spans="1:14" ht="33" customHeight="1" thickBot="1" x14ac:dyDescent="0.25">
      <c r="A311" s="101" t="s">
        <v>234</v>
      </c>
      <c r="B311" s="89">
        <v>0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94">
        <v>0</v>
      </c>
    </row>
    <row r="312" spans="1:14" ht="33" customHeight="1" thickBot="1" x14ac:dyDescent="0.25">
      <c r="A312" s="102" t="s">
        <v>315</v>
      </c>
      <c r="B312" s="92">
        <v>21951628.759999998</v>
      </c>
      <c r="C312" s="92">
        <v>18930791.039999999</v>
      </c>
      <c r="D312" s="92">
        <v>21759827.359999999</v>
      </c>
      <c r="E312" s="92">
        <v>22016778.879999999</v>
      </c>
      <c r="F312" s="92">
        <v>22239734.84</v>
      </c>
      <c r="G312" s="92">
        <v>22329576.640000001</v>
      </c>
      <c r="H312" s="92">
        <v>18657628.799999997</v>
      </c>
      <c r="I312" s="92">
        <v>19934723.68</v>
      </c>
      <c r="J312" s="92">
        <v>18991259.52</v>
      </c>
      <c r="K312" s="92">
        <v>25322958.960000001</v>
      </c>
      <c r="L312" s="92">
        <v>21808848.460000001</v>
      </c>
      <c r="M312" s="92">
        <v>18216258.756000001</v>
      </c>
      <c r="N312" s="92">
        <v>252160015.69599998</v>
      </c>
    </row>
    <row r="313" spans="1:14" ht="33" customHeight="1" x14ac:dyDescent="0.2">
      <c r="A313" s="101" t="s">
        <v>316</v>
      </c>
      <c r="B313" s="89">
        <v>14613045</v>
      </c>
      <c r="C313" s="89">
        <v>12218645</v>
      </c>
      <c r="D313" s="89">
        <v>14012030</v>
      </c>
      <c r="E313" s="89">
        <v>14133320</v>
      </c>
      <c r="F313" s="89">
        <v>13647775</v>
      </c>
      <c r="G313" s="89">
        <v>14820048.16</v>
      </c>
      <c r="H313" s="89">
        <v>10343863.879999999</v>
      </c>
      <c r="I313" s="89">
        <v>12303694.640000001</v>
      </c>
      <c r="J313" s="89">
        <v>15068029.92</v>
      </c>
      <c r="K313" s="89">
        <v>16795784.32</v>
      </c>
      <c r="L313" s="89">
        <v>14046285.199999999</v>
      </c>
      <c r="M313" s="89">
        <v>10923924</v>
      </c>
      <c r="N313" s="94">
        <v>162926445.11999997</v>
      </c>
    </row>
    <row r="314" spans="1:14" ht="33" customHeight="1" x14ac:dyDescent="0.2">
      <c r="A314" s="101" t="s">
        <v>317</v>
      </c>
      <c r="B314" s="89">
        <v>7338583.7599999998</v>
      </c>
      <c r="C314" s="89">
        <v>6712146.04</v>
      </c>
      <c r="D314" s="89">
        <v>7747797.3600000003</v>
      </c>
      <c r="E314" s="89">
        <v>7883458.8799999999</v>
      </c>
      <c r="F314" s="89">
        <v>8591959.8399999999</v>
      </c>
      <c r="G314" s="89">
        <v>7509528.4800000004</v>
      </c>
      <c r="H314" s="89">
        <v>8313764.9199999999</v>
      </c>
      <c r="I314" s="89">
        <v>7631029.04</v>
      </c>
      <c r="J314" s="89">
        <v>3923229.6</v>
      </c>
      <c r="K314" s="89">
        <v>8527174.6400000006</v>
      </c>
      <c r="L314" s="89">
        <v>7762563.2599999998</v>
      </c>
      <c r="M314" s="89">
        <v>7292334.7560000001</v>
      </c>
      <c r="N314" s="94">
        <v>89233570.576000005</v>
      </c>
    </row>
    <row r="315" spans="1:14" ht="33" customHeight="1" thickBot="1" x14ac:dyDescent="0.25">
      <c r="A315" s="101" t="s">
        <v>234</v>
      </c>
      <c r="B315" s="89">
        <v>0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94">
        <v>0</v>
      </c>
    </row>
    <row r="316" spans="1:14" ht="33" customHeight="1" thickBot="1" x14ac:dyDescent="0.25">
      <c r="A316" s="102" t="s">
        <v>318</v>
      </c>
      <c r="B316" s="92">
        <v>2638425</v>
      </c>
      <c r="C316" s="92">
        <v>2175529</v>
      </c>
      <c r="D316" s="92">
        <v>2106625</v>
      </c>
      <c r="E316" s="92">
        <v>2389875</v>
      </c>
      <c r="F316" s="92">
        <v>2284975</v>
      </c>
      <c r="G316" s="92">
        <v>2092625</v>
      </c>
      <c r="H316" s="92">
        <v>1783300</v>
      </c>
      <c r="I316" s="92">
        <v>2169525</v>
      </c>
      <c r="J316" s="92">
        <v>2730850</v>
      </c>
      <c r="K316" s="92">
        <v>2213250</v>
      </c>
      <c r="L316" s="92">
        <v>2124075</v>
      </c>
      <c r="M316" s="92">
        <v>1496400</v>
      </c>
      <c r="N316" s="92">
        <v>26205454</v>
      </c>
    </row>
    <row r="317" spans="1:14" ht="33" customHeight="1" thickBot="1" x14ac:dyDescent="0.25">
      <c r="A317" s="104" t="s">
        <v>318</v>
      </c>
      <c r="B317" s="96">
        <v>2638425</v>
      </c>
      <c r="C317" s="96">
        <v>2175529</v>
      </c>
      <c r="D317" s="96">
        <v>2106625</v>
      </c>
      <c r="E317" s="96">
        <v>2389875</v>
      </c>
      <c r="F317" s="96">
        <v>2284975</v>
      </c>
      <c r="G317" s="96">
        <v>2092625</v>
      </c>
      <c r="H317" s="96">
        <v>1783300</v>
      </c>
      <c r="I317" s="96">
        <v>2169525</v>
      </c>
      <c r="J317" s="96">
        <v>2730850</v>
      </c>
      <c r="K317" s="96">
        <v>2213250</v>
      </c>
      <c r="L317" s="96">
        <v>2124075</v>
      </c>
      <c r="M317" s="96">
        <v>1496400</v>
      </c>
      <c r="N317" s="97">
        <v>26205454</v>
      </c>
    </row>
    <row r="318" spans="1:14" ht="33" customHeight="1" thickBot="1" x14ac:dyDescent="0.25">
      <c r="A318" s="109" t="s">
        <v>229</v>
      </c>
      <c r="B318" s="110">
        <v>146856575.178</v>
      </c>
      <c r="C318" s="110">
        <v>139021926.19499999</v>
      </c>
      <c r="D318" s="110">
        <v>154822479.36900002</v>
      </c>
      <c r="E318" s="110">
        <v>162195715.11000001</v>
      </c>
      <c r="F318" s="110">
        <v>171368756.15700004</v>
      </c>
      <c r="G318" s="110">
        <v>156716139.72900003</v>
      </c>
      <c r="H318" s="110">
        <v>164648653.16399997</v>
      </c>
      <c r="I318" s="110">
        <v>160252085.93400002</v>
      </c>
      <c r="J318" s="110">
        <v>155299710.67899999</v>
      </c>
      <c r="K318" s="110">
        <v>172829274.69499999</v>
      </c>
      <c r="L318" s="110">
        <v>153287374.39900002</v>
      </c>
      <c r="M318" s="110">
        <v>133957694.785</v>
      </c>
      <c r="N318" s="110">
        <v>1871256385.3940001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321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22" t="s">
        <v>216</v>
      </c>
      <c r="B323" s="123" t="s">
        <v>217</v>
      </c>
      <c r="C323" s="123" t="s">
        <v>218</v>
      </c>
      <c r="D323" s="123" t="s">
        <v>219</v>
      </c>
      <c r="E323" s="123" t="s">
        <v>220</v>
      </c>
      <c r="F323" s="123" t="s">
        <v>221</v>
      </c>
      <c r="G323" s="123" t="s">
        <v>222</v>
      </c>
      <c r="H323" s="123" t="s">
        <v>223</v>
      </c>
      <c r="I323" s="123" t="s">
        <v>224</v>
      </c>
      <c r="J323" s="123" t="s">
        <v>225</v>
      </c>
      <c r="K323" s="123" t="s">
        <v>226</v>
      </c>
      <c r="L323" s="123" t="s">
        <v>227</v>
      </c>
      <c r="M323" s="123" t="s">
        <v>228</v>
      </c>
      <c r="N323" s="124" t="s">
        <v>229</v>
      </c>
    </row>
    <row r="324" spans="1:14" ht="33" customHeight="1" thickBot="1" x14ac:dyDescent="0.25">
      <c r="A324" s="115" t="s">
        <v>230</v>
      </c>
      <c r="B324" s="116">
        <v>0</v>
      </c>
      <c r="C324" s="111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</row>
    <row r="325" spans="1:14" ht="33" customHeight="1" x14ac:dyDescent="0.2">
      <c r="A325" s="113" t="s">
        <v>231</v>
      </c>
      <c r="B325" s="112">
        <v>0</v>
      </c>
      <c r="C325" s="112">
        <v>0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</row>
    <row r="326" spans="1:14" ht="33" customHeight="1" x14ac:dyDescent="0.2">
      <c r="A326" s="113" t="s">
        <v>213</v>
      </c>
      <c r="B326" s="112">
        <v>0</v>
      </c>
      <c r="C326" s="112">
        <v>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2">
        <v>0</v>
      </c>
      <c r="J326" s="112">
        <v>0</v>
      </c>
      <c r="K326" s="112">
        <v>0</v>
      </c>
      <c r="L326" s="112">
        <v>0</v>
      </c>
      <c r="M326" s="112">
        <v>0</v>
      </c>
      <c r="N326" s="112">
        <v>0</v>
      </c>
    </row>
    <row r="327" spans="1:14" ht="33" customHeight="1" x14ac:dyDescent="0.2">
      <c r="A327" s="113" t="s">
        <v>232</v>
      </c>
      <c r="B327" s="112">
        <v>0</v>
      </c>
      <c r="C327" s="112">
        <v>0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</row>
    <row r="328" spans="1:14" ht="33" customHeight="1" x14ac:dyDescent="0.2">
      <c r="A328" s="114" t="s">
        <v>233</v>
      </c>
      <c r="B328" s="112">
        <v>0</v>
      </c>
      <c r="C328" s="112">
        <v>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</row>
    <row r="329" spans="1:14" ht="33" customHeight="1" thickBot="1" x14ac:dyDescent="0.25">
      <c r="A329" s="121" t="s">
        <v>234</v>
      </c>
      <c r="B329" s="112">
        <v>0</v>
      </c>
      <c r="C329" s="112">
        <v>0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</row>
    <row r="330" spans="1:14" ht="33" customHeight="1" thickBot="1" x14ac:dyDescent="0.25">
      <c r="A330" s="118" t="s">
        <v>235</v>
      </c>
      <c r="B330" s="116">
        <v>646816</v>
      </c>
      <c r="C330" s="111">
        <v>0</v>
      </c>
      <c r="D330" s="111">
        <v>248348</v>
      </c>
      <c r="E330" s="111">
        <v>209206</v>
      </c>
      <c r="F330" s="111">
        <v>1114486</v>
      </c>
      <c r="G330" s="111">
        <v>117829</v>
      </c>
      <c r="H330" s="111">
        <v>479726</v>
      </c>
      <c r="I330" s="111">
        <v>425744</v>
      </c>
      <c r="J330" s="111">
        <v>0</v>
      </c>
      <c r="K330" s="111">
        <v>0</v>
      </c>
      <c r="L330" s="111">
        <v>158107</v>
      </c>
      <c r="M330" s="111">
        <v>0</v>
      </c>
      <c r="N330" s="111">
        <v>3400262</v>
      </c>
    </row>
    <row r="331" spans="1:14" ht="33" customHeight="1" x14ac:dyDescent="0.2">
      <c r="A331" s="117" t="s">
        <v>236</v>
      </c>
      <c r="B331" s="112">
        <v>0</v>
      </c>
      <c r="C331" s="112">
        <v>0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2">
        <v>0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</row>
    <row r="332" spans="1:14" ht="33" customHeight="1" x14ac:dyDescent="0.2">
      <c r="A332" s="117" t="s">
        <v>237</v>
      </c>
      <c r="B332" s="112">
        <v>0</v>
      </c>
      <c r="C332" s="112">
        <v>0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</row>
    <row r="333" spans="1:14" ht="33" customHeight="1" x14ac:dyDescent="0.2">
      <c r="A333" s="117" t="s">
        <v>238</v>
      </c>
      <c r="B333" s="112">
        <v>0</v>
      </c>
      <c r="C333" s="112">
        <v>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</row>
    <row r="334" spans="1:14" ht="33" customHeight="1" x14ac:dyDescent="0.2">
      <c r="A334" s="117" t="s">
        <v>239</v>
      </c>
      <c r="B334" s="112">
        <v>0</v>
      </c>
      <c r="C334" s="112">
        <v>0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2">
        <v>0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</row>
    <row r="335" spans="1:14" ht="33" customHeight="1" x14ac:dyDescent="0.2">
      <c r="A335" s="117" t="s">
        <v>240</v>
      </c>
      <c r="B335" s="112">
        <v>0</v>
      </c>
      <c r="C335" s="112">
        <v>0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2">
        <v>0</v>
      </c>
      <c r="J335" s="112">
        <v>0</v>
      </c>
      <c r="K335" s="112">
        <v>0</v>
      </c>
      <c r="L335" s="112">
        <v>0</v>
      </c>
      <c r="M335" s="112">
        <v>0</v>
      </c>
      <c r="N335" s="112">
        <v>0</v>
      </c>
    </row>
    <row r="336" spans="1:14" ht="33" customHeight="1" thickBot="1" x14ac:dyDescent="0.25">
      <c r="A336" s="117" t="s">
        <v>241</v>
      </c>
      <c r="B336" s="112">
        <v>646816</v>
      </c>
      <c r="C336" s="112">
        <v>0</v>
      </c>
      <c r="D336" s="112">
        <v>248348</v>
      </c>
      <c r="E336" s="112">
        <v>209206</v>
      </c>
      <c r="F336" s="112">
        <v>1114486</v>
      </c>
      <c r="G336" s="112">
        <v>117829</v>
      </c>
      <c r="H336" s="112">
        <v>479726</v>
      </c>
      <c r="I336" s="112">
        <v>425744</v>
      </c>
      <c r="J336" s="112">
        <v>0</v>
      </c>
      <c r="K336" s="112">
        <v>0</v>
      </c>
      <c r="L336" s="112">
        <v>158107</v>
      </c>
      <c r="M336" s="112">
        <v>0</v>
      </c>
      <c r="N336" s="112">
        <v>3400262</v>
      </c>
    </row>
    <row r="337" spans="1:14" ht="33" customHeight="1" thickBot="1" x14ac:dyDescent="0.25">
      <c r="A337" s="118" t="s">
        <v>242</v>
      </c>
      <c r="B337" s="116">
        <v>17596805</v>
      </c>
      <c r="C337" s="111">
        <v>11448393</v>
      </c>
      <c r="D337" s="111">
        <v>13963505</v>
      </c>
      <c r="E337" s="111">
        <v>13387892</v>
      </c>
      <c r="F337" s="111">
        <v>18494544</v>
      </c>
      <c r="G337" s="111">
        <v>19347797</v>
      </c>
      <c r="H337" s="111">
        <v>17643499</v>
      </c>
      <c r="I337" s="111">
        <v>15016803</v>
      </c>
      <c r="J337" s="111">
        <v>16362110</v>
      </c>
      <c r="K337" s="111">
        <v>12904439</v>
      </c>
      <c r="L337" s="111">
        <v>9441981</v>
      </c>
      <c r="M337" s="111">
        <v>11730321</v>
      </c>
      <c r="N337" s="111">
        <v>177338089</v>
      </c>
    </row>
    <row r="338" spans="1:14" ht="33" customHeight="1" x14ac:dyDescent="0.2">
      <c r="A338" s="117" t="s">
        <v>243</v>
      </c>
      <c r="B338" s="112">
        <v>17596805</v>
      </c>
      <c r="C338" s="112">
        <v>11448393</v>
      </c>
      <c r="D338" s="112">
        <v>13963505</v>
      </c>
      <c r="E338" s="112">
        <v>13387892</v>
      </c>
      <c r="F338" s="112">
        <v>18494544</v>
      </c>
      <c r="G338" s="112">
        <v>19347797</v>
      </c>
      <c r="H338" s="112">
        <v>17643499</v>
      </c>
      <c r="I338" s="112">
        <v>15016803</v>
      </c>
      <c r="J338" s="112">
        <v>16362110</v>
      </c>
      <c r="K338" s="112">
        <v>12904439</v>
      </c>
      <c r="L338" s="112">
        <v>9441981</v>
      </c>
      <c r="M338" s="112">
        <v>11730321</v>
      </c>
      <c r="N338" s="112">
        <v>177338089</v>
      </c>
    </row>
    <row r="339" spans="1:14" ht="33" customHeight="1" x14ac:dyDescent="0.2">
      <c r="A339" s="117" t="s">
        <v>244</v>
      </c>
      <c r="B339" s="112">
        <v>0</v>
      </c>
      <c r="C339" s="112">
        <v>0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</row>
    <row r="340" spans="1:14" ht="33" customHeight="1" x14ac:dyDescent="0.2">
      <c r="A340" s="117" t="s">
        <v>245</v>
      </c>
      <c r="B340" s="112">
        <v>0</v>
      </c>
      <c r="C340" s="112">
        <v>0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</row>
    <row r="341" spans="1:14" ht="33" customHeight="1" thickBot="1" x14ac:dyDescent="0.25">
      <c r="A341" s="117" t="s">
        <v>246</v>
      </c>
      <c r="B341" s="112">
        <v>0</v>
      </c>
      <c r="C341" s="112">
        <v>0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2">
        <v>0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</row>
    <row r="342" spans="1:14" ht="33" customHeight="1" thickBot="1" x14ac:dyDescent="0.25">
      <c r="A342" s="118" t="s">
        <v>247</v>
      </c>
      <c r="B342" s="116">
        <v>1292124</v>
      </c>
      <c r="C342" s="111">
        <v>2199077</v>
      </c>
      <c r="D342" s="111">
        <v>1088587</v>
      </c>
      <c r="E342" s="111">
        <v>3017544</v>
      </c>
      <c r="F342" s="111">
        <v>1426946</v>
      </c>
      <c r="G342" s="111">
        <v>2252321</v>
      </c>
      <c r="H342" s="111">
        <v>2861078</v>
      </c>
      <c r="I342" s="111">
        <v>1071354</v>
      </c>
      <c r="J342" s="111">
        <v>1897351</v>
      </c>
      <c r="K342" s="111">
        <v>1743207</v>
      </c>
      <c r="L342" s="111">
        <v>808772</v>
      </c>
      <c r="M342" s="111">
        <v>992050</v>
      </c>
      <c r="N342" s="111">
        <v>20650411</v>
      </c>
    </row>
    <row r="343" spans="1:14" ht="33" customHeight="1" x14ac:dyDescent="0.2">
      <c r="A343" s="117" t="s">
        <v>248</v>
      </c>
      <c r="B343" s="112">
        <v>0</v>
      </c>
      <c r="C343" s="112">
        <v>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112">
        <v>0</v>
      </c>
      <c r="K343" s="112">
        <v>1743207</v>
      </c>
      <c r="L343" s="112">
        <v>0</v>
      </c>
      <c r="M343" s="112">
        <v>0</v>
      </c>
      <c r="N343" s="112">
        <v>1743207</v>
      </c>
    </row>
    <row r="344" spans="1:14" ht="33" customHeight="1" thickBot="1" x14ac:dyDescent="0.25">
      <c r="A344" s="117" t="s">
        <v>249</v>
      </c>
      <c r="B344" s="112">
        <v>1292124</v>
      </c>
      <c r="C344" s="112">
        <v>2199077</v>
      </c>
      <c r="D344" s="112">
        <v>1088587</v>
      </c>
      <c r="E344" s="112">
        <v>3017544</v>
      </c>
      <c r="F344" s="112">
        <v>1426946</v>
      </c>
      <c r="G344" s="112">
        <v>2252321</v>
      </c>
      <c r="H344" s="112">
        <v>2861078</v>
      </c>
      <c r="I344" s="112">
        <v>1071354</v>
      </c>
      <c r="J344" s="112">
        <v>1897351</v>
      </c>
      <c r="K344" s="112">
        <v>0</v>
      </c>
      <c r="L344" s="112">
        <v>808772</v>
      </c>
      <c r="M344" s="112">
        <v>992050</v>
      </c>
      <c r="N344" s="112">
        <v>18907204</v>
      </c>
    </row>
    <row r="345" spans="1:14" ht="33" customHeight="1" thickBot="1" x14ac:dyDescent="0.25">
      <c r="A345" s="118" t="s">
        <v>250</v>
      </c>
      <c r="B345" s="116">
        <v>19491624</v>
      </c>
      <c r="C345" s="111">
        <v>8279691</v>
      </c>
      <c r="D345" s="111">
        <v>11839215</v>
      </c>
      <c r="E345" s="111">
        <v>8856113</v>
      </c>
      <c r="F345" s="111">
        <v>16553599</v>
      </c>
      <c r="G345" s="111">
        <v>17359936</v>
      </c>
      <c r="H345" s="111">
        <v>17921784</v>
      </c>
      <c r="I345" s="111">
        <v>14078858</v>
      </c>
      <c r="J345" s="111">
        <v>17293347</v>
      </c>
      <c r="K345" s="111">
        <v>14391588</v>
      </c>
      <c r="L345" s="111">
        <v>9895523</v>
      </c>
      <c r="M345" s="111">
        <v>10954097</v>
      </c>
      <c r="N345" s="111">
        <v>166915375</v>
      </c>
    </row>
    <row r="346" spans="1:14" ht="33" customHeight="1" x14ac:dyDescent="0.2">
      <c r="A346" s="117" t="s">
        <v>251</v>
      </c>
      <c r="B346" s="112">
        <v>0</v>
      </c>
      <c r="C346" s="112">
        <v>0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112">
        <v>0</v>
      </c>
      <c r="K346" s="112">
        <v>0</v>
      </c>
      <c r="L346" s="112">
        <v>0</v>
      </c>
      <c r="M346" s="112">
        <v>0</v>
      </c>
      <c r="N346" s="112">
        <v>0</v>
      </c>
    </row>
    <row r="347" spans="1:14" ht="33" customHeight="1" x14ac:dyDescent="0.2">
      <c r="A347" s="117" t="s">
        <v>252</v>
      </c>
      <c r="B347" s="112">
        <v>0</v>
      </c>
      <c r="C347" s="112">
        <v>0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</row>
    <row r="348" spans="1:14" ht="33" customHeight="1" x14ac:dyDescent="0.2">
      <c r="A348" s="117" t="s">
        <v>253</v>
      </c>
      <c r="B348" s="112">
        <v>0</v>
      </c>
      <c r="C348" s="112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112">
        <v>0</v>
      </c>
      <c r="K348" s="112">
        <v>0</v>
      </c>
      <c r="L348" s="112">
        <v>0</v>
      </c>
      <c r="M348" s="112">
        <v>0</v>
      </c>
      <c r="N348" s="112">
        <v>0</v>
      </c>
    </row>
    <row r="349" spans="1:14" ht="33" customHeight="1" x14ac:dyDescent="0.2">
      <c r="A349" s="117" t="s">
        <v>254</v>
      </c>
      <c r="B349" s="112">
        <v>6296357</v>
      </c>
      <c r="C349" s="112">
        <v>3178399</v>
      </c>
      <c r="D349" s="112">
        <v>11165874</v>
      </c>
      <c r="E349" s="112">
        <v>3314092</v>
      </c>
      <c r="F349" s="112">
        <v>4242571</v>
      </c>
      <c r="G349" s="112">
        <v>4122280</v>
      </c>
      <c r="H349" s="112">
        <v>8169483</v>
      </c>
      <c r="I349" s="112">
        <v>6239830</v>
      </c>
      <c r="J349" s="112">
        <v>4150260</v>
      </c>
      <c r="K349" s="112">
        <v>3246016</v>
      </c>
      <c r="L349" s="112">
        <v>1936769</v>
      </c>
      <c r="M349" s="112">
        <v>869562</v>
      </c>
      <c r="N349" s="112">
        <v>56931493</v>
      </c>
    </row>
    <row r="350" spans="1:14" ht="33" customHeight="1" x14ac:dyDescent="0.2">
      <c r="A350" s="117" t="s">
        <v>255</v>
      </c>
      <c r="B350" s="112">
        <v>0</v>
      </c>
      <c r="C350" s="112">
        <v>0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</row>
    <row r="351" spans="1:14" ht="33" customHeight="1" x14ac:dyDescent="0.2">
      <c r="A351" s="117" t="s">
        <v>256</v>
      </c>
      <c r="B351" s="112">
        <v>0</v>
      </c>
      <c r="C351" s="112">
        <v>0</v>
      </c>
      <c r="D351" s="112">
        <v>0</v>
      </c>
      <c r="E351" s="112">
        <v>0</v>
      </c>
      <c r="F351" s="112">
        <v>0</v>
      </c>
      <c r="G351" s="112">
        <v>0</v>
      </c>
      <c r="H351" s="112">
        <v>0</v>
      </c>
      <c r="I351" s="112">
        <v>0</v>
      </c>
      <c r="J351" s="112">
        <v>0</v>
      </c>
      <c r="K351" s="112">
        <v>0</v>
      </c>
      <c r="L351" s="112">
        <v>0</v>
      </c>
      <c r="M351" s="112">
        <v>65026</v>
      </c>
      <c r="N351" s="112">
        <v>65026</v>
      </c>
    </row>
    <row r="352" spans="1:14" ht="33" customHeight="1" x14ac:dyDescent="0.2">
      <c r="A352" s="117" t="s">
        <v>257</v>
      </c>
      <c r="B352" s="112">
        <v>0</v>
      </c>
      <c r="C352" s="112">
        <v>0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2">
        <v>0</v>
      </c>
      <c r="J352" s="112">
        <v>0</v>
      </c>
      <c r="K352" s="112">
        <v>0</v>
      </c>
      <c r="L352" s="112">
        <v>0</v>
      </c>
      <c r="M352" s="112">
        <v>0</v>
      </c>
      <c r="N352" s="112">
        <v>0</v>
      </c>
    </row>
    <row r="353" spans="1:14" ht="33" customHeight="1" x14ac:dyDescent="0.2">
      <c r="A353" s="117" t="s">
        <v>258</v>
      </c>
      <c r="B353" s="112">
        <v>0</v>
      </c>
      <c r="C353" s="112">
        <v>0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  <c r="N353" s="112">
        <v>0</v>
      </c>
    </row>
    <row r="354" spans="1:14" ht="33" customHeight="1" x14ac:dyDescent="0.2">
      <c r="A354" s="117" t="s">
        <v>259</v>
      </c>
      <c r="B354" s="112">
        <v>13195267</v>
      </c>
      <c r="C354" s="112">
        <v>5101292</v>
      </c>
      <c r="D354" s="112">
        <v>673341</v>
      </c>
      <c r="E354" s="112">
        <v>5542021</v>
      </c>
      <c r="F354" s="112">
        <v>12311028</v>
      </c>
      <c r="G354" s="112">
        <v>13237656</v>
      </c>
      <c r="H354" s="112">
        <v>9752301</v>
      </c>
      <c r="I354" s="112">
        <v>7839028</v>
      </c>
      <c r="J354" s="112">
        <v>13143087</v>
      </c>
      <c r="K354" s="112">
        <v>11145572</v>
      </c>
      <c r="L354" s="112">
        <v>7958754</v>
      </c>
      <c r="M354" s="112">
        <v>10019509</v>
      </c>
      <c r="N354" s="112">
        <v>109918856</v>
      </c>
    </row>
    <row r="355" spans="1:14" ht="33" customHeight="1" x14ac:dyDescent="0.2">
      <c r="A355" s="117" t="s">
        <v>260</v>
      </c>
      <c r="B355" s="112">
        <v>0</v>
      </c>
      <c r="C355" s="112">
        <v>0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</row>
    <row r="356" spans="1:14" ht="33" customHeight="1" thickBot="1" x14ac:dyDescent="0.25">
      <c r="A356" s="117" t="s">
        <v>261</v>
      </c>
      <c r="B356" s="112">
        <v>0</v>
      </c>
      <c r="C356" s="112">
        <v>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112">
        <v>0</v>
      </c>
      <c r="K356" s="112">
        <v>0</v>
      </c>
      <c r="L356" s="112">
        <v>0</v>
      </c>
      <c r="M356" s="112">
        <v>0</v>
      </c>
      <c r="N356" s="112">
        <v>0</v>
      </c>
    </row>
    <row r="357" spans="1:14" ht="33" customHeight="1" thickBot="1" x14ac:dyDescent="0.25">
      <c r="A357" s="118" t="s">
        <v>262</v>
      </c>
      <c r="B357" s="116">
        <v>0</v>
      </c>
      <c r="C357" s="111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</row>
    <row r="358" spans="1:14" ht="33" customHeight="1" thickBot="1" x14ac:dyDescent="0.25">
      <c r="A358" s="119" t="s">
        <v>262</v>
      </c>
      <c r="B358" s="112">
        <v>0</v>
      </c>
      <c r="C358" s="112">
        <v>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112">
        <v>0</v>
      </c>
      <c r="K358" s="112">
        <v>0</v>
      </c>
      <c r="L358" s="112">
        <v>0</v>
      </c>
      <c r="M358" s="112">
        <v>0</v>
      </c>
      <c r="N358" s="112">
        <v>0</v>
      </c>
    </row>
    <row r="359" spans="1:14" ht="33" customHeight="1" thickBot="1" x14ac:dyDescent="0.25">
      <c r="A359" s="118" t="s">
        <v>263</v>
      </c>
      <c r="B359" s="116">
        <v>36041252</v>
      </c>
      <c r="C359" s="111">
        <v>34084691</v>
      </c>
      <c r="D359" s="111">
        <v>34067334</v>
      </c>
      <c r="E359" s="111">
        <v>33954843</v>
      </c>
      <c r="F359" s="111">
        <v>37129029</v>
      </c>
      <c r="G359" s="111">
        <v>33958645</v>
      </c>
      <c r="H359" s="111">
        <v>35052362</v>
      </c>
      <c r="I359" s="111">
        <v>24520763</v>
      </c>
      <c r="J359" s="111">
        <v>23755728</v>
      </c>
      <c r="K359" s="111">
        <v>18004122</v>
      </c>
      <c r="L359" s="111">
        <v>16755003</v>
      </c>
      <c r="M359" s="111">
        <v>29016492</v>
      </c>
      <c r="N359" s="111">
        <v>356340264</v>
      </c>
    </row>
    <row r="360" spans="1:14" ht="33" customHeight="1" x14ac:dyDescent="0.2">
      <c r="A360" s="117" t="s">
        <v>264</v>
      </c>
      <c r="B360" s="112">
        <v>0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</row>
    <row r="361" spans="1:14" ht="33" customHeight="1" x14ac:dyDescent="0.2">
      <c r="A361" s="117" t="s">
        <v>265</v>
      </c>
      <c r="B361" s="112">
        <v>0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</row>
    <row r="362" spans="1:14" ht="33" customHeight="1" x14ac:dyDescent="0.2">
      <c r="A362" s="117" t="s">
        <v>266</v>
      </c>
      <c r="B362" s="112">
        <v>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</row>
    <row r="363" spans="1:14" ht="33" customHeight="1" x14ac:dyDescent="0.2">
      <c r="A363" s="117" t="s">
        <v>267</v>
      </c>
      <c r="B363" s="112">
        <v>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</row>
    <row r="364" spans="1:14" ht="33" customHeight="1" x14ac:dyDescent="0.2">
      <c r="A364" s="117" t="s">
        <v>268</v>
      </c>
      <c r="B364" s="112">
        <v>0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</row>
    <row r="365" spans="1:14" ht="33" customHeight="1" x14ac:dyDescent="0.2">
      <c r="A365" s="117" t="s">
        <v>269</v>
      </c>
      <c r="B365" s="112">
        <v>36041252</v>
      </c>
      <c r="C365" s="112">
        <v>34084691</v>
      </c>
      <c r="D365" s="112">
        <v>34067334</v>
      </c>
      <c r="E365" s="112">
        <v>33954843</v>
      </c>
      <c r="F365" s="112">
        <v>37129029</v>
      </c>
      <c r="G365" s="112">
        <v>33958645</v>
      </c>
      <c r="H365" s="112">
        <v>35052362</v>
      </c>
      <c r="I365" s="112">
        <v>24520763</v>
      </c>
      <c r="J365" s="112">
        <v>23425107</v>
      </c>
      <c r="K365" s="112">
        <v>17837175</v>
      </c>
      <c r="L365" s="112">
        <v>15974046</v>
      </c>
      <c r="M365" s="112">
        <v>28955784</v>
      </c>
      <c r="N365" s="112">
        <v>355001031</v>
      </c>
    </row>
    <row r="366" spans="1:14" ht="33" customHeight="1" x14ac:dyDescent="0.2">
      <c r="A366" s="117" t="s">
        <v>270</v>
      </c>
      <c r="B366" s="112">
        <v>0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330621</v>
      </c>
      <c r="K366" s="112">
        <v>0</v>
      </c>
      <c r="L366" s="112">
        <v>614010</v>
      </c>
      <c r="M366" s="112">
        <v>0</v>
      </c>
      <c r="N366" s="112">
        <v>944631</v>
      </c>
    </row>
    <row r="367" spans="1:14" ht="33" customHeight="1" x14ac:dyDescent="0.2">
      <c r="A367" s="117" t="s">
        <v>271</v>
      </c>
      <c r="B367" s="112">
        <v>0</v>
      </c>
      <c r="C367" s="112">
        <v>0</v>
      </c>
      <c r="D367" s="112">
        <v>0</v>
      </c>
      <c r="E367" s="112">
        <v>0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166947</v>
      </c>
      <c r="L367" s="112">
        <v>166947</v>
      </c>
      <c r="M367" s="112">
        <v>60708</v>
      </c>
      <c r="N367" s="112">
        <v>394602</v>
      </c>
    </row>
    <row r="368" spans="1:14" ht="33" customHeight="1" x14ac:dyDescent="0.2">
      <c r="A368" s="117" t="s">
        <v>272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</row>
    <row r="369" spans="1:14" ht="33" customHeight="1" thickBot="1" x14ac:dyDescent="0.25">
      <c r="A369" s="117" t="s">
        <v>273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</row>
    <row r="370" spans="1:14" ht="33" customHeight="1" thickBot="1" x14ac:dyDescent="0.25">
      <c r="A370" s="118" t="s">
        <v>274</v>
      </c>
      <c r="B370" s="116">
        <v>0</v>
      </c>
      <c r="C370" s="111">
        <v>0</v>
      </c>
      <c r="D370" s="111">
        <v>0</v>
      </c>
      <c r="E370" s="111">
        <v>0</v>
      </c>
      <c r="F370" s="111">
        <v>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</row>
    <row r="371" spans="1:14" ht="33" customHeight="1" x14ac:dyDescent="0.2">
      <c r="A371" s="117" t="s">
        <v>275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</row>
    <row r="372" spans="1:14" ht="33" customHeight="1" x14ac:dyDescent="0.2">
      <c r="A372" s="117" t="s">
        <v>276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</row>
    <row r="373" spans="1:14" ht="33" customHeight="1" x14ac:dyDescent="0.2">
      <c r="A373" s="117" t="s">
        <v>277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</row>
    <row r="374" spans="1:14" ht="33" customHeight="1" x14ac:dyDescent="0.2">
      <c r="A374" s="117" t="s">
        <v>278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</row>
    <row r="375" spans="1:14" ht="33" customHeight="1" x14ac:dyDescent="0.2">
      <c r="A375" s="117" t="s">
        <v>279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</row>
    <row r="376" spans="1:14" ht="33" customHeight="1" x14ac:dyDescent="0.2">
      <c r="A376" s="117" t="s">
        <v>280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</row>
    <row r="377" spans="1:14" ht="33" customHeight="1" thickBot="1" x14ac:dyDescent="0.25">
      <c r="A377" s="117" t="s">
        <v>281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</row>
    <row r="378" spans="1:14" ht="33" customHeight="1" thickBot="1" x14ac:dyDescent="0.25">
      <c r="A378" s="118" t="s">
        <v>282</v>
      </c>
      <c r="B378" s="116">
        <v>13060839</v>
      </c>
      <c r="C378" s="111">
        <v>10752953</v>
      </c>
      <c r="D378" s="111">
        <v>16157700</v>
      </c>
      <c r="E378" s="111">
        <v>8952136</v>
      </c>
      <c r="F378" s="111">
        <v>8879268</v>
      </c>
      <c r="G378" s="111">
        <v>12218897</v>
      </c>
      <c r="H378" s="111">
        <v>11594627</v>
      </c>
      <c r="I378" s="111">
        <v>15253912</v>
      </c>
      <c r="J378" s="111">
        <v>21279807</v>
      </c>
      <c r="K378" s="111">
        <v>11083407</v>
      </c>
      <c r="L378" s="111">
        <v>11338122</v>
      </c>
      <c r="M378" s="111">
        <v>13053632</v>
      </c>
      <c r="N378" s="111">
        <v>153625300</v>
      </c>
    </row>
    <row r="379" spans="1:14" ht="33" customHeight="1" x14ac:dyDescent="0.2">
      <c r="A379" s="117" t="s">
        <v>283</v>
      </c>
      <c r="B379" s="112">
        <v>1161200</v>
      </c>
      <c r="C379" s="112">
        <v>1915980</v>
      </c>
      <c r="D379" s="112">
        <v>1683740</v>
      </c>
      <c r="E379" s="112">
        <v>1799860</v>
      </c>
      <c r="F379" s="112">
        <v>2032100</v>
      </c>
      <c r="G379" s="112">
        <v>2032100</v>
      </c>
      <c r="H379" s="112">
        <v>406420</v>
      </c>
      <c r="I379" s="112">
        <v>2148220</v>
      </c>
      <c r="J379" s="112">
        <v>3177926</v>
      </c>
      <c r="K379" s="112">
        <v>754780</v>
      </c>
      <c r="L379" s="112">
        <v>1045080</v>
      </c>
      <c r="M379" s="112">
        <v>2786880</v>
      </c>
      <c r="N379" s="112">
        <v>20944286</v>
      </c>
    </row>
    <row r="380" spans="1:14" ht="33" customHeight="1" x14ac:dyDescent="0.2">
      <c r="A380" s="117" t="s">
        <v>284</v>
      </c>
      <c r="B380" s="112">
        <v>430124</v>
      </c>
      <c r="C380" s="112">
        <v>161296</v>
      </c>
      <c r="D380" s="112">
        <v>645186</v>
      </c>
      <c r="E380" s="112">
        <v>806482</v>
      </c>
      <c r="F380" s="112">
        <v>161296</v>
      </c>
      <c r="G380" s="112">
        <v>0</v>
      </c>
      <c r="H380" s="112">
        <v>967779</v>
      </c>
      <c r="I380" s="112">
        <v>645186</v>
      </c>
      <c r="J380" s="112">
        <v>967779</v>
      </c>
      <c r="K380" s="112">
        <v>322593</v>
      </c>
      <c r="L380" s="112">
        <v>806482</v>
      </c>
      <c r="M380" s="112">
        <v>645186</v>
      </c>
      <c r="N380" s="112">
        <v>6559389</v>
      </c>
    </row>
    <row r="381" spans="1:14" ht="33" customHeight="1" x14ac:dyDescent="0.2">
      <c r="A381" s="117" t="s">
        <v>285</v>
      </c>
      <c r="B381" s="112">
        <v>5515489</v>
      </c>
      <c r="C381" s="112">
        <v>3170593</v>
      </c>
      <c r="D381" s="112">
        <v>7631373</v>
      </c>
      <c r="E381" s="112">
        <v>3208710</v>
      </c>
      <c r="F381" s="112">
        <v>2232120</v>
      </c>
      <c r="G381" s="112">
        <v>3499828</v>
      </c>
      <c r="H381" s="112">
        <v>1666157</v>
      </c>
      <c r="I381" s="112">
        <v>4114357</v>
      </c>
      <c r="J381" s="112">
        <v>4320092</v>
      </c>
      <c r="K381" s="112">
        <v>1051627</v>
      </c>
      <c r="L381" s="112">
        <v>1245893</v>
      </c>
      <c r="M381" s="112">
        <v>679930</v>
      </c>
      <c r="N381" s="112">
        <v>38336169</v>
      </c>
    </row>
    <row r="382" spans="1:14" ht="33" customHeight="1" x14ac:dyDescent="0.2">
      <c r="A382" s="117" t="s">
        <v>286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</row>
    <row r="383" spans="1:14" ht="33" customHeight="1" x14ac:dyDescent="0.2">
      <c r="A383" s="117" t="s">
        <v>287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</row>
    <row r="384" spans="1:14" ht="33" customHeight="1" x14ac:dyDescent="0.2">
      <c r="A384" s="117" t="s">
        <v>288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</row>
    <row r="385" spans="1:14" ht="33" customHeight="1" x14ac:dyDescent="0.2">
      <c r="A385" s="117" t="s">
        <v>289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</row>
    <row r="386" spans="1:14" ht="33" customHeight="1" x14ac:dyDescent="0.2">
      <c r="A386" s="117" t="s">
        <v>290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</row>
    <row r="387" spans="1:14" ht="33" customHeight="1" x14ac:dyDescent="0.2">
      <c r="A387" s="117" t="s">
        <v>291</v>
      </c>
      <c r="B387" s="112">
        <v>5954026</v>
      </c>
      <c r="C387" s="112">
        <v>5505084</v>
      </c>
      <c r="D387" s="112">
        <v>6197401</v>
      </c>
      <c r="E387" s="112">
        <v>3137084</v>
      </c>
      <c r="F387" s="112">
        <v>4453752</v>
      </c>
      <c r="G387" s="112">
        <v>6686969</v>
      </c>
      <c r="H387" s="112">
        <v>8554271</v>
      </c>
      <c r="I387" s="112">
        <v>8346149</v>
      </c>
      <c r="J387" s="112">
        <v>12814010</v>
      </c>
      <c r="K387" s="112">
        <v>8954407</v>
      </c>
      <c r="L387" s="112">
        <v>8240667</v>
      </c>
      <c r="M387" s="112">
        <v>8941636</v>
      </c>
      <c r="N387" s="112">
        <v>87785456</v>
      </c>
    </row>
    <row r="388" spans="1:14" ht="33" customHeight="1" x14ac:dyDescent="0.2">
      <c r="A388" s="117" t="s">
        <v>292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</row>
    <row r="389" spans="1:14" ht="33" customHeight="1" x14ac:dyDescent="0.2">
      <c r="A389" s="117" t="s">
        <v>293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</row>
    <row r="390" spans="1:14" ht="33" customHeight="1" x14ac:dyDescent="0.2">
      <c r="A390" s="117" t="s">
        <v>294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</row>
    <row r="391" spans="1:14" ht="33" customHeight="1" x14ac:dyDescent="0.2">
      <c r="A391" s="117" t="s">
        <v>295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</row>
    <row r="392" spans="1:14" ht="33" customHeight="1" x14ac:dyDescent="0.2">
      <c r="A392" s="117" t="s">
        <v>296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</row>
    <row r="393" spans="1:14" ht="33" customHeight="1" thickBot="1" x14ac:dyDescent="0.25">
      <c r="A393" s="117" t="s">
        <v>297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</row>
    <row r="394" spans="1:14" ht="33" customHeight="1" thickBot="1" x14ac:dyDescent="0.25">
      <c r="A394" s="118" t="s">
        <v>298</v>
      </c>
      <c r="B394" s="116">
        <v>350083</v>
      </c>
      <c r="C394" s="111">
        <v>698142</v>
      </c>
      <c r="D394" s="111">
        <v>728496</v>
      </c>
      <c r="E394" s="111">
        <v>546372</v>
      </c>
      <c r="F394" s="111">
        <v>273186</v>
      </c>
      <c r="G394" s="111">
        <v>303540</v>
      </c>
      <c r="H394" s="111">
        <v>576726</v>
      </c>
      <c r="I394" s="111">
        <v>151770</v>
      </c>
      <c r="J394" s="111">
        <v>7670334</v>
      </c>
      <c r="K394" s="111">
        <v>5371151</v>
      </c>
      <c r="L394" s="111">
        <v>5546415</v>
      </c>
      <c r="M394" s="111">
        <v>6618012</v>
      </c>
      <c r="N394" s="111">
        <v>28834227</v>
      </c>
    </row>
    <row r="395" spans="1:14" ht="33" customHeight="1" x14ac:dyDescent="0.2">
      <c r="A395" s="117" t="s">
        <v>299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</row>
    <row r="396" spans="1:14" ht="33" customHeight="1" x14ac:dyDescent="0.2">
      <c r="A396" s="117" t="s">
        <v>300</v>
      </c>
      <c r="B396" s="112">
        <v>350083</v>
      </c>
      <c r="C396" s="112">
        <v>698142</v>
      </c>
      <c r="D396" s="112">
        <v>728496</v>
      </c>
      <c r="E396" s="112">
        <v>546372</v>
      </c>
      <c r="F396" s="112">
        <v>273186</v>
      </c>
      <c r="G396" s="112">
        <v>303540</v>
      </c>
      <c r="H396" s="112">
        <v>576726</v>
      </c>
      <c r="I396" s="112">
        <v>151770</v>
      </c>
      <c r="J396" s="112">
        <v>7670334</v>
      </c>
      <c r="K396" s="112">
        <v>5371151</v>
      </c>
      <c r="L396" s="112">
        <v>5546415</v>
      </c>
      <c r="M396" s="112">
        <v>6618012</v>
      </c>
      <c r="N396" s="112">
        <v>28834227</v>
      </c>
    </row>
    <row r="397" spans="1:14" ht="33" customHeight="1" x14ac:dyDescent="0.2">
      <c r="A397" s="117" t="s">
        <v>301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</row>
    <row r="398" spans="1:14" ht="33" customHeight="1" x14ac:dyDescent="0.2">
      <c r="A398" s="117" t="s">
        <v>302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</row>
    <row r="399" spans="1:14" ht="33" customHeight="1" x14ac:dyDescent="0.2">
      <c r="A399" s="117" t="s">
        <v>303</v>
      </c>
      <c r="B399" s="112">
        <v>0</v>
      </c>
      <c r="C399" s="112">
        <v>0</v>
      </c>
      <c r="D399" s="112">
        <v>0</v>
      </c>
      <c r="E399" s="112">
        <v>0</v>
      </c>
      <c r="F399" s="112">
        <v>0</v>
      </c>
      <c r="G399" s="112">
        <v>0</v>
      </c>
      <c r="H399" s="112">
        <v>0</v>
      </c>
      <c r="I399" s="112">
        <v>0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</row>
    <row r="400" spans="1:14" ht="33" customHeight="1" thickBot="1" x14ac:dyDescent="0.25">
      <c r="A400" s="117" t="s">
        <v>234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</row>
    <row r="401" spans="1:14" ht="33" customHeight="1" thickBot="1" x14ac:dyDescent="0.25">
      <c r="A401" s="118" t="s">
        <v>304</v>
      </c>
      <c r="B401" s="116">
        <v>0</v>
      </c>
      <c r="C401" s="111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</row>
    <row r="402" spans="1:14" ht="33" customHeight="1" x14ac:dyDescent="0.2">
      <c r="A402" s="117" t="s">
        <v>305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</row>
    <row r="403" spans="1:14" ht="33" customHeight="1" x14ac:dyDescent="0.2">
      <c r="A403" s="117" t="s">
        <v>306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</row>
    <row r="404" spans="1:14" ht="33" customHeight="1" x14ac:dyDescent="0.2">
      <c r="A404" s="117" t="s">
        <v>307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</row>
    <row r="405" spans="1:14" ht="33" customHeight="1" thickBot="1" x14ac:dyDescent="0.25">
      <c r="A405" s="117" t="s">
        <v>234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</row>
    <row r="406" spans="1:14" ht="33" customHeight="1" thickBot="1" x14ac:dyDescent="0.25">
      <c r="A406" s="118" t="s">
        <v>308</v>
      </c>
      <c r="B406" s="116">
        <v>7963196</v>
      </c>
      <c r="C406" s="111">
        <v>2546897</v>
      </c>
      <c r="D406" s="111">
        <v>7072412</v>
      </c>
      <c r="E406" s="111">
        <v>7194319</v>
      </c>
      <c r="F406" s="111">
        <v>5868366</v>
      </c>
      <c r="G406" s="111">
        <v>6607081</v>
      </c>
      <c r="H406" s="111">
        <v>6690850</v>
      </c>
      <c r="I406" s="111">
        <v>5504823</v>
      </c>
      <c r="J406" s="111">
        <v>260966</v>
      </c>
      <c r="K406" s="111">
        <v>78192</v>
      </c>
      <c r="L406" s="111">
        <v>3100254</v>
      </c>
      <c r="M406" s="111">
        <v>0</v>
      </c>
      <c r="N406" s="111">
        <v>52887356</v>
      </c>
    </row>
    <row r="407" spans="1:14" ht="33" customHeight="1" x14ac:dyDescent="0.2">
      <c r="A407" s="117" t="s">
        <v>309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</row>
    <row r="408" spans="1:14" ht="33" customHeight="1" x14ac:dyDescent="0.2">
      <c r="A408" s="117" t="s">
        <v>310</v>
      </c>
      <c r="B408" s="112">
        <v>0</v>
      </c>
      <c r="C408" s="112">
        <v>2497966</v>
      </c>
      <c r="D408" s="112">
        <v>2516894</v>
      </c>
      <c r="E408" s="112">
        <v>4983315</v>
      </c>
      <c r="F408" s="112">
        <v>875045</v>
      </c>
      <c r="G408" s="112">
        <v>2235943</v>
      </c>
      <c r="H408" s="112">
        <v>0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13109163</v>
      </c>
    </row>
    <row r="409" spans="1:14" ht="33" customHeight="1" x14ac:dyDescent="0.2">
      <c r="A409" s="117" t="s">
        <v>311</v>
      </c>
      <c r="B409" s="112">
        <v>0</v>
      </c>
      <c r="C409" s="112">
        <v>0</v>
      </c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</row>
    <row r="410" spans="1:14" ht="33" customHeight="1" x14ac:dyDescent="0.2">
      <c r="A410" s="117" t="s">
        <v>312</v>
      </c>
      <c r="B410" s="112">
        <v>0</v>
      </c>
      <c r="C410" s="112">
        <v>0</v>
      </c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</row>
    <row r="411" spans="1:14" ht="33" customHeight="1" x14ac:dyDescent="0.2">
      <c r="A411" s="117" t="s">
        <v>313</v>
      </c>
      <c r="B411" s="112">
        <v>0</v>
      </c>
      <c r="C411" s="112">
        <v>0</v>
      </c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</row>
    <row r="412" spans="1:14" ht="33" customHeight="1" x14ac:dyDescent="0.2">
      <c r="A412" s="117" t="s">
        <v>314</v>
      </c>
      <c r="B412" s="112">
        <v>7858809</v>
      </c>
      <c r="C412" s="112">
        <v>0</v>
      </c>
      <c r="D412" s="112">
        <v>4359793</v>
      </c>
      <c r="E412" s="112">
        <v>2096831</v>
      </c>
      <c r="F412" s="112">
        <v>4928079</v>
      </c>
      <c r="G412" s="112">
        <v>4305896</v>
      </c>
      <c r="H412" s="112">
        <v>6446194</v>
      </c>
      <c r="I412" s="112">
        <v>5406961</v>
      </c>
      <c r="J412" s="112">
        <v>0</v>
      </c>
      <c r="K412" s="112">
        <v>0</v>
      </c>
      <c r="L412" s="112">
        <v>3100254</v>
      </c>
      <c r="M412" s="112">
        <v>0</v>
      </c>
      <c r="N412" s="112">
        <v>38502817</v>
      </c>
    </row>
    <row r="413" spans="1:14" ht="33" customHeight="1" x14ac:dyDescent="0.2">
      <c r="A413" s="117" t="s">
        <v>313</v>
      </c>
      <c r="B413" s="112">
        <v>104387</v>
      </c>
      <c r="C413" s="112">
        <v>48931</v>
      </c>
      <c r="D413" s="112">
        <v>195725</v>
      </c>
      <c r="E413" s="112">
        <v>114173</v>
      </c>
      <c r="F413" s="112">
        <v>65242</v>
      </c>
      <c r="G413" s="112">
        <v>65242</v>
      </c>
      <c r="H413" s="112">
        <v>244656</v>
      </c>
      <c r="I413" s="112">
        <v>97862</v>
      </c>
      <c r="J413" s="112">
        <v>260966</v>
      </c>
      <c r="K413" s="112">
        <v>78192</v>
      </c>
      <c r="L413" s="112">
        <v>0</v>
      </c>
      <c r="M413" s="112">
        <v>0</v>
      </c>
      <c r="N413" s="112">
        <v>1275376</v>
      </c>
    </row>
    <row r="414" spans="1:14" ht="33" customHeight="1" thickBot="1" x14ac:dyDescent="0.25">
      <c r="A414" s="117" t="s">
        <v>234</v>
      </c>
      <c r="B414" s="112">
        <v>0</v>
      </c>
      <c r="C414" s="112">
        <v>0</v>
      </c>
      <c r="D414" s="112">
        <v>0</v>
      </c>
      <c r="E414" s="112">
        <v>0</v>
      </c>
      <c r="F414" s="112">
        <v>0</v>
      </c>
      <c r="G414" s="112">
        <v>0</v>
      </c>
      <c r="H414" s="112">
        <v>0</v>
      </c>
      <c r="I414" s="112">
        <v>0</v>
      </c>
      <c r="J414" s="112">
        <v>0</v>
      </c>
      <c r="K414" s="112">
        <v>0</v>
      </c>
      <c r="L414" s="112">
        <v>0</v>
      </c>
      <c r="M414" s="112">
        <v>0</v>
      </c>
      <c r="N414" s="112">
        <v>0</v>
      </c>
    </row>
    <row r="415" spans="1:14" ht="33" customHeight="1" thickBot="1" x14ac:dyDescent="0.25">
      <c r="A415" s="118" t="s">
        <v>315</v>
      </c>
      <c r="B415" s="116">
        <v>0</v>
      </c>
      <c r="C415" s="111">
        <v>0</v>
      </c>
      <c r="D415" s="111">
        <v>0</v>
      </c>
      <c r="E415" s="111">
        <v>0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91062</v>
      </c>
      <c r="M415" s="111">
        <v>5059</v>
      </c>
      <c r="N415" s="111">
        <v>96121</v>
      </c>
    </row>
    <row r="416" spans="1:14" ht="33" customHeight="1" x14ac:dyDescent="0.2">
      <c r="A416" s="117" t="s">
        <v>316</v>
      </c>
      <c r="B416" s="112">
        <v>0</v>
      </c>
      <c r="C416" s="112">
        <v>0</v>
      </c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</row>
    <row r="417" spans="1:14" ht="33" customHeight="1" x14ac:dyDescent="0.2">
      <c r="A417" s="117" t="s">
        <v>317</v>
      </c>
      <c r="B417" s="112">
        <v>0</v>
      </c>
      <c r="C417" s="112">
        <v>0</v>
      </c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112">
        <v>0</v>
      </c>
      <c r="K417" s="112">
        <v>0</v>
      </c>
      <c r="L417" s="112">
        <v>0</v>
      </c>
      <c r="M417" s="112">
        <v>0</v>
      </c>
      <c r="N417" s="112">
        <v>0</v>
      </c>
    </row>
    <row r="418" spans="1:14" ht="33" customHeight="1" thickBot="1" x14ac:dyDescent="0.25">
      <c r="A418" s="117" t="s">
        <v>234</v>
      </c>
      <c r="B418" s="112">
        <v>0</v>
      </c>
      <c r="C418" s="112">
        <v>0</v>
      </c>
      <c r="D418" s="112">
        <v>0</v>
      </c>
      <c r="E418" s="112">
        <v>0</v>
      </c>
      <c r="F418" s="112">
        <v>0</v>
      </c>
      <c r="G418" s="112">
        <v>0</v>
      </c>
      <c r="H418" s="112">
        <v>0</v>
      </c>
      <c r="I418" s="112">
        <v>0</v>
      </c>
      <c r="J418" s="112">
        <v>0</v>
      </c>
      <c r="K418" s="112">
        <v>0</v>
      </c>
      <c r="L418" s="112">
        <v>91062</v>
      </c>
      <c r="M418" s="112">
        <v>5059</v>
      </c>
      <c r="N418" s="112">
        <v>96121</v>
      </c>
    </row>
    <row r="419" spans="1:14" ht="33" customHeight="1" thickBot="1" x14ac:dyDescent="0.25">
      <c r="A419" s="118" t="s">
        <v>318</v>
      </c>
      <c r="B419" s="116">
        <v>8278365</v>
      </c>
      <c r="C419" s="111">
        <v>8318979</v>
      </c>
      <c r="D419" s="111">
        <v>7058520</v>
      </c>
      <c r="E419" s="111">
        <v>8057795</v>
      </c>
      <c r="F419" s="111">
        <v>7302909</v>
      </c>
      <c r="G419" s="111">
        <v>8694554</v>
      </c>
      <c r="H419" s="111">
        <v>10525897</v>
      </c>
      <c r="I419" s="111">
        <v>9986385</v>
      </c>
      <c r="J419" s="111">
        <v>1244514</v>
      </c>
      <c r="K419" s="111">
        <v>96121</v>
      </c>
      <c r="L419" s="111">
        <v>0</v>
      </c>
      <c r="M419" s="111">
        <v>0</v>
      </c>
      <c r="N419" s="111">
        <v>69564039</v>
      </c>
    </row>
    <row r="420" spans="1:14" ht="33" customHeight="1" thickBot="1" x14ac:dyDescent="0.25">
      <c r="A420" s="120" t="s">
        <v>318</v>
      </c>
      <c r="B420" s="112">
        <v>8278365</v>
      </c>
      <c r="C420" s="112">
        <v>8318979</v>
      </c>
      <c r="D420" s="112">
        <v>7058520</v>
      </c>
      <c r="E420" s="112">
        <v>8057795</v>
      </c>
      <c r="F420" s="112">
        <v>7302909</v>
      </c>
      <c r="G420" s="112">
        <v>8694554</v>
      </c>
      <c r="H420" s="112">
        <v>10525897</v>
      </c>
      <c r="I420" s="112">
        <v>9986385</v>
      </c>
      <c r="J420" s="112">
        <v>1244514</v>
      </c>
      <c r="K420" s="112">
        <v>96121</v>
      </c>
      <c r="L420" s="112">
        <v>0</v>
      </c>
      <c r="M420" s="112">
        <v>0</v>
      </c>
      <c r="N420" s="112">
        <v>69564039</v>
      </c>
    </row>
    <row r="421" spans="1:14" ht="33" customHeight="1" thickBot="1" x14ac:dyDescent="0.25">
      <c r="A421" s="125" t="s">
        <v>229</v>
      </c>
      <c r="B421" s="126">
        <v>104721104</v>
      </c>
      <c r="C421" s="126">
        <v>78328823</v>
      </c>
      <c r="D421" s="126">
        <v>92224117</v>
      </c>
      <c r="E421" s="126">
        <v>84176220</v>
      </c>
      <c r="F421" s="126">
        <v>97042333</v>
      </c>
      <c r="G421" s="126">
        <v>100860600</v>
      </c>
      <c r="H421" s="126">
        <v>103346549</v>
      </c>
      <c r="I421" s="126">
        <v>86010412</v>
      </c>
      <c r="J421" s="126">
        <v>89764157</v>
      </c>
      <c r="K421" s="126">
        <v>63672227</v>
      </c>
      <c r="L421" s="126">
        <v>57135239</v>
      </c>
      <c r="M421" s="126">
        <v>72369663</v>
      </c>
      <c r="N421" s="126">
        <v>1029651444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322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45" t="s">
        <v>216</v>
      </c>
      <c r="B426" s="146" t="s">
        <v>217</v>
      </c>
      <c r="C426" s="146" t="s">
        <v>218</v>
      </c>
      <c r="D426" s="146" t="s">
        <v>219</v>
      </c>
      <c r="E426" s="146" t="s">
        <v>220</v>
      </c>
      <c r="F426" s="146" t="s">
        <v>221</v>
      </c>
      <c r="G426" s="146" t="s">
        <v>222</v>
      </c>
      <c r="H426" s="146" t="s">
        <v>223</v>
      </c>
      <c r="I426" s="146" t="s">
        <v>224</v>
      </c>
      <c r="J426" s="146" t="s">
        <v>225</v>
      </c>
      <c r="K426" s="146" t="s">
        <v>226</v>
      </c>
      <c r="L426" s="146" t="s">
        <v>227</v>
      </c>
      <c r="M426" s="146" t="s">
        <v>228</v>
      </c>
      <c r="N426" s="147" t="s">
        <v>229</v>
      </c>
    </row>
    <row r="427" spans="1:14" ht="33" customHeight="1" thickBot="1" x14ac:dyDescent="0.25">
      <c r="A427" s="139" t="s">
        <v>230</v>
      </c>
      <c r="B427" s="127">
        <v>0</v>
      </c>
      <c r="C427" s="127">
        <v>0</v>
      </c>
      <c r="D427" s="127">
        <v>0</v>
      </c>
      <c r="E427" s="127">
        <v>0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</row>
    <row r="428" spans="1:14" ht="33" customHeight="1" x14ac:dyDescent="0.2">
      <c r="A428" s="137" t="s">
        <v>231</v>
      </c>
      <c r="B428" s="130">
        <v>0</v>
      </c>
      <c r="C428" s="128">
        <v>0</v>
      </c>
      <c r="D428" s="128">
        <v>0</v>
      </c>
      <c r="E428" s="128">
        <v>0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9">
        <v>0</v>
      </c>
    </row>
    <row r="429" spans="1:14" ht="33" customHeight="1" x14ac:dyDescent="0.2">
      <c r="A429" s="137" t="s">
        <v>213</v>
      </c>
      <c r="B429" s="130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9">
        <v>0</v>
      </c>
    </row>
    <row r="430" spans="1:14" ht="33" customHeight="1" x14ac:dyDescent="0.2">
      <c r="A430" s="137" t="s">
        <v>232</v>
      </c>
      <c r="B430" s="130">
        <v>0</v>
      </c>
      <c r="C430" s="128">
        <v>0</v>
      </c>
      <c r="D430" s="128">
        <v>0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9">
        <v>0</v>
      </c>
    </row>
    <row r="431" spans="1:14" ht="33" customHeight="1" x14ac:dyDescent="0.2">
      <c r="A431" s="138" t="s">
        <v>233</v>
      </c>
      <c r="B431" s="130">
        <v>0</v>
      </c>
      <c r="C431" s="128">
        <v>0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9">
        <v>0</v>
      </c>
    </row>
    <row r="432" spans="1:14" ht="33" customHeight="1" thickBot="1" x14ac:dyDescent="0.25">
      <c r="A432" s="144" t="s">
        <v>234</v>
      </c>
      <c r="B432" s="130">
        <v>0</v>
      </c>
      <c r="C432" s="128">
        <v>0</v>
      </c>
      <c r="D432" s="128">
        <v>0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0</v>
      </c>
      <c r="M432" s="128">
        <v>0</v>
      </c>
      <c r="N432" s="129">
        <v>0</v>
      </c>
    </row>
    <row r="433" spans="1:14" ht="33" customHeight="1" thickBot="1" x14ac:dyDescent="0.25">
      <c r="A433" s="141" t="s">
        <v>235</v>
      </c>
      <c r="B433" s="131">
        <v>0</v>
      </c>
      <c r="C433" s="131">
        <v>0</v>
      </c>
      <c r="D433" s="131">
        <v>0</v>
      </c>
      <c r="E433" s="131">
        <v>0</v>
      </c>
      <c r="F433" s="131">
        <v>0</v>
      </c>
      <c r="G433" s="131">
        <v>0</v>
      </c>
      <c r="H433" s="131">
        <v>0</v>
      </c>
      <c r="I433" s="131">
        <v>0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</row>
    <row r="434" spans="1:14" ht="33" customHeight="1" x14ac:dyDescent="0.2">
      <c r="A434" s="140" t="s">
        <v>236</v>
      </c>
      <c r="B434" s="128">
        <v>0</v>
      </c>
      <c r="C434" s="128">
        <v>0</v>
      </c>
      <c r="D434" s="128">
        <v>0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9">
        <v>0</v>
      </c>
    </row>
    <row r="435" spans="1:14" ht="33" customHeight="1" x14ac:dyDescent="0.2">
      <c r="A435" s="140" t="s">
        <v>237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9">
        <v>0</v>
      </c>
    </row>
    <row r="436" spans="1:14" ht="33" customHeight="1" x14ac:dyDescent="0.2">
      <c r="A436" s="140" t="s">
        <v>238</v>
      </c>
      <c r="B436" s="128">
        <v>0</v>
      </c>
      <c r="C436" s="128">
        <v>0</v>
      </c>
      <c r="D436" s="128">
        <v>0</v>
      </c>
      <c r="E436" s="128">
        <v>0</v>
      </c>
      <c r="F436" s="128">
        <v>0</v>
      </c>
      <c r="G436" s="128">
        <v>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9">
        <v>0</v>
      </c>
    </row>
    <row r="437" spans="1:14" ht="33" customHeight="1" x14ac:dyDescent="0.2">
      <c r="A437" s="140" t="s">
        <v>239</v>
      </c>
      <c r="B437" s="128">
        <v>0</v>
      </c>
      <c r="C437" s="128">
        <v>0</v>
      </c>
      <c r="D437" s="128">
        <v>0</v>
      </c>
      <c r="E437" s="128">
        <v>0</v>
      </c>
      <c r="F437" s="128">
        <v>0</v>
      </c>
      <c r="G437" s="128">
        <v>0</v>
      </c>
      <c r="H437" s="128">
        <v>0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9">
        <v>0</v>
      </c>
    </row>
    <row r="438" spans="1:14" ht="33" customHeight="1" x14ac:dyDescent="0.2">
      <c r="A438" s="140" t="s">
        <v>240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9">
        <v>0</v>
      </c>
    </row>
    <row r="439" spans="1:14" ht="33" customHeight="1" thickBot="1" x14ac:dyDescent="0.25">
      <c r="A439" s="140" t="s">
        <v>241</v>
      </c>
      <c r="B439" s="128">
        <v>0</v>
      </c>
      <c r="C439" s="128">
        <v>0</v>
      </c>
      <c r="D439" s="128">
        <v>0</v>
      </c>
      <c r="E439" s="128">
        <v>0</v>
      </c>
      <c r="F439" s="128">
        <v>0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9">
        <v>0</v>
      </c>
    </row>
    <row r="440" spans="1:14" ht="33" customHeight="1" thickBot="1" x14ac:dyDescent="0.25">
      <c r="A440" s="141" t="s">
        <v>242</v>
      </c>
      <c r="B440" s="131">
        <v>0</v>
      </c>
      <c r="C440" s="131">
        <v>0</v>
      </c>
      <c r="D440" s="131">
        <v>0</v>
      </c>
      <c r="E440" s="131">
        <v>0</v>
      </c>
      <c r="F440" s="131">
        <v>0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</row>
    <row r="441" spans="1:14" ht="33" customHeight="1" x14ac:dyDescent="0.2">
      <c r="A441" s="140" t="s">
        <v>243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9">
        <v>0</v>
      </c>
    </row>
    <row r="442" spans="1:14" ht="33" customHeight="1" x14ac:dyDescent="0.2">
      <c r="A442" s="140" t="s">
        <v>244</v>
      </c>
      <c r="B442" s="128">
        <v>0</v>
      </c>
      <c r="C442" s="128">
        <v>0</v>
      </c>
      <c r="D442" s="128">
        <v>0</v>
      </c>
      <c r="E442" s="128">
        <v>0</v>
      </c>
      <c r="F442" s="128">
        <v>0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9">
        <v>0</v>
      </c>
    </row>
    <row r="443" spans="1:14" ht="33" customHeight="1" x14ac:dyDescent="0.2">
      <c r="A443" s="140" t="s">
        <v>245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9">
        <v>0</v>
      </c>
    </row>
    <row r="444" spans="1:14" ht="33" customHeight="1" thickBot="1" x14ac:dyDescent="0.25">
      <c r="A444" s="140" t="s">
        <v>246</v>
      </c>
      <c r="B444" s="128">
        <v>0</v>
      </c>
      <c r="C444" s="128">
        <v>0</v>
      </c>
      <c r="D444" s="128">
        <v>0</v>
      </c>
      <c r="E444" s="128">
        <v>0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9">
        <v>0</v>
      </c>
    </row>
    <row r="445" spans="1:14" ht="33" customHeight="1" thickBot="1" x14ac:dyDescent="0.25">
      <c r="A445" s="141" t="s">
        <v>247</v>
      </c>
      <c r="B445" s="132">
        <v>293976</v>
      </c>
      <c r="C445" s="132">
        <v>384480</v>
      </c>
      <c r="D445" s="132">
        <v>1094388</v>
      </c>
      <c r="E445" s="132">
        <v>2522549</v>
      </c>
      <c r="F445" s="132">
        <v>982061</v>
      </c>
      <c r="G445" s="132">
        <v>946758</v>
      </c>
      <c r="H445" s="132">
        <v>179724</v>
      </c>
      <c r="I445" s="132">
        <v>0</v>
      </c>
      <c r="J445" s="132">
        <v>494882</v>
      </c>
      <c r="K445" s="132">
        <v>1104016</v>
      </c>
      <c r="L445" s="132">
        <v>500659</v>
      </c>
      <c r="M445" s="132">
        <v>860106</v>
      </c>
      <c r="N445" s="132">
        <v>9363599</v>
      </c>
    </row>
    <row r="446" spans="1:14" ht="33" customHeight="1" x14ac:dyDescent="0.2">
      <c r="A446" s="140" t="s">
        <v>248</v>
      </c>
      <c r="B446" s="128">
        <v>0</v>
      </c>
      <c r="C446" s="128">
        <v>0</v>
      </c>
      <c r="D446" s="128">
        <v>0</v>
      </c>
      <c r="E446" s="128">
        <v>0</v>
      </c>
      <c r="F446" s="128">
        <v>0</v>
      </c>
      <c r="G446" s="128">
        <v>0</v>
      </c>
      <c r="H446" s="128">
        <v>0</v>
      </c>
      <c r="I446" s="128">
        <v>0</v>
      </c>
      <c r="J446" s="128">
        <v>0</v>
      </c>
      <c r="K446" s="128">
        <v>1104016</v>
      </c>
      <c r="L446" s="128">
        <v>0</v>
      </c>
      <c r="M446" s="128">
        <v>860106</v>
      </c>
      <c r="N446" s="133">
        <v>1964122</v>
      </c>
    </row>
    <row r="447" spans="1:14" ht="33" customHeight="1" thickBot="1" x14ac:dyDescent="0.25">
      <c r="A447" s="140" t="s">
        <v>249</v>
      </c>
      <c r="B447" s="128">
        <v>293976</v>
      </c>
      <c r="C447" s="128">
        <v>384480</v>
      </c>
      <c r="D447" s="128">
        <v>1094388</v>
      </c>
      <c r="E447" s="128">
        <v>2522549</v>
      </c>
      <c r="F447" s="128">
        <v>982061</v>
      </c>
      <c r="G447" s="128">
        <v>946758</v>
      </c>
      <c r="H447" s="128">
        <v>179724</v>
      </c>
      <c r="I447" s="128">
        <v>0</v>
      </c>
      <c r="J447" s="128">
        <v>494882</v>
      </c>
      <c r="K447" s="128">
        <v>0</v>
      </c>
      <c r="L447" s="128">
        <v>500659</v>
      </c>
      <c r="M447" s="128">
        <v>0</v>
      </c>
      <c r="N447" s="133">
        <v>7399477</v>
      </c>
    </row>
    <row r="448" spans="1:14" ht="33" customHeight="1" thickBot="1" x14ac:dyDescent="0.25">
      <c r="A448" s="141" t="s">
        <v>250</v>
      </c>
      <c r="B448" s="131">
        <v>0</v>
      </c>
      <c r="C448" s="131">
        <v>0</v>
      </c>
      <c r="D448" s="131">
        <v>0</v>
      </c>
      <c r="E448" s="131">
        <v>0</v>
      </c>
      <c r="F448" s="131">
        <v>0</v>
      </c>
      <c r="G448" s="131">
        <v>0</v>
      </c>
      <c r="H448" s="131">
        <v>0</v>
      </c>
      <c r="I448" s="131">
        <v>0</v>
      </c>
      <c r="J448" s="131">
        <v>0</v>
      </c>
      <c r="K448" s="131">
        <v>0</v>
      </c>
      <c r="L448" s="131">
        <v>0</v>
      </c>
      <c r="M448" s="131">
        <v>0</v>
      </c>
      <c r="N448" s="131">
        <v>0</v>
      </c>
    </row>
    <row r="449" spans="1:14" ht="33" customHeight="1" x14ac:dyDescent="0.2">
      <c r="A449" s="140" t="s">
        <v>251</v>
      </c>
      <c r="B449" s="128">
        <v>0</v>
      </c>
      <c r="C449" s="128">
        <v>0</v>
      </c>
      <c r="D449" s="128">
        <v>0</v>
      </c>
      <c r="E449" s="128">
        <v>0</v>
      </c>
      <c r="F449" s="128">
        <v>0</v>
      </c>
      <c r="G449" s="128">
        <v>0</v>
      </c>
      <c r="H449" s="128">
        <v>0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33">
        <v>0</v>
      </c>
    </row>
    <row r="450" spans="1:14" ht="33" customHeight="1" x14ac:dyDescent="0.2">
      <c r="A450" s="140" t="s">
        <v>252</v>
      </c>
      <c r="B450" s="128">
        <v>0</v>
      </c>
      <c r="C450" s="128">
        <v>0</v>
      </c>
      <c r="D450" s="128">
        <v>0</v>
      </c>
      <c r="E450" s="128">
        <v>0</v>
      </c>
      <c r="F450" s="128">
        <v>0</v>
      </c>
      <c r="G450" s="128">
        <v>0</v>
      </c>
      <c r="H450" s="128">
        <v>0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33">
        <v>0</v>
      </c>
    </row>
    <row r="451" spans="1:14" ht="33" customHeight="1" x14ac:dyDescent="0.2">
      <c r="A451" s="140" t="s">
        <v>253</v>
      </c>
      <c r="B451" s="128">
        <v>0</v>
      </c>
      <c r="C451" s="128">
        <v>0</v>
      </c>
      <c r="D451" s="128">
        <v>0</v>
      </c>
      <c r="E451" s="128">
        <v>0</v>
      </c>
      <c r="F451" s="128">
        <v>0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33">
        <v>0</v>
      </c>
    </row>
    <row r="452" spans="1:14" ht="33" customHeight="1" x14ac:dyDescent="0.2">
      <c r="A452" s="140" t="s">
        <v>254</v>
      </c>
      <c r="B452" s="128">
        <v>0</v>
      </c>
      <c r="C452" s="128">
        <v>0</v>
      </c>
      <c r="D452" s="128">
        <v>0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0</v>
      </c>
      <c r="M452" s="128">
        <v>0</v>
      </c>
      <c r="N452" s="133">
        <v>0</v>
      </c>
    </row>
    <row r="453" spans="1:14" ht="33" customHeight="1" x14ac:dyDescent="0.2">
      <c r="A453" s="140" t="s">
        <v>255</v>
      </c>
      <c r="B453" s="128">
        <v>0</v>
      </c>
      <c r="C453" s="128">
        <v>0</v>
      </c>
      <c r="D453" s="128">
        <v>0</v>
      </c>
      <c r="E453" s="128">
        <v>0</v>
      </c>
      <c r="F453" s="128">
        <v>0</v>
      </c>
      <c r="G453" s="128">
        <v>0</v>
      </c>
      <c r="H453" s="128">
        <v>0</v>
      </c>
      <c r="I453" s="128">
        <v>0</v>
      </c>
      <c r="J453" s="128">
        <v>0</v>
      </c>
      <c r="K453" s="128">
        <v>0</v>
      </c>
      <c r="L453" s="128">
        <v>0</v>
      </c>
      <c r="M453" s="128">
        <v>0</v>
      </c>
      <c r="N453" s="133">
        <v>0</v>
      </c>
    </row>
    <row r="454" spans="1:14" ht="33" customHeight="1" x14ac:dyDescent="0.2">
      <c r="A454" s="140" t="s">
        <v>256</v>
      </c>
      <c r="B454" s="128">
        <v>0</v>
      </c>
      <c r="C454" s="128">
        <v>0</v>
      </c>
      <c r="D454" s="128">
        <v>0</v>
      </c>
      <c r="E454" s="128">
        <v>0</v>
      </c>
      <c r="F454" s="128">
        <v>0</v>
      </c>
      <c r="G454" s="128">
        <v>0</v>
      </c>
      <c r="H454" s="128">
        <v>0</v>
      </c>
      <c r="I454" s="128">
        <v>0</v>
      </c>
      <c r="J454" s="128">
        <v>0</v>
      </c>
      <c r="K454" s="128">
        <v>0</v>
      </c>
      <c r="L454" s="128">
        <v>0</v>
      </c>
      <c r="M454" s="128">
        <v>0</v>
      </c>
      <c r="N454" s="133">
        <v>0</v>
      </c>
    </row>
    <row r="455" spans="1:14" ht="33" customHeight="1" x14ac:dyDescent="0.2">
      <c r="A455" s="140" t="s">
        <v>257</v>
      </c>
      <c r="B455" s="128">
        <v>0</v>
      </c>
      <c r="C455" s="128">
        <v>0</v>
      </c>
      <c r="D455" s="128">
        <v>0</v>
      </c>
      <c r="E455" s="128">
        <v>0</v>
      </c>
      <c r="F455" s="128">
        <v>0</v>
      </c>
      <c r="G455" s="128">
        <v>0</v>
      </c>
      <c r="H455" s="128">
        <v>0</v>
      </c>
      <c r="I455" s="128">
        <v>0</v>
      </c>
      <c r="J455" s="128">
        <v>0</v>
      </c>
      <c r="K455" s="128">
        <v>0</v>
      </c>
      <c r="L455" s="128">
        <v>0</v>
      </c>
      <c r="M455" s="128">
        <v>0</v>
      </c>
      <c r="N455" s="133">
        <v>0</v>
      </c>
    </row>
    <row r="456" spans="1:14" ht="33" customHeight="1" x14ac:dyDescent="0.2">
      <c r="A456" s="140" t="s">
        <v>258</v>
      </c>
      <c r="B456" s="128">
        <v>0</v>
      </c>
      <c r="C456" s="128">
        <v>0</v>
      </c>
      <c r="D456" s="128">
        <v>0</v>
      </c>
      <c r="E456" s="128">
        <v>0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33">
        <v>0</v>
      </c>
    </row>
    <row r="457" spans="1:14" ht="33" customHeight="1" x14ac:dyDescent="0.2">
      <c r="A457" s="140" t="s">
        <v>259</v>
      </c>
      <c r="B457" s="128">
        <v>0</v>
      </c>
      <c r="C457" s="128">
        <v>0</v>
      </c>
      <c r="D457" s="128">
        <v>0</v>
      </c>
      <c r="E457" s="128">
        <v>0</v>
      </c>
      <c r="F457" s="128">
        <v>0</v>
      </c>
      <c r="G457" s="128">
        <v>0</v>
      </c>
      <c r="H457" s="128">
        <v>0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33">
        <v>0</v>
      </c>
    </row>
    <row r="458" spans="1:14" ht="33" customHeight="1" x14ac:dyDescent="0.2">
      <c r="A458" s="140" t="s">
        <v>260</v>
      </c>
      <c r="B458" s="128">
        <v>0</v>
      </c>
      <c r="C458" s="128">
        <v>0</v>
      </c>
      <c r="D458" s="128">
        <v>0</v>
      </c>
      <c r="E458" s="128">
        <v>0</v>
      </c>
      <c r="F458" s="128">
        <v>0</v>
      </c>
      <c r="G458" s="128">
        <v>0</v>
      </c>
      <c r="H458" s="128">
        <v>0</v>
      </c>
      <c r="I458" s="128">
        <v>0</v>
      </c>
      <c r="J458" s="128">
        <v>0</v>
      </c>
      <c r="K458" s="128">
        <v>0</v>
      </c>
      <c r="L458" s="128">
        <v>0</v>
      </c>
      <c r="M458" s="128">
        <v>0</v>
      </c>
      <c r="N458" s="133">
        <v>0</v>
      </c>
    </row>
    <row r="459" spans="1:14" ht="33" customHeight="1" thickBot="1" x14ac:dyDescent="0.25">
      <c r="A459" s="140" t="s">
        <v>261</v>
      </c>
      <c r="B459" s="128">
        <v>0</v>
      </c>
      <c r="C459" s="128">
        <v>0</v>
      </c>
      <c r="D459" s="128">
        <v>0</v>
      </c>
      <c r="E459" s="128">
        <v>0</v>
      </c>
      <c r="F459" s="128">
        <v>0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33">
        <v>0</v>
      </c>
    </row>
    <row r="460" spans="1:14" ht="33" customHeight="1" thickBot="1" x14ac:dyDescent="0.25">
      <c r="A460" s="141" t="s">
        <v>262</v>
      </c>
      <c r="B460" s="131">
        <v>578359</v>
      </c>
      <c r="C460" s="131">
        <v>954964</v>
      </c>
      <c r="D460" s="131">
        <v>1721626</v>
      </c>
      <c r="E460" s="131">
        <v>995315</v>
      </c>
      <c r="F460" s="131">
        <v>0</v>
      </c>
      <c r="G460" s="131">
        <v>0</v>
      </c>
      <c r="H460" s="131">
        <v>0</v>
      </c>
      <c r="I460" s="131">
        <v>0</v>
      </c>
      <c r="J460" s="131">
        <v>0</v>
      </c>
      <c r="K460" s="131">
        <v>0</v>
      </c>
      <c r="L460" s="131">
        <v>0</v>
      </c>
      <c r="M460" s="131">
        <v>0</v>
      </c>
      <c r="N460" s="131">
        <v>4250264</v>
      </c>
    </row>
    <row r="461" spans="1:14" ht="33" customHeight="1" thickBot="1" x14ac:dyDescent="0.25">
      <c r="A461" s="142" t="s">
        <v>262</v>
      </c>
      <c r="B461" s="134">
        <v>578359</v>
      </c>
      <c r="C461" s="134">
        <v>954964</v>
      </c>
      <c r="D461" s="134">
        <v>1721626</v>
      </c>
      <c r="E461" s="134">
        <v>995315</v>
      </c>
      <c r="F461" s="134">
        <v>0</v>
      </c>
      <c r="G461" s="134">
        <v>0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0</v>
      </c>
      <c r="N461" s="133">
        <v>4250264</v>
      </c>
    </row>
    <row r="462" spans="1:14" ht="33" customHeight="1" thickBot="1" x14ac:dyDescent="0.25">
      <c r="A462" s="141" t="s">
        <v>263</v>
      </c>
      <c r="B462" s="131">
        <v>0</v>
      </c>
      <c r="C462" s="131">
        <v>0</v>
      </c>
      <c r="D462" s="131">
        <v>0</v>
      </c>
      <c r="E462" s="131">
        <v>0</v>
      </c>
      <c r="F462" s="131">
        <v>0</v>
      </c>
      <c r="G462" s="131">
        <v>0</v>
      </c>
      <c r="H462" s="131">
        <v>0</v>
      </c>
      <c r="I462" s="131">
        <v>0</v>
      </c>
      <c r="J462" s="131">
        <v>193636</v>
      </c>
      <c r="K462" s="131">
        <v>0</v>
      </c>
      <c r="L462" s="131">
        <v>760374</v>
      </c>
      <c r="M462" s="131">
        <v>310665</v>
      </c>
      <c r="N462" s="131">
        <v>1264675</v>
      </c>
    </row>
    <row r="463" spans="1:14" ht="33" customHeight="1" x14ac:dyDescent="0.2">
      <c r="A463" s="140" t="s">
        <v>264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33">
        <v>0</v>
      </c>
    </row>
    <row r="464" spans="1:14" ht="33" customHeight="1" x14ac:dyDescent="0.2">
      <c r="A464" s="140" t="s">
        <v>265</v>
      </c>
      <c r="B464" s="128">
        <v>0</v>
      </c>
      <c r="C464" s="128">
        <v>0</v>
      </c>
      <c r="D464" s="128">
        <v>0</v>
      </c>
      <c r="E464" s="128">
        <v>0</v>
      </c>
      <c r="F464" s="128">
        <v>0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33">
        <v>0</v>
      </c>
    </row>
    <row r="465" spans="1:14" ht="33" customHeight="1" x14ac:dyDescent="0.2">
      <c r="A465" s="140" t="s">
        <v>266</v>
      </c>
      <c r="B465" s="128">
        <v>0</v>
      </c>
      <c r="C465" s="128">
        <v>0</v>
      </c>
      <c r="D465" s="128">
        <v>0</v>
      </c>
      <c r="E465" s="128">
        <v>0</v>
      </c>
      <c r="F465" s="128">
        <v>0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33">
        <v>0</v>
      </c>
    </row>
    <row r="466" spans="1:14" ht="33" customHeight="1" x14ac:dyDescent="0.2">
      <c r="A466" s="140" t="s">
        <v>267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33">
        <v>0</v>
      </c>
    </row>
    <row r="467" spans="1:14" ht="33" customHeight="1" x14ac:dyDescent="0.2">
      <c r="A467" s="140" t="s">
        <v>268</v>
      </c>
      <c r="B467" s="128">
        <v>0</v>
      </c>
      <c r="C467" s="128">
        <v>0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33">
        <v>0</v>
      </c>
    </row>
    <row r="468" spans="1:14" ht="33" customHeight="1" x14ac:dyDescent="0.2">
      <c r="A468" s="140" t="s">
        <v>269</v>
      </c>
      <c r="B468" s="128">
        <v>0</v>
      </c>
      <c r="C468" s="128">
        <v>0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0</v>
      </c>
      <c r="M468" s="128">
        <v>0</v>
      </c>
      <c r="N468" s="133">
        <v>0</v>
      </c>
    </row>
    <row r="469" spans="1:14" ht="33" customHeight="1" x14ac:dyDescent="0.2">
      <c r="A469" s="140" t="s">
        <v>270</v>
      </c>
      <c r="B469" s="128">
        <v>0</v>
      </c>
      <c r="C469" s="128">
        <v>0</v>
      </c>
      <c r="D469" s="128">
        <v>0</v>
      </c>
      <c r="E469" s="128">
        <v>0</v>
      </c>
      <c r="F469" s="128">
        <v>0</v>
      </c>
      <c r="G469" s="128">
        <v>0</v>
      </c>
      <c r="H469" s="128">
        <v>0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33">
        <v>0</v>
      </c>
    </row>
    <row r="470" spans="1:14" ht="33" customHeight="1" x14ac:dyDescent="0.2">
      <c r="A470" s="140" t="s">
        <v>271</v>
      </c>
      <c r="B470" s="128">
        <v>0</v>
      </c>
      <c r="C470" s="128">
        <v>0</v>
      </c>
      <c r="D470" s="128">
        <v>0</v>
      </c>
      <c r="E470" s="128">
        <v>0</v>
      </c>
      <c r="F470" s="128">
        <v>0</v>
      </c>
      <c r="G470" s="128">
        <v>0</v>
      </c>
      <c r="H470" s="128">
        <v>0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33">
        <v>0</v>
      </c>
    </row>
    <row r="471" spans="1:14" ht="33" customHeight="1" x14ac:dyDescent="0.2">
      <c r="A471" s="140" t="s">
        <v>272</v>
      </c>
      <c r="B471" s="128">
        <v>0</v>
      </c>
      <c r="C471" s="128">
        <v>0</v>
      </c>
      <c r="D471" s="128">
        <v>0</v>
      </c>
      <c r="E471" s="128">
        <v>0</v>
      </c>
      <c r="F471" s="128">
        <v>0</v>
      </c>
      <c r="G471" s="128">
        <v>0</v>
      </c>
      <c r="H471" s="128">
        <v>0</v>
      </c>
      <c r="I471" s="128">
        <v>0</v>
      </c>
      <c r="J471" s="128">
        <v>193636</v>
      </c>
      <c r="K471" s="128">
        <v>0</v>
      </c>
      <c r="L471" s="128">
        <v>510045</v>
      </c>
      <c r="M471" s="128">
        <v>0</v>
      </c>
      <c r="N471" s="133">
        <v>703681</v>
      </c>
    </row>
    <row r="472" spans="1:14" ht="33" customHeight="1" thickBot="1" x14ac:dyDescent="0.25">
      <c r="A472" s="140" t="s">
        <v>273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250329</v>
      </c>
      <c r="M472" s="128">
        <v>310665</v>
      </c>
      <c r="N472" s="133">
        <v>560994</v>
      </c>
    </row>
    <row r="473" spans="1:14" ht="33" customHeight="1" thickBot="1" x14ac:dyDescent="0.25">
      <c r="A473" s="141" t="s">
        <v>274</v>
      </c>
      <c r="B473" s="131">
        <v>0</v>
      </c>
      <c r="C473" s="131">
        <v>0</v>
      </c>
      <c r="D473" s="131">
        <v>0</v>
      </c>
      <c r="E473" s="131">
        <v>0</v>
      </c>
      <c r="F473" s="131">
        <v>0</v>
      </c>
      <c r="G473" s="131">
        <v>0</v>
      </c>
      <c r="H473" s="131">
        <v>0</v>
      </c>
      <c r="I473" s="131">
        <v>0</v>
      </c>
      <c r="J473" s="131">
        <v>0</v>
      </c>
      <c r="K473" s="131">
        <v>0</v>
      </c>
      <c r="L473" s="131">
        <v>0</v>
      </c>
      <c r="M473" s="131">
        <v>0</v>
      </c>
      <c r="N473" s="131">
        <v>0</v>
      </c>
    </row>
    <row r="474" spans="1:14" ht="33" customHeight="1" x14ac:dyDescent="0.2">
      <c r="A474" s="140" t="s">
        <v>275</v>
      </c>
      <c r="B474" s="128">
        <v>0</v>
      </c>
      <c r="C474" s="128">
        <v>0</v>
      </c>
      <c r="D474" s="128">
        <v>0</v>
      </c>
      <c r="E474" s="128">
        <v>0</v>
      </c>
      <c r="F474" s="128">
        <v>0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33">
        <v>0</v>
      </c>
    </row>
    <row r="475" spans="1:14" ht="33" customHeight="1" x14ac:dyDescent="0.2">
      <c r="A475" s="140" t="s">
        <v>276</v>
      </c>
      <c r="B475" s="128">
        <v>0</v>
      </c>
      <c r="C475" s="128">
        <v>0</v>
      </c>
      <c r="D475" s="128">
        <v>0</v>
      </c>
      <c r="E475" s="128">
        <v>0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33">
        <v>0</v>
      </c>
    </row>
    <row r="476" spans="1:14" ht="33" customHeight="1" x14ac:dyDescent="0.2">
      <c r="A476" s="140" t="s">
        <v>277</v>
      </c>
      <c r="B476" s="128">
        <v>0</v>
      </c>
      <c r="C476" s="128">
        <v>0</v>
      </c>
      <c r="D476" s="128">
        <v>0</v>
      </c>
      <c r="E476" s="128">
        <v>0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33">
        <v>0</v>
      </c>
    </row>
    <row r="477" spans="1:14" ht="33" customHeight="1" x14ac:dyDescent="0.2">
      <c r="A477" s="140" t="s">
        <v>278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33">
        <v>0</v>
      </c>
    </row>
    <row r="478" spans="1:14" ht="33" customHeight="1" x14ac:dyDescent="0.2">
      <c r="A478" s="140" t="s">
        <v>279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33">
        <v>0</v>
      </c>
    </row>
    <row r="479" spans="1:14" ht="33" customHeight="1" x14ac:dyDescent="0.2">
      <c r="A479" s="140" t="s">
        <v>280</v>
      </c>
      <c r="B479" s="128">
        <v>0</v>
      </c>
      <c r="C479" s="128">
        <v>0</v>
      </c>
      <c r="D479" s="128">
        <v>0</v>
      </c>
      <c r="E479" s="128">
        <v>0</v>
      </c>
      <c r="F479" s="128">
        <v>0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0</v>
      </c>
      <c r="M479" s="128">
        <v>0</v>
      </c>
      <c r="N479" s="133">
        <v>0</v>
      </c>
    </row>
    <row r="480" spans="1:14" ht="33" customHeight="1" thickBot="1" x14ac:dyDescent="0.25">
      <c r="A480" s="140" t="s">
        <v>281</v>
      </c>
      <c r="B480" s="128">
        <v>0</v>
      </c>
      <c r="C480" s="128">
        <v>0</v>
      </c>
      <c r="D480" s="128">
        <v>0</v>
      </c>
      <c r="E480" s="128">
        <v>0</v>
      </c>
      <c r="F480" s="128">
        <v>0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33">
        <v>0</v>
      </c>
    </row>
    <row r="481" spans="1:14" ht="33" customHeight="1" thickBot="1" x14ac:dyDescent="0.25">
      <c r="A481" s="141" t="s">
        <v>282</v>
      </c>
      <c r="B481" s="131">
        <v>3420429</v>
      </c>
      <c r="C481" s="131">
        <v>4678702</v>
      </c>
      <c r="D481" s="131">
        <v>7539087</v>
      </c>
      <c r="E481" s="131">
        <v>8404439</v>
      </c>
      <c r="F481" s="131">
        <v>8788820</v>
      </c>
      <c r="G481" s="131">
        <v>5368095</v>
      </c>
      <c r="H481" s="131">
        <v>2502964</v>
      </c>
      <c r="I481" s="131">
        <v>0</v>
      </c>
      <c r="J481" s="131">
        <v>9170394</v>
      </c>
      <c r="K481" s="131">
        <v>3821743</v>
      </c>
      <c r="L481" s="131">
        <v>2860815</v>
      </c>
      <c r="M481" s="131">
        <v>4112692</v>
      </c>
      <c r="N481" s="131">
        <v>60668180</v>
      </c>
    </row>
    <row r="482" spans="1:14" ht="33" customHeight="1" x14ac:dyDescent="0.2">
      <c r="A482" s="140" t="s">
        <v>283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33">
        <v>0</v>
      </c>
    </row>
    <row r="483" spans="1:14" ht="33" customHeight="1" x14ac:dyDescent="0.2">
      <c r="A483" s="140" t="s">
        <v>284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33">
        <v>0</v>
      </c>
    </row>
    <row r="484" spans="1:14" ht="33" customHeight="1" x14ac:dyDescent="0.2">
      <c r="A484" s="140" t="s">
        <v>285</v>
      </c>
      <c r="B484" s="128">
        <v>1287146</v>
      </c>
      <c r="C484" s="128">
        <v>434827</v>
      </c>
      <c r="D484" s="128">
        <v>1593659</v>
      </c>
      <c r="E484" s="128">
        <v>528806</v>
      </c>
      <c r="F484" s="128">
        <v>299398</v>
      </c>
      <c r="G484" s="128">
        <v>1026506</v>
      </c>
      <c r="H484" s="128">
        <v>427711</v>
      </c>
      <c r="I484" s="128">
        <v>0</v>
      </c>
      <c r="J484" s="128">
        <v>898193</v>
      </c>
      <c r="K484" s="128">
        <v>598795</v>
      </c>
      <c r="L484" s="128">
        <v>0</v>
      </c>
      <c r="M484" s="128">
        <v>0</v>
      </c>
      <c r="N484" s="133">
        <v>7095041</v>
      </c>
    </row>
    <row r="485" spans="1:14" ht="33" customHeight="1" x14ac:dyDescent="0.2">
      <c r="A485" s="140" t="s">
        <v>286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33">
        <v>0</v>
      </c>
    </row>
    <row r="486" spans="1:14" ht="33" customHeight="1" x14ac:dyDescent="0.2">
      <c r="A486" s="140" t="s">
        <v>287</v>
      </c>
      <c r="B486" s="128">
        <v>0</v>
      </c>
      <c r="C486" s="128">
        <v>0</v>
      </c>
      <c r="D486" s="128">
        <v>0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33">
        <v>0</v>
      </c>
    </row>
    <row r="487" spans="1:14" ht="33" customHeight="1" x14ac:dyDescent="0.2">
      <c r="A487" s="140" t="s">
        <v>288</v>
      </c>
      <c r="B487" s="128">
        <v>0</v>
      </c>
      <c r="C487" s="128">
        <v>0</v>
      </c>
      <c r="D487" s="128">
        <v>0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33">
        <v>0</v>
      </c>
    </row>
    <row r="488" spans="1:14" ht="33" customHeight="1" x14ac:dyDescent="0.2">
      <c r="A488" s="140" t="s">
        <v>289</v>
      </c>
      <c r="B488" s="128">
        <v>0</v>
      </c>
      <c r="C488" s="128">
        <v>0</v>
      </c>
      <c r="D488" s="128">
        <v>0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33">
        <v>0</v>
      </c>
    </row>
    <row r="489" spans="1:14" ht="33" customHeight="1" x14ac:dyDescent="0.2">
      <c r="A489" s="140" t="s">
        <v>290</v>
      </c>
      <c r="B489" s="128">
        <v>0</v>
      </c>
      <c r="C489" s="128">
        <v>0</v>
      </c>
      <c r="D489" s="128">
        <v>0</v>
      </c>
      <c r="E489" s="128">
        <v>0</v>
      </c>
      <c r="F489" s="128">
        <v>0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33">
        <v>0</v>
      </c>
    </row>
    <row r="490" spans="1:14" ht="33" customHeight="1" x14ac:dyDescent="0.2">
      <c r="A490" s="140" t="s">
        <v>291</v>
      </c>
      <c r="B490" s="128">
        <v>4490</v>
      </c>
      <c r="C490" s="128">
        <v>21903</v>
      </c>
      <c r="D490" s="128">
        <v>35944</v>
      </c>
      <c r="E490" s="128">
        <v>10158</v>
      </c>
      <c r="F490" s="128">
        <v>0</v>
      </c>
      <c r="G490" s="128">
        <v>6942</v>
      </c>
      <c r="H490" s="128">
        <v>17418</v>
      </c>
      <c r="I490" s="128">
        <v>0</v>
      </c>
      <c r="J490" s="128">
        <v>7483</v>
      </c>
      <c r="K490" s="128">
        <v>26435</v>
      </c>
      <c r="L490" s="128">
        <v>0</v>
      </c>
      <c r="M490" s="128">
        <v>157489</v>
      </c>
      <c r="N490" s="133">
        <v>288262</v>
      </c>
    </row>
    <row r="491" spans="1:14" ht="33" customHeight="1" x14ac:dyDescent="0.2">
      <c r="A491" s="140" t="s">
        <v>292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0</v>
      </c>
      <c r="K491" s="128">
        <v>0</v>
      </c>
      <c r="L491" s="128">
        <v>0</v>
      </c>
      <c r="M491" s="128">
        <v>0</v>
      </c>
      <c r="N491" s="133">
        <v>0</v>
      </c>
    </row>
    <row r="492" spans="1:14" ht="33" customHeight="1" x14ac:dyDescent="0.2">
      <c r="A492" s="140" t="s">
        <v>293</v>
      </c>
      <c r="B492" s="128">
        <v>0</v>
      </c>
      <c r="C492" s="128">
        <v>0</v>
      </c>
      <c r="D492" s="128">
        <v>0</v>
      </c>
      <c r="E492" s="128">
        <v>0</v>
      </c>
      <c r="F492" s="128">
        <v>0</v>
      </c>
      <c r="G492" s="128">
        <v>0</v>
      </c>
      <c r="H492" s="128">
        <v>0</v>
      </c>
      <c r="I492" s="128">
        <v>0</v>
      </c>
      <c r="J492" s="128">
        <v>0</v>
      </c>
      <c r="K492" s="128">
        <v>0</v>
      </c>
      <c r="L492" s="128">
        <v>0</v>
      </c>
      <c r="M492" s="128">
        <v>0</v>
      </c>
      <c r="N492" s="133">
        <v>0</v>
      </c>
    </row>
    <row r="493" spans="1:14" ht="33" customHeight="1" x14ac:dyDescent="0.2">
      <c r="A493" s="140" t="s">
        <v>294</v>
      </c>
      <c r="B493" s="128">
        <v>0</v>
      </c>
      <c r="C493" s="128">
        <v>0</v>
      </c>
      <c r="D493" s="128">
        <v>0</v>
      </c>
      <c r="E493" s="128">
        <v>0</v>
      </c>
      <c r="F493" s="128">
        <v>0</v>
      </c>
      <c r="G493" s="128">
        <v>0</v>
      </c>
      <c r="H493" s="128">
        <v>0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33">
        <v>0</v>
      </c>
    </row>
    <row r="494" spans="1:14" ht="33" customHeight="1" x14ac:dyDescent="0.2">
      <c r="A494" s="140" t="s">
        <v>295</v>
      </c>
      <c r="B494" s="128">
        <v>0</v>
      </c>
      <c r="C494" s="128">
        <v>0</v>
      </c>
      <c r="D494" s="128">
        <v>0</v>
      </c>
      <c r="E494" s="128">
        <v>0</v>
      </c>
      <c r="F494" s="128">
        <v>0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0</v>
      </c>
      <c r="M494" s="128">
        <v>0</v>
      </c>
      <c r="N494" s="133">
        <v>0</v>
      </c>
    </row>
    <row r="495" spans="1:14" ht="33" customHeight="1" x14ac:dyDescent="0.2">
      <c r="A495" s="140" t="s">
        <v>296</v>
      </c>
      <c r="B495" s="128">
        <v>0</v>
      </c>
      <c r="C495" s="128">
        <v>0</v>
      </c>
      <c r="D495" s="128">
        <v>0</v>
      </c>
      <c r="E495" s="128">
        <v>0</v>
      </c>
      <c r="F495" s="128">
        <v>0</v>
      </c>
      <c r="G495" s="128">
        <v>0</v>
      </c>
      <c r="H495" s="128">
        <v>0</v>
      </c>
      <c r="I495" s="128">
        <v>0</v>
      </c>
      <c r="J495" s="128">
        <v>35945</v>
      </c>
      <c r="K495" s="128">
        <v>89862</v>
      </c>
      <c r="L495" s="128">
        <v>0</v>
      </c>
      <c r="M495" s="128">
        <v>0</v>
      </c>
      <c r="N495" s="133">
        <v>125807</v>
      </c>
    </row>
    <row r="496" spans="1:14" ht="33" customHeight="1" thickBot="1" x14ac:dyDescent="0.25">
      <c r="A496" s="140" t="s">
        <v>297</v>
      </c>
      <c r="B496" s="128">
        <v>2128793</v>
      </c>
      <c r="C496" s="128">
        <v>4221972</v>
      </c>
      <c r="D496" s="128">
        <v>5909484</v>
      </c>
      <c r="E496" s="128">
        <v>7865475</v>
      </c>
      <c r="F496" s="128">
        <v>8489422</v>
      </c>
      <c r="G496" s="128">
        <v>4334647</v>
      </c>
      <c r="H496" s="128">
        <v>2057835</v>
      </c>
      <c r="I496" s="128">
        <v>0</v>
      </c>
      <c r="J496" s="128">
        <v>8228773</v>
      </c>
      <c r="K496" s="128">
        <v>3106651</v>
      </c>
      <c r="L496" s="128">
        <v>2860815</v>
      </c>
      <c r="M496" s="128">
        <v>3955203</v>
      </c>
      <c r="N496" s="133">
        <v>53159070</v>
      </c>
    </row>
    <row r="497" spans="1:14" ht="33" customHeight="1" thickBot="1" x14ac:dyDescent="0.25">
      <c r="A497" s="141" t="s">
        <v>298</v>
      </c>
      <c r="B497" s="131">
        <v>0</v>
      </c>
      <c r="C497" s="131">
        <v>0</v>
      </c>
      <c r="D497" s="131">
        <v>0</v>
      </c>
      <c r="E497" s="131">
        <v>0</v>
      </c>
      <c r="F497" s="131">
        <v>0</v>
      </c>
      <c r="G497" s="131">
        <v>0</v>
      </c>
      <c r="H497" s="131">
        <v>0</v>
      </c>
      <c r="I497" s="131">
        <v>0</v>
      </c>
      <c r="J497" s="131">
        <v>0</v>
      </c>
      <c r="K497" s="131">
        <v>0</v>
      </c>
      <c r="L497" s="131">
        <v>0</v>
      </c>
      <c r="M497" s="131">
        <v>0</v>
      </c>
      <c r="N497" s="131">
        <v>0</v>
      </c>
    </row>
    <row r="498" spans="1:14" ht="33" customHeight="1" x14ac:dyDescent="0.2">
      <c r="A498" s="140" t="s">
        <v>299</v>
      </c>
      <c r="B498" s="128">
        <v>0</v>
      </c>
      <c r="C498" s="128">
        <v>0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33">
        <v>0</v>
      </c>
    </row>
    <row r="499" spans="1:14" ht="33" customHeight="1" x14ac:dyDescent="0.2">
      <c r="A499" s="140" t="s">
        <v>300</v>
      </c>
      <c r="B499" s="128">
        <v>0</v>
      </c>
      <c r="C499" s="128">
        <v>0</v>
      </c>
      <c r="D499" s="128">
        <v>0</v>
      </c>
      <c r="E499" s="128">
        <v>0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33">
        <v>0</v>
      </c>
    </row>
    <row r="500" spans="1:14" ht="33" customHeight="1" x14ac:dyDescent="0.2">
      <c r="A500" s="140" t="s">
        <v>301</v>
      </c>
      <c r="B500" s="128">
        <v>0</v>
      </c>
      <c r="C500" s="128">
        <v>0</v>
      </c>
      <c r="D500" s="128">
        <v>0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33">
        <v>0</v>
      </c>
    </row>
    <row r="501" spans="1:14" ht="33" customHeight="1" x14ac:dyDescent="0.2">
      <c r="A501" s="140" t="s">
        <v>302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33">
        <v>0</v>
      </c>
    </row>
    <row r="502" spans="1:14" ht="33" customHeight="1" x14ac:dyDescent="0.2">
      <c r="A502" s="140" t="s">
        <v>303</v>
      </c>
      <c r="B502" s="128">
        <v>0</v>
      </c>
      <c r="C502" s="128">
        <v>0</v>
      </c>
      <c r="D502" s="128">
        <v>0</v>
      </c>
      <c r="E502" s="128">
        <v>0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33">
        <v>0</v>
      </c>
    </row>
    <row r="503" spans="1:14" ht="33" customHeight="1" thickBot="1" x14ac:dyDescent="0.25">
      <c r="A503" s="140" t="s">
        <v>234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33">
        <v>0</v>
      </c>
    </row>
    <row r="504" spans="1:14" ht="33" customHeight="1" thickBot="1" x14ac:dyDescent="0.25">
      <c r="A504" s="141" t="s">
        <v>304</v>
      </c>
      <c r="B504" s="131">
        <v>0</v>
      </c>
      <c r="C504" s="131">
        <v>0</v>
      </c>
      <c r="D504" s="131">
        <v>0</v>
      </c>
      <c r="E504" s="131">
        <v>0</v>
      </c>
      <c r="F504" s="131">
        <v>0</v>
      </c>
      <c r="G504" s="131">
        <v>0</v>
      </c>
      <c r="H504" s="131">
        <v>0</v>
      </c>
      <c r="I504" s="131">
        <v>0</v>
      </c>
      <c r="J504" s="131">
        <v>0</v>
      </c>
      <c r="K504" s="131">
        <v>0</v>
      </c>
      <c r="L504" s="131">
        <v>0</v>
      </c>
      <c r="M504" s="131">
        <v>0</v>
      </c>
      <c r="N504" s="131">
        <v>0</v>
      </c>
    </row>
    <row r="505" spans="1:14" ht="33" customHeight="1" x14ac:dyDescent="0.2">
      <c r="A505" s="140" t="s">
        <v>305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</row>
    <row r="506" spans="1:14" ht="33" customHeight="1" x14ac:dyDescent="0.2">
      <c r="A506" s="140" t="s">
        <v>306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</row>
    <row r="507" spans="1:14" ht="33" customHeight="1" x14ac:dyDescent="0.2">
      <c r="A507" s="140" t="s">
        <v>307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</row>
    <row r="508" spans="1:14" ht="33" customHeight="1" thickBot="1" x14ac:dyDescent="0.25">
      <c r="A508" s="140" t="s">
        <v>234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</row>
    <row r="509" spans="1:14" ht="33" customHeight="1" thickBot="1" x14ac:dyDescent="0.25">
      <c r="A509" s="141" t="s">
        <v>308</v>
      </c>
      <c r="B509" s="131">
        <v>0</v>
      </c>
      <c r="C509" s="131">
        <v>0</v>
      </c>
      <c r="D509" s="131">
        <v>0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1">
        <v>0</v>
      </c>
      <c r="L509" s="131">
        <v>0</v>
      </c>
      <c r="M509" s="131">
        <v>0</v>
      </c>
      <c r="N509" s="131">
        <v>0</v>
      </c>
    </row>
    <row r="510" spans="1:14" ht="33" customHeight="1" x14ac:dyDescent="0.2">
      <c r="A510" s="140" t="s">
        <v>309</v>
      </c>
      <c r="B510" s="128">
        <v>0</v>
      </c>
      <c r="C510" s="128">
        <v>0</v>
      </c>
      <c r="D510" s="128">
        <v>0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33">
        <v>0</v>
      </c>
    </row>
    <row r="511" spans="1:14" ht="33" customHeight="1" x14ac:dyDescent="0.2">
      <c r="A511" s="140" t="s">
        <v>310</v>
      </c>
      <c r="B511" s="128">
        <v>0</v>
      </c>
      <c r="C511" s="128">
        <v>0</v>
      </c>
      <c r="D511" s="128">
        <v>0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33">
        <v>0</v>
      </c>
    </row>
    <row r="512" spans="1:14" ht="33" customHeight="1" x14ac:dyDescent="0.2">
      <c r="A512" s="140" t="s">
        <v>311</v>
      </c>
      <c r="B512" s="128">
        <v>0</v>
      </c>
      <c r="C512" s="128">
        <v>0</v>
      </c>
      <c r="D512" s="128">
        <v>0</v>
      </c>
      <c r="E512" s="128">
        <v>0</v>
      </c>
      <c r="F512" s="128">
        <v>0</v>
      </c>
      <c r="G512" s="128">
        <v>0</v>
      </c>
      <c r="H512" s="128">
        <v>0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33">
        <v>0</v>
      </c>
    </row>
    <row r="513" spans="1:14" ht="33" customHeight="1" x14ac:dyDescent="0.2">
      <c r="A513" s="140" t="s">
        <v>312</v>
      </c>
      <c r="B513" s="128">
        <v>0</v>
      </c>
      <c r="C513" s="128">
        <v>0</v>
      </c>
      <c r="D513" s="128">
        <v>0</v>
      </c>
      <c r="E513" s="128">
        <v>0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33">
        <v>0</v>
      </c>
    </row>
    <row r="514" spans="1:14" ht="33" customHeight="1" x14ac:dyDescent="0.2">
      <c r="A514" s="140" t="s">
        <v>313</v>
      </c>
      <c r="B514" s="128">
        <v>0</v>
      </c>
      <c r="C514" s="128">
        <v>0</v>
      </c>
      <c r="D514" s="128">
        <v>0</v>
      </c>
      <c r="E514" s="128">
        <v>0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33">
        <v>0</v>
      </c>
    </row>
    <row r="515" spans="1:14" ht="33" customHeight="1" x14ac:dyDescent="0.2">
      <c r="A515" s="140" t="s">
        <v>314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33">
        <v>0</v>
      </c>
    </row>
    <row r="516" spans="1:14" ht="33" customHeight="1" x14ac:dyDescent="0.2">
      <c r="A516" s="140" t="s">
        <v>313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33">
        <v>0</v>
      </c>
    </row>
    <row r="517" spans="1:14" ht="33" customHeight="1" thickBot="1" x14ac:dyDescent="0.25">
      <c r="A517" s="140" t="s">
        <v>234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33">
        <v>0</v>
      </c>
    </row>
    <row r="518" spans="1:14" ht="33" customHeight="1" thickBot="1" x14ac:dyDescent="0.25">
      <c r="A518" s="141" t="s">
        <v>315</v>
      </c>
      <c r="B518" s="131">
        <v>0</v>
      </c>
      <c r="C518" s="131">
        <v>0</v>
      </c>
      <c r="D518" s="131">
        <v>0</v>
      </c>
      <c r="E518" s="131">
        <v>0</v>
      </c>
      <c r="F518" s="131">
        <v>0</v>
      </c>
      <c r="G518" s="131">
        <v>0</v>
      </c>
      <c r="H518" s="131">
        <v>0</v>
      </c>
      <c r="I518" s="131">
        <v>0</v>
      </c>
      <c r="J518" s="131">
        <v>430053</v>
      </c>
      <c r="K518" s="131">
        <v>0</v>
      </c>
      <c r="L518" s="131">
        <v>96281</v>
      </c>
      <c r="M518" s="131">
        <v>128374</v>
      </c>
      <c r="N518" s="131">
        <v>654708</v>
      </c>
    </row>
    <row r="519" spans="1:14" ht="33" customHeight="1" x14ac:dyDescent="0.2">
      <c r="A519" s="140" t="s">
        <v>316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33">
        <v>0</v>
      </c>
    </row>
    <row r="520" spans="1:14" ht="33" customHeight="1" x14ac:dyDescent="0.2">
      <c r="A520" s="140" t="s">
        <v>317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33">
        <v>0</v>
      </c>
    </row>
    <row r="521" spans="1:14" ht="33" customHeight="1" thickBot="1" x14ac:dyDescent="0.25">
      <c r="A521" s="140" t="s">
        <v>234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430053</v>
      </c>
      <c r="K521" s="128">
        <v>0</v>
      </c>
      <c r="L521" s="128">
        <v>96281</v>
      </c>
      <c r="M521" s="128">
        <v>128374</v>
      </c>
      <c r="N521" s="133">
        <v>654708</v>
      </c>
    </row>
    <row r="522" spans="1:14" ht="33" customHeight="1" thickBot="1" x14ac:dyDescent="0.25">
      <c r="A522" s="141" t="s">
        <v>318</v>
      </c>
      <c r="B522" s="131">
        <v>0</v>
      </c>
      <c r="C522" s="131">
        <v>0</v>
      </c>
      <c r="D522" s="131">
        <v>45643</v>
      </c>
      <c r="E522" s="131">
        <v>0</v>
      </c>
      <c r="F522" s="131">
        <v>0</v>
      </c>
      <c r="G522" s="131">
        <v>0</v>
      </c>
      <c r="H522" s="131">
        <v>1904428</v>
      </c>
      <c r="I522" s="131">
        <v>0</v>
      </c>
      <c r="J522" s="131">
        <v>262525</v>
      </c>
      <c r="K522" s="131">
        <v>0</v>
      </c>
      <c r="L522" s="131">
        <v>0</v>
      </c>
      <c r="M522" s="131">
        <v>0</v>
      </c>
      <c r="N522" s="131">
        <v>2212596</v>
      </c>
    </row>
    <row r="523" spans="1:14" ht="33" customHeight="1" thickBot="1" x14ac:dyDescent="0.25">
      <c r="A523" s="143" t="s">
        <v>318</v>
      </c>
      <c r="B523" s="135">
        <v>0</v>
      </c>
      <c r="C523" s="135">
        <v>0</v>
      </c>
      <c r="D523" s="135">
        <v>45643</v>
      </c>
      <c r="E523" s="135">
        <v>0</v>
      </c>
      <c r="F523" s="135">
        <v>0</v>
      </c>
      <c r="G523" s="135">
        <v>0</v>
      </c>
      <c r="H523" s="135">
        <v>1904428</v>
      </c>
      <c r="I523" s="135">
        <v>0</v>
      </c>
      <c r="J523" s="135">
        <v>262525</v>
      </c>
      <c r="K523" s="135">
        <v>0</v>
      </c>
      <c r="L523" s="135">
        <v>0</v>
      </c>
      <c r="M523" s="135">
        <v>0</v>
      </c>
      <c r="N523" s="136">
        <v>2212596</v>
      </c>
    </row>
    <row r="524" spans="1:14" ht="33" customHeight="1" thickBot="1" x14ac:dyDescent="0.25">
      <c r="A524" s="148" t="s">
        <v>229</v>
      </c>
      <c r="B524" s="149">
        <v>4292764</v>
      </c>
      <c r="C524" s="149">
        <v>6018146</v>
      </c>
      <c r="D524" s="149">
        <v>10400744</v>
      </c>
      <c r="E524" s="149">
        <v>11922303</v>
      </c>
      <c r="F524" s="149">
        <v>9770881</v>
      </c>
      <c r="G524" s="149">
        <v>6314853</v>
      </c>
      <c r="H524" s="149">
        <v>4587116</v>
      </c>
      <c r="I524" s="149">
        <v>0</v>
      </c>
      <c r="J524" s="149">
        <v>10551490</v>
      </c>
      <c r="K524" s="149">
        <v>4925759</v>
      </c>
      <c r="L524" s="149">
        <v>4218129</v>
      </c>
      <c r="M524" s="149">
        <v>5411837</v>
      </c>
      <c r="N524" s="149">
        <v>78414022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323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68" t="s">
        <v>216</v>
      </c>
      <c r="B529" s="169" t="s">
        <v>217</v>
      </c>
      <c r="C529" s="169" t="s">
        <v>218</v>
      </c>
      <c r="D529" s="169" t="s">
        <v>219</v>
      </c>
      <c r="E529" s="169" t="s">
        <v>220</v>
      </c>
      <c r="F529" s="169" t="s">
        <v>221</v>
      </c>
      <c r="G529" s="169" t="s">
        <v>222</v>
      </c>
      <c r="H529" s="169" t="s">
        <v>223</v>
      </c>
      <c r="I529" s="169" t="s">
        <v>224</v>
      </c>
      <c r="J529" s="169" t="s">
        <v>225</v>
      </c>
      <c r="K529" s="169" t="s">
        <v>226</v>
      </c>
      <c r="L529" s="169" t="s">
        <v>227</v>
      </c>
      <c r="M529" s="169" t="s">
        <v>228</v>
      </c>
      <c r="N529" s="170" t="s">
        <v>229</v>
      </c>
    </row>
    <row r="530" spans="1:14" ht="33" customHeight="1" thickBot="1" x14ac:dyDescent="0.25">
      <c r="A530" s="162" t="s">
        <v>230</v>
      </c>
      <c r="B530" s="150">
        <v>217701.04</v>
      </c>
      <c r="C530" s="150">
        <v>0</v>
      </c>
      <c r="D530" s="150">
        <v>0</v>
      </c>
      <c r="E530" s="150">
        <v>377300.96</v>
      </c>
      <c r="F530" s="150">
        <v>0</v>
      </c>
      <c r="G530" s="150">
        <v>427584</v>
      </c>
      <c r="H530" s="150">
        <v>343723.04</v>
      </c>
      <c r="I530" s="150">
        <v>429260.79999999999</v>
      </c>
      <c r="J530" s="150">
        <v>378789.12</v>
      </c>
      <c r="K530" s="150">
        <v>335360</v>
      </c>
      <c r="L530" s="150">
        <v>1318320</v>
      </c>
      <c r="M530" s="150">
        <v>0</v>
      </c>
      <c r="N530" s="150">
        <v>3828038.96</v>
      </c>
    </row>
    <row r="531" spans="1:14" ht="33" customHeight="1" x14ac:dyDescent="0.2">
      <c r="A531" s="160" t="s">
        <v>231</v>
      </c>
      <c r="B531" s="153">
        <v>0</v>
      </c>
      <c r="C531" s="151">
        <v>0</v>
      </c>
      <c r="D531" s="151">
        <v>0</v>
      </c>
      <c r="E531" s="151">
        <v>0</v>
      </c>
      <c r="F531" s="151">
        <v>0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2">
        <v>0</v>
      </c>
    </row>
    <row r="532" spans="1:14" ht="33" customHeight="1" x14ac:dyDescent="0.2">
      <c r="A532" s="160" t="s">
        <v>213</v>
      </c>
      <c r="B532" s="153">
        <v>0</v>
      </c>
      <c r="C532" s="151">
        <v>0</v>
      </c>
      <c r="D532" s="151">
        <v>0</v>
      </c>
      <c r="E532" s="151">
        <v>0</v>
      </c>
      <c r="F532" s="151">
        <v>0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2">
        <v>0</v>
      </c>
    </row>
    <row r="533" spans="1:14" ht="33" customHeight="1" x14ac:dyDescent="0.2">
      <c r="A533" s="160" t="s">
        <v>232</v>
      </c>
      <c r="B533" s="153">
        <v>0</v>
      </c>
      <c r="C533" s="151">
        <v>0</v>
      </c>
      <c r="D533" s="151">
        <v>0</v>
      </c>
      <c r="E533" s="151">
        <v>0</v>
      </c>
      <c r="F533" s="151">
        <v>0</v>
      </c>
      <c r="G533" s="151">
        <v>0</v>
      </c>
      <c r="H533" s="151">
        <v>0</v>
      </c>
      <c r="I533" s="151">
        <v>0</v>
      </c>
      <c r="J533" s="151">
        <v>0</v>
      </c>
      <c r="K533" s="151">
        <v>0</v>
      </c>
      <c r="L533" s="151">
        <v>0</v>
      </c>
      <c r="M533" s="151">
        <v>0</v>
      </c>
      <c r="N533" s="152">
        <v>0</v>
      </c>
    </row>
    <row r="534" spans="1:14" ht="33" customHeight="1" x14ac:dyDescent="0.2">
      <c r="A534" s="161" t="s">
        <v>233</v>
      </c>
      <c r="B534" s="153">
        <v>0</v>
      </c>
      <c r="C534" s="151">
        <v>0</v>
      </c>
      <c r="D534" s="151">
        <v>0</v>
      </c>
      <c r="E534" s="151">
        <v>0</v>
      </c>
      <c r="F534" s="151">
        <v>0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2">
        <v>0</v>
      </c>
    </row>
    <row r="535" spans="1:14" ht="33" customHeight="1" thickBot="1" x14ac:dyDescent="0.25">
      <c r="A535" s="167" t="s">
        <v>234</v>
      </c>
      <c r="B535" s="153">
        <v>217701.04</v>
      </c>
      <c r="C535" s="151">
        <v>0</v>
      </c>
      <c r="D535" s="151">
        <v>0</v>
      </c>
      <c r="E535" s="151">
        <v>377300.96</v>
      </c>
      <c r="F535" s="151">
        <v>0</v>
      </c>
      <c r="G535" s="151">
        <v>427584</v>
      </c>
      <c r="H535" s="151">
        <v>343723.04</v>
      </c>
      <c r="I535" s="151">
        <v>429260.79999999999</v>
      </c>
      <c r="J535" s="151">
        <v>378789.12</v>
      </c>
      <c r="K535" s="151">
        <v>335360</v>
      </c>
      <c r="L535" s="151">
        <v>1318320</v>
      </c>
      <c r="M535" s="151">
        <v>0</v>
      </c>
      <c r="N535" s="152">
        <v>3828038.96</v>
      </c>
    </row>
    <row r="536" spans="1:14" ht="33" customHeight="1" thickBot="1" x14ac:dyDescent="0.25">
      <c r="A536" s="164" t="s">
        <v>235</v>
      </c>
      <c r="B536" s="154">
        <v>0</v>
      </c>
      <c r="C536" s="154">
        <v>0</v>
      </c>
      <c r="D536" s="154">
        <v>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</row>
    <row r="537" spans="1:14" ht="33" customHeight="1" x14ac:dyDescent="0.2">
      <c r="A537" s="163" t="s">
        <v>236</v>
      </c>
      <c r="B537" s="151">
        <v>0</v>
      </c>
      <c r="C537" s="151">
        <v>0</v>
      </c>
      <c r="D537" s="151">
        <v>0</v>
      </c>
      <c r="E537" s="151">
        <v>0</v>
      </c>
      <c r="F537" s="151">
        <v>0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2">
        <v>0</v>
      </c>
    </row>
    <row r="538" spans="1:14" ht="33" customHeight="1" x14ac:dyDescent="0.2">
      <c r="A538" s="163" t="s">
        <v>237</v>
      </c>
      <c r="B538" s="151">
        <v>0</v>
      </c>
      <c r="C538" s="151">
        <v>0</v>
      </c>
      <c r="D538" s="151">
        <v>0</v>
      </c>
      <c r="E538" s="151">
        <v>0</v>
      </c>
      <c r="F538" s="151">
        <v>0</v>
      </c>
      <c r="G538" s="151">
        <v>0</v>
      </c>
      <c r="H538" s="151">
        <v>0</v>
      </c>
      <c r="I538" s="151">
        <v>0</v>
      </c>
      <c r="J538" s="151">
        <v>0</v>
      </c>
      <c r="K538" s="151">
        <v>0</v>
      </c>
      <c r="L538" s="151">
        <v>0</v>
      </c>
      <c r="M538" s="151">
        <v>0</v>
      </c>
      <c r="N538" s="152">
        <v>0</v>
      </c>
    </row>
    <row r="539" spans="1:14" ht="33" customHeight="1" x14ac:dyDescent="0.2">
      <c r="A539" s="163" t="s">
        <v>238</v>
      </c>
      <c r="B539" s="151">
        <v>0</v>
      </c>
      <c r="C539" s="151">
        <v>0</v>
      </c>
      <c r="D539" s="151">
        <v>0</v>
      </c>
      <c r="E539" s="151">
        <v>0</v>
      </c>
      <c r="F539" s="151">
        <v>0</v>
      </c>
      <c r="G539" s="151">
        <v>0</v>
      </c>
      <c r="H539" s="151">
        <v>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2">
        <v>0</v>
      </c>
    </row>
    <row r="540" spans="1:14" ht="33" customHeight="1" x14ac:dyDescent="0.2">
      <c r="A540" s="163" t="s">
        <v>239</v>
      </c>
      <c r="B540" s="151">
        <v>0</v>
      </c>
      <c r="C540" s="151">
        <v>0</v>
      </c>
      <c r="D540" s="151">
        <v>0</v>
      </c>
      <c r="E540" s="151">
        <v>0</v>
      </c>
      <c r="F540" s="151">
        <v>0</v>
      </c>
      <c r="G540" s="151">
        <v>0</v>
      </c>
      <c r="H540" s="151">
        <v>0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2">
        <v>0</v>
      </c>
    </row>
    <row r="541" spans="1:14" ht="33" customHeight="1" x14ac:dyDescent="0.2">
      <c r="A541" s="163" t="s">
        <v>240</v>
      </c>
      <c r="B541" s="151">
        <v>0</v>
      </c>
      <c r="C541" s="151">
        <v>0</v>
      </c>
      <c r="D541" s="151">
        <v>0</v>
      </c>
      <c r="E541" s="151">
        <v>0</v>
      </c>
      <c r="F541" s="151">
        <v>0</v>
      </c>
      <c r="G541" s="151">
        <v>0</v>
      </c>
      <c r="H541" s="151">
        <v>0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2">
        <v>0</v>
      </c>
    </row>
    <row r="542" spans="1:14" ht="33" customHeight="1" thickBot="1" x14ac:dyDescent="0.25">
      <c r="A542" s="163" t="s">
        <v>241</v>
      </c>
      <c r="B542" s="151">
        <v>0</v>
      </c>
      <c r="C542" s="151">
        <v>0</v>
      </c>
      <c r="D542" s="151">
        <v>0</v>
      </c>
      <c r="E542" s="151">
        <v>0</v>
      </c>
      <c r="F542" s="151">
        <v>0</v>
      </c>
      <c r="G542" s="151">
        <v>0</v>
      </c>
      <c r="H542" s="151">
        <v>0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2">
        <v>0</v>
      </c>
    </row>
    <row r="543" spans="1:14" ht="33" customHeight="1" thickBot="1" x14ac:dyDescent="0.25">
      <c r="A543" s="164" t="s">
        <v>242</v>
      </c>
      <c r="B543" s="154">
        <v>34467765.060000002</v>
      </c>
      <c r="C543" s="154">
        <v>2014521.89</v>
      </c>
      <c r="D543" s="154">
        <v>1452614.7</v>
      </c>
      <c r="E543" s="154">
        <v>3073177.67</v>
      </c>
      <c r="F543" s="154">
        <v>1484535.5</v>
      </c>
      <c r="G543" s="154">
        <v>826999.81</v>
      </c>
      <c r="H543" s="154">
        <v>1323326.32</v>
      </c>
      <c r="I543" s="154">
        <v>2217595.13</v>
      </c>
      <c r="J543" s="154">
        <v>1934930.79</v>
      </c>
      <c r="K543" s="154">
        <v>1085112</v>
      </c>
      <c r="L543" s="154">
        <v>1897669.1</v>
      </c>
      <c r="M543" s="154">
        <v>2325169</v>
      </c>
      <c r="N543" s="154">
        <v>54103416.970000014</v>
      </c>
    </row>
    <row r="544" spans="1:14" ht="33" customHeight="1" x14ac:dyDescent="0.2">
      <c r="A544" s="163" t="s">
        <v>243</v>
      </c>
      <c r="B544" s="151">
        <v>34467765.060000002</v>
      </c>
      <c r="C544" s="151">
        <v>2014521.89</v>
      </c>
      <c r="D544" s="151">
        <v>1452614.7</v>
      </c>
      <c r="E544" s="151">
        <v>3073177.67</v>
      </c>
      <c r="F544" s="151">
        <v>1484535.5</v>
      </c>
      <c r="G544" s="151">
        <v>826999.81</v>
      </c>
      <c r="H544" s="151">
        <v>1323326.32</v>
      </c>
      <c r="I544" s="151">
        <v>2217595.13</v>
      </c>
      <c r="J544" s="151">
        <v>1934930.79</v>
      </c>
      <c r="K544" s="151">
        <v>1085112</v>
      </c>
      <c r="L544" s="151">
        <v>1897669.1</v>
      </c>
      <c r="M544" s="151">
        <v>2325169</v>
      </c>
      <c r="N544" s="152">
        <v>54103416.970000014</v>
      </c>
    </row>
    <row r="545" spans="1:14" ht="33" customHeight="1" x14ac:dyDescent="0.2">
      <c r="A545" s="163" t="s">
        <v>244</v>
      </c>
      <c r="B545" s="151">
        <v>0</v>
      </c>
      <c r="C545" s="151">
        <v>0</v>
      </c>
      <c r="D545" s="151">
        <v>0</v>
      </c>
      <c r="E545" s="151">
        <v>0</v>
      </c>
      <c r="F545" s="151">
        <v>0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2">
        <v>0</v>
      </c>
    </row>
    <row r="546" spans="1:14" ht="33" customHeight="1" x14ac:dyDescent="0.2">
      <c r="A546" s="163" t="s">
        <v>245</v>
      </c>
      <c r="B546" s="151">
        <v>0</v>
      </c>
      <c r="C546" s="151">
        <v>0</v>
      </c>
      <c r="D546" s="151">
        <v>0</v>
      </c>
      <c r="E546" s="151">
        <v>0</v>
      </c>
      <c r="F546" s="151">
        <v>0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2">
        <v>0</v>
      </c>
    </row>
    <row r="547" spans="1:14" ht="33" customHeight="1" thickBot="1" x14ac:dyDescent="0.25">
      <c r="A547" s="163" t="s">
        <v>246</v>
      </c>
      <c r="B547" s="151">
        <v>0</v>
      </c>
      <c r="C547" s="151">
        <v>0</v>
      </c>
      <c r="D547" s="151">
        <v>0</v>
      </c>
      <c r="E547" s="151">
        <v>0</v>
      </c>
      <c r="F547" s="151">
        <v>0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2">
        <v>0</v>
      </c>
    </row>
    <row r="548" spans="1:14" ht="33" customHeight="1" thickBot="1" x14ac:dyDescent="0.25">
      <c r="A548" s="164" t="s">
        <v>247</v>
      </c>
      <c r="B548" s="155">
        <v>0</v>
      </c>
      <c r="C548" s="155">
        <v>1040000</v>
      </c>
      <c r="D548" s="155">
        <v>1582800</v>
      </c>
      <c r="E548" s="155">
        <v>2532480</v>
      </c>
      <c r="F548" s="155">
        <v>1582800</v>
      </c>
      <c r="G548" s="155">
        <v>1964155</v>
      </c>
      <c r="H548" s="155">
        <v>0</v>
      </c>
      <c r="I548" s="155">
        <v>1879800</v>
      </c>
      <c r="J548" s="155">
        <v>5650700</v>
      </c>
      <c r="K548" s="155">
        <v>4964230</v>
      </c>
      <c r="L548" s="155">
        <v>5500860</v>
      </c>
      <c r="M548" s="155">
        <v>0</v>
      </c>
      <c r="N548" s="155">
        <v>26697825</v>
      </c>
    </row>
    <row r="549" spans="1:14" ht="33" customHeight="1" x14ac:dyDescent="0.2">
      <c r="A549" s="163" t="s">
        <v>248</v>
      </c>
      <c r="B549" s="151">
        <v>0</v>
      </c>
      <c r="C549" s="151">
        <v>0</v>
      </c>
      <c r="D549" s="151">
        <v>0</v>
      </c>
      <c r="E549" s="151">
        <v>0</v>
      </c>
      <c r="F549" s="151">
        <v>0</v>
      </c>
      <c r="G549" s="151">
        <v>0</v>
      </c>
      <c r="H549" s="151">
        <v>0</v>
      </c>
      <c r="I549" s="151">
        <v>0</v>
      </c>
      <c r="J549" s="151">
        <v>0</v>
      </c>
      <c r="K549" s="151">
        <v>0</v>
      </c>
      <c r="L549" s="151">
        <v>0</v>
      </c>
      <c r="M549" s="151">
        <v>0</v>
      </c>
      <c r="N549" s="156">
        <v>0</v>
      </c>
    </row>
    <row r="550" spans="1:14" ht="33" customHeight="1" thickBot="1" x14ac:dyDescent="0.25">
      <c r="A550" s="163" t="s">
        <v>249</v>
      </c>
      <c r="B550" s="151">
        <v>0</v>
      </c>
      <c r="C550" s="151">
        <v>1040000</v>
      </c>
      <c r="D550" s="151">
        <v>1582800</v>
      </c>
      <c r="E550" s="151">
        <v>2532480</v>
      </c>
      <c r="F550" s="151">
        <v>1582800</v>
      </c>
      <c r="G550" s="151">
        <v>1964155</v>
      </c>
      <c r="H550" s="151">
        <v>0</v>
      </c>
      <c r="I550" s="151">
        <v>1879800</v>
      </c>
      <c r="J550" s="151">
        <v>5650700</v>
      </c>
      <c r="K550" s="151">
        <v>4964230</v>
      </c>
      <c r="L550" s="151">
        <v>5500860</v>
      </c>
      <c r="M550" s="151">
        <v>0</v>
      </c>
      <c r="N550" s="156">
        <v>26697825</v>
      </c>
    </row>
    <row r="551" spans="1:14" ht="33" customHeight="1" thickBot="1" x14ac:dyDescent="0.25">
      <c r="A551" s="164" t="s">
        <v>250</v>
      </c>
      <c r="B551" s="154">
        <v>5087877.66</v>
      </c>
      <c r="C551" s="154">
        <v>30087913.120000001</v>
      </c>
      <c r="D551" s="154">
        <v>29164363.550000001</v>
      </c>
      <c r="E551" s="154">
        <v>30783398.490000002</v>
      </c>
      <c r="F551" s="154">
        <v>41822716.920000002</v>
      </c>
      <c r="G551" s="154">
        <v>41738546.870000005</v>
      </c>
      <c r="H551" s="154">
        <v>40392677.799999997</v>
      </c>
      <c r="I551" s="154">
        <v>35976492.659999996</v>
      </c>
      <c r="J551" s="154">
        <v>45412836.860000007</v>
      </c>
      <c r="K551" s="154">
        <v>48393829</v>
      </c>
      <c r="L551" s="154">
        <v>33831294.359999999</v>
      </c>
      <c r="M551" s="154">
        <v>35084603</v>
      </c>
      <c r="N551" s="154">
        <v>417776550.28999996</v>
      </c>
    </row>
    <row r="552" spans="1:14" ht="33" customHeight="1" x14ac:dyDescent="0.2">
      <c r="A552" s="163" t="s">
        <v>251</v>
      </c>
      <c r="B552" s="151">
        <v>0</v>
      </c>
      <c r="C552" s="151">
        <v>0</v>
      </c>
      <c r="D552" s="151">
        <v>0</v>
      </c>
      <c r="E552" s="151">
        <v>0</v>
      </c>
      <c r="F552" s="151">
        <v>0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6">
        <v>0</v>
      </c>
    </row>
    <row r="553" spans="1:14" ht="33" customHeight="1" x14ac:dyDescent="0.2">
      <c r="A553" s="163" t="s">
        <v>252</v>
      </c>
      <c r="B553" s="151">
        <v>0</v>
      </c>
      <c r="C553" s="151">
        <v>0</v>
      </c>
      <c r="D553" s="151">
        <v>0</v>
      </c>
      <c r="E553" s="151">
        <v>0</v>
      </c>
      <c r="F553" s="151">
        <v>0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6">
        <v>0</v>
      </c>
    </row>
    <row r="554" spans="1:14" ht="33" customHeight="1" x14ac:dyDescent="0.2">
      <c r="A554" s="163" t="s">
        <v>253</v>
      </c>
      <c r="B554" s="151">
        <v>0</v>
      </c>
      <c r="C554" s="151">
        <v>0</v>
      </c>
      <c r="D554" s="151">
        <v>0</v>
      </c>
      <c r="E554" s="151">
        <v>0</v>
      </c>
      <c r="F554" s="151">
        <v>0</v>
      </c>
      <c r="G554" s="151">
        <v>0</v>
      </c>
      <c r="H554" s="151">
        <v>0</v>
      </c>
      <c r="I554" s="151">
        <v>0</v>
      </c>
      <c r="J554" s="151">
        <v>0</v>
      </c>
      <c r="K554" s="151">
        <v>0</v>
      </c>
      <c r="L554" s="151">
        <v>0</v>
      </c>
      <c r="M554" s="151">
        <v>0</v>
      </c>
      <c r="N554" s="156">
        <v>0</v>
      </c>
    </row>
    <row r="555" spans="1:14" ht="33" customHeight="1" x14ac:dyDescent="0.2">
      <c r="A555" s="163" t="s">
        <v>254</v>
      </c>
      <c r="B555" s="151">
        <v>0</v>
      </c>
      <c r="C555" s="151">
        <v>3548955.98</v>
      </c>
      <c r="D555" s="151">
        <v>14287751.73</v>
      </c>
      <c r="E555" s="151">
        <v>2736462.12</v>
      </c>
      <c r="F555" s="151">
        <v>0</v>
      </c>
      <c r="G555" s="151">
        <v>2296275.6</v>
      </c>
      <c r="H555" s="151">
        <v>5094517.4400000004</v>
      </c>
      <c r="I555" s="151">
        <v>3187239.16</v>
      </c>
      <c r="J555" s="151">
        <v>6997239.6799999997</v>
      </c>
      <c r="K555" s="151">
        <v>5792531</v>
      </c>
      <c r="L555" s="151">
        <v>1766744.88</v>
      </c>
      <c r="M555" s="151">
        <v>1762350</v>
      </c>
      <c r="N555" s="156">
        <v>47470067.590000011</v>
      </c>
    </row>
    <row r="556" spans="1:14" ht="33" customHeight="1" x14ac:dyDescent="0.2">
      <c r="A556" s="163" t="s">
        <v>255</v>
      </c>
      <c r="B556" s="151">
        <v>0</v>
      </c>
      <c r="C556" s="151">
        <v>0</v>
      </c>
      <c r="D556" s="151">
        <v>0</v>
      </c>
      <c r="E556" s="151">
        <v>0</v>
      </c>
      <c r="F556" s="151">
        <v>0</v>
      </c>
      <c r="G556" s="151">
        <v>0</v>
      </c>
      <c r="H556" s="151">
        <v>0</v>
      </c>
      <c r="I556" s="151">
        <v>696383</v>
      </c>
      <c r="J556" s="151">
        <v>0</v>
      </c>
      <c r="K556" s="151">
        <v>0</v>
      </c>
      <c r="L556" s="151">
        <v>0</v>
      </c>
      <c r="M556" s="151">
        <v>0</v>
      </c>
      <c r="N556" s="156">
        <v>696383</v>
      </c>
    </row>
    <row r="557" spans="1:14" ht="33" customHeight="1" x14ac:dyDescent="0.2">
      <c r="A557" s="163" t="s">
        <v>256</v>
      </c>
      <c r="B557" s="151">
        <v>0</v>
      </c>
      <c r="C557" s="151">
        <v>0</v>
      </c>
      <c r="D557" s="151">
        <v>0</v>
      </c>
      <c r="E557" s="151">
        <v>0</v>
      </c>
      <c r="F557" s="151">
        <v>3268531.84</v>
      </c>
      <c r="G557" s="151">
        <v>0</v>
      </c>
      <c r="H557" s="151">
        <v>0</v>
      </c>
      <c r="I557" s="151">
        <v>0</v>
      </c>
      <c r="J557" s="151">
        <v>0</v>
      </c>
      <c r="K557" s="151">
        <v>0</v>
      </c>
      <c r="L557" s="151">
        <v>648038.40000000002</v>
      </c>
      <c r="M557" s="151">
        <v>0</v>
      </c>
      <c r="N557" s="156">
        <v>3916570.2399999998</v>
      </c>
    </row>
    <row r="558" spans="1:14" ht="33" customHeight="1" x14ac:dyDescent="0.2">
      <c r="A558" s="163" t="s">
        <v>257</v>
      </c>
      <c r="B558" s="151">
        <v>0</v>
      </c>
      <c r="C558" s="151">
        <v>0</v>
      </c>
      <c r="D558" s="151">
        <v>0</v>
      </c>
      <c r="E558" s="151">
        <v>0</v>
      </c>
      <c r="F558" s="151">
        <v>0</v>
      </c>
      <c r="G558" s="151">
        <v>0</v>
      </c>
      <c r="H558" s="151">
        <v>0</v>
      </c>
      <c r="I558" s="151">
        <v>0</v>
      </c>
      <c r="J558" s="151">
        <v>0</v>
      </c>
      <c r="K558" s="151">
        <v>0</v>
      </c>
      <c r="L558" s="151">
        <v>0</v>
      </c>
      <c r="M558" s="151">
        <v>0</v>
      </c>
      <c r="N558" s="156">
        <v>0</v>
      </c>
    </row>
    <row r="559" spans="1:14" ht="33" customHeight="1" x14ac:dyDescent="0.2">
      <c r="A559" s="163" t="s">
        <v>258</v>
      </c>
      <c r="B559" s="151">
        <v>2405561.44</v>
      </c>
      <c r="C559" s="151">
        <v>5706680</v>
      </c>
      <c r="D559" s="151">
        <v>4200000</v>
      </c>
      <c r="E559" s="151">
        <v>0</v>
      </c>
      <c r="F559" s="151">
        <v>0</v>
      </c>
      <c r="G559" s="151">
        <v>0</v>
      </c>
      <c r="H559" s="151">
        <v>0</v>
      </c>
      <c r="I559" s="151">
        <v>0</v>
      </c>
      <c r="J559" s="151">
        <v>0</v>
      </c>
      <c r="K559" s="151">
        <v>0</v>
      </c>
      <c r="L559" s="151">
        <v>0</v>
      </c>
      <c r="M559" s="151">
        <v>3360000</v>
      </c>
      <c r="N559" s="156">
        <v>15672241.439999999</v>
      </c>
    </row>
    <row r="560" spans="1:14" ht="33" customHeight="1" x14ac:dyDescent="0.2">
      <c r="A560" s="163" t="s">
        <v>259</v>
      </c>
      <c r="B560" s="151">
        <v>2682316.2200000002</v>
      </c>
      <c r="C560" s="151">
        <v>20103820.18</v>
      </c>
      <c r="D560" s="151">
        <v>10531895.82</v>
      </c>
      <c r="E560" s="151">
        <v>27901968.690000001</v>
      </c>
      <c r="F560" s="151">
        <v>38554185.079999998</v>
      </c>
      <c r="G560" s="151">
        <v>38572560.170000002</v>
      </c>
      <c r="H560" s="151">
        <v>34573007.359999999</v>
      </c>
      <c r="I560" s="151">
        <v>30788916.420000002</v>
      </c>
      <c r="J560" s="151">
        <v>36450857.260000005</v>
      </c>
      <c r="K560" s="151">
        <v>39268929</v>
      </c>
      <c r="L560" s="151">
        <v>30401814.84</v>
      </c>
      <c r="M560" s="151">
        <v>27292715</v>
      </c>
      <c r="N560" s="156">
        <v>337122986.03999996</v>
      </c>
    </row>
    <row r="561" spans="1:14" ht="33" customHeight="1" x14ac:dyDescent="0.2">
      <c r="A561" s="163" t="s">
        <v>260</v>
      </c>
      <c r="B561" s="151">
        <v>0</v>
      </c>
      <c r="C561" s="151">
        <v>0</v>
      </c>
      <c r="D561" s="151">
        <v>0</v>
      </c>
      <c r="E561" s="151">
        <v>0</v>
      </c>
      <c r="F561" s="151">
        <v>0</v>
      </c>
      <c r="G561" s="151">
        <v>0</v>
      </c>
      <c r="H561" s="151">
        <v>0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6">
        <v>0</v>
      </c>
    </row>
    <row r="562" spans="1:14" ht="33" customHeight="1" thickBot="1" x14ac:dyDescent="0.25">
      <c r="A562" s="163" t="s">
        <v>261</v>
      </c>
      <c r="B562" s="151">
        <v>0</v>
      </c>
      <c r="C562" s="151">
        <v>728456.96</v>
      </c>
      <c r="D562" s="151">
        <v>144716</v>
      </c>
      <c r="E562" s="151">
        <v>144967.67999999999</v>
      </c>
      <c r="F562" s="151">
        <v>0</v>
      </c>
      <c r="G562" s="151">
        <v>869711.1</v>
      </c>
      <c r="H562" s="151">
        <v>725153</v>
      </c>
      <c r="I562" s="151">
        <v>1303954.08</v>
      </c>
      <c r="J562" s="151">
        <v>1964739.92</v>
      </c>
      <c r="K562" s="151">
        <v>3332369</v>
      </c>
      <c r="L562" s="151">
        <v>1014696.24</v>
      </c>
      <c r="M562" s="151">
        <v>2669538</v>
      </c>
      <c r="N562" s="156">
        <v>12898301.98</v>
      </c>
    </row>
    <row r="563" spans="1:14" ht="33" customHeight="1" thickBot="1" x14ac:dyDescent="0.25">
      <c r="A563" s="164" t="s">
        <v>262</v>
      </c>
      <c r="B563" s="154">
        <v>299880</v>
      </c>
      <c r="C563" s="154">
        <v>1179044</v>
      </c>
      <c r="D563" s="154">
        <v>81553.77</v>
      </c>
      <c r="E563" s="154">
        <v>649485</v>
      </c>
      <c r="F563" s="154">
        <v>746683</v>
      </c>
      <c r="G563" s="154">
        <v>1546533</v>
      </c>
      <c r="H563" s="154">
        <v>1399440</v>
      </c>
      <c r="I563" s="154">
        <v>1286305</v>
      </c>
      <c r="J563" s="154">
        <v>1523412.5</v>
      </c>
      <c r="K563" s="154">
        <v>1367650</v>
      </c>
      <c r="L563" s="154">
        <v>2601000</v>
      </c>
      <c r="M563" s="154">
        <v>1504500</v>
      </c>
      <c r="N563" s="154">
        <v>14185486.27</v>
      </c>
    </row>
    <row r="564" spans="1:14" ht="33" customHeight="1" thickBot="1" x14ac:dyDescent="0.25">
      <c r="A564" s="165" t="s">
        <v>262</v>
      </c>
      <c r="B564" s="157">
        <v>299880</v>
      </c>
      <c r="C564" s="157">
        <v>1179044</v>
      </c>
      <c r="D564" s="157">
        <v>81553.77</v>
      </c>
      <c r="E564" s="157">
        <v>649485</v>
      </c>
      <c r="F564" s="157">
        <v>746683</v>
      </c>
      <c r="G564" s="157">
        <v>1546533</v>
      </c>
      <c r="H564" s="157">
        <v>1399440</v>
      </c>
      <c r="I564" s="157">
        <v>1286305</v>
      </c>
      <c r="J564" s="157">
        <v>1523412.5</v>
      </c>
      <c r="K564" s="157">
        <v>1367650</v>
      </c>
      <c r="L564" s="157">
        <v>2601000</v>
      </c>
      <c r="M564" s="157">
        <v>1504500</v>
      </c>
      <c r="N564" s="156">
        <v>14185486.27</v>
      </c>
    </row>
    <row r="565" spans="1:14" ht="33" customHeight="1" thickBot="1" x14ac:dyDescent="0.25">
      <c r="A565" s="164" t="s">
        <v>263</v>
      </c>
      <c r="B565" s="154">
        <v>0</v>
      </c>
      <c r="C565" s="154">
        <v>0</v>
      </c>
      <c r="D565" s="154">
        <v>0</v>
      </c>
      <c r="E565" s="154">
        <v>486720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486720</v>
      </c>
    </row>
    <row r="566" spans="1:14" ht="33" customHeight="1" x14ac:dyDescent="0.2">
      <c r="A566" s="163" t="s">
        <v>264</v>
      </c>
      <c r="B566" s="151">
        <v>0</v>
      </c>
      <c r="C566" s="151">
        <v>0</v>
      </c>
      <c r="D566" s="151">
        <v>0</v>
      </c>
      <c r="E566" s="151">
        <v>486720</v>
      </c>
      <c r="F566" s="151">
        <v>0</v>
      </c>
      <c r="G566" s="151">
        <v>0</v>
      </c>
      <c r="H566" s="151">
        <v>0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6">
        <v>486720</v>
      </c>
    </row>
    <row r="567" spans="1:14" ht="33" customHeight="1" x14ac:dyDescent="0.2">
      <c r="A567" s="163" t="s">
        <v>265</v>
      </c>
      <c r="B567" s="151">
        <v>0</v>
      </c>
      <c r="C567" s="151">
        <v>0</v>
      </c>
      <c r="D567" s="151">
        <v>0</v>
      </c>
      <c r="E567" s="151">
        <v>0</v>
      </c>
      <c r="F567" s="151">
        <v>0</v>
      </c>
      <c r="G567" s="151">
        <v>0</v>
      </c>
      <c r="H567" s="151">
        <v>0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6">
        <v>0</v>
      </c>
    </row>
    <row r="568" spans="1:14" ht="33" customHeight="1" x14ac:dyDescent="0.2">
      <c r="A568" s="163" t="s">
        <v>266</v>
      </c>
      <c r="B568" s="151">
        <v>0</v>
      </c>
      <c r="C568" s="151">
        <v>0</v>
      </c>
      <c r="D568" s="151">
        <v>0</v>
      </c>
      <c r="E568" s="151">
        <v>0</v>
      </c>
      <c r="F568" s="151">
        <v>0</v>
      </c>
      <c r="G568" s="151">
        <v>0</v>
      </c>
      <c r="H568" s="151">
        <v>0</v>
      </c>
      <c r="I568" s="151">
        <v>0</v>
      </c>
      <c r="J568" s="151">
        <v>0</v>
      </c>
      <c r="K568" s="151">
        <v>0</v>
      </c>
      <c r="L568" s="151">
        <v>0</v>
      </c>
      <c r="M568" s="151">
        <v>0</v>
      </c>
      <c r="N568" s="156">
        <v>0</v>
      </c>
    </row>
    <row r="569" spans="1:14" ht="33" customHeight="1" x14ac:dyDescent="0.2">
      <c r="A569" s="163" t="s">
        <v>267</v>
      </c>
      <c r="B569" s="151">
        <v>0</v>
      </c>
      <c r="C569" s="151">
        <v>0</v>
      </c>
      <c r="D569" s="151">
        <v>0</v>
      </c>
      <c r="E569" s="151">
        <v>0</v>
      </c>
      <c r="F569" s="151">
        <v>0</v>
      </c>
      <c r="G569" s="151">
        <v>0</v>
      </c>
      <c r="H569" s="151">
        <v>0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6">
        <v>0</v>
      </c>
    </row>
    <row r="570" spans="1:14" ht="33" customHeight="1" x14ac:dyDescent="0.2">
      <c r="A570" s="163" t="s">
        <v>268</v>
      </c>
      <c r="B570" s="151">
        <v>0</v>
      </c>
      <c r="C570" s="151">
        <v>0</v>
      </c>
      <c r="D570" s="151">
        <v>0</v>
      </c>
      <c r="E570" s="151">
        <v>0</v>
      </c>
      <c r="F570" s="151">
        <v>0</v>
      </c>
      <c r="G570" s="151">
        <v>0</v>
      </c>
      <c r="H570" s="151">
        <v>0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6">
        <v>0</v>
      </c>
    </row>
    <row r="571" spans="1:14" ht="33" customHeight="1" x14ac:dyDescent="0.2">
      <c r="A571" s="163" t="s">
        <v>269</v>
      </c>
      <c r="B571" s="151">
        <v>0</v>
      </c>
      <c r="C571" s="151">
        <v>0</v>
      </c>
      <c r="D571" s="151">
        <v>0</v>
      </c>
      <c r="E571" s="151">
        <v>0</v>
      </c>
      <c r="F571" s="151">
        <v>0</v>
      </c>
      <c r="G571" s="151">
        <v>0</v>
      </c>
      <c r="H571" s="151">
        <v>0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6">
        <v>0</v>
      </c>
    </row>
    <row r="572" spans="1:14" ht="33" customHeight="1" x14ac:dyDescent="0.2">
      <c r="A572" s="163" t="s">
        <v>270</v>
      </c>
      <c r="B572" s="151">
        <v>0</v>
      </c>
      <c r="C572" s="151">
        <v>0</v>
      </c>
      <c r="D572" s="151">
        <v>0</v>
      </c>
      <c r="E572" s="151">
        <v>0</v>
      </c>
      <c r="F572" s="151">
        <v>0</v>
      </c>
      <c r="G572" s="151">
        <v>0</v>
      </c>
      <c r="H572" s="151">
        <v>0</v>
      </c>
      <c r="I572" s="151">
        <v>0</v>
      </c>
      <c r="J572" s="151">
        <v>0</v>
      </c>
      <c r="K572" s="151">
        <v>0</v>
      </c>
      <c r="L572" s="151">
        <v>0</v>
      </c>
      <c r="M572" s="151">
        <v>0</v>
      </c>
      <c r="N572" s="156">
        <v>0</v>
      </c>
    </row>
    <row r="573" spans="1:14" ht="33" customHeight="1" x14ac:dyDescent="0.2">
      <c r="A573" s="163" t="s">
        <v>271</v>
      </c>
      <c r="B573" s="151">
        <v>0</v>
      </c>
      <c r="C573" s="151">
        <v>0</v>
      </c>
      <c r="D573" s="151">
        <v>0</v>
      </c>
      <c r="E573" s="151">
        <v>0</v>
      </c>
      <c r="F573" s="151">
        <v>0</v>
      </c>
      <c r="G573" s="151">
        <v>0</v>
      </c>
      <c r="H573" s="151">
        <v>0</v>
      </c>
      <c r="I573" s="151">
        <v>0</v>
      </c>
      <c r="J573" s="151">
        <v>0</v>
      </c>
      <c r="K573" s="151">
        <v>0</v>
      </c>
      <c r="L573" s="151">
        <v>0</v>
      </c>
      <c r="M573" s="151">
        <v>0</v>
      </c>
      <c r="N573" s="156">
        <v>0</v>
      </c>
    </row>
    <row r="574" spans="1:14" ht="33" customHeight="1" x14ac:dyDescent="0.2">
      <c r="A574" s="163" t="s">
        <v>272</v>
      </c>
      <c r="B574" s="151">
        <v>0</v>
      </c>
      <c r="C574" s="151">
        <v>0</v>
      </c>
      <c r="D574" s="151">
        <v>0</v>
      </c>
      <c r="E574" s="151">
        <v>0</v>
      </c>
      <c r="F574" s="151">
        <v>0</v>
      </c>
      <c r="G574" s="151">
        <v>0</v>
      </c>
      <c r="H574" s="151">
        <v>0</v>
      </c>
      <c r="I574" s="151">
        <v>0</v>
      </c>
      <c r="J574" s="151">
        <v>0</v>
      </c>
      <c r="K574" s="151">
        <v>0</v>
      </c>
      <c r="L574" s="151">
        <v>0</v>
      </c>
      <c r="M574" s="151">
        <v>0</v>
      </c>
      <c r="N574" s="156">
        <v>0</v>
      </c>
    </row>
    <row r="575" spans="1:14" ht="33" customHeight="1" thickBot="1" x14ac:dyDescent="0.25">
      <c r="A575" s="163" t="s">
        <v>273</v>
      </c>
      <c r="B575" s="151">
        <v>0</v>
      </c>
      <c r="C575" s="151">
        <v>0</v>
      </c>
      <c r="D575" s="151">
        <v>0</v>
      </c>
      <c r="E575" s="151">
        <v>0</v>
      </c>
      <c r="F575" s="151">
        <v>0</v>
      </c>
      <c r="G575" s="151">
        <v>0</v>
      </c>
      <c r="H575" s="151">
        <v>0</v>
      </c>
      <c r="I575" s="151">
        <v>0</v>
      </c>
      <c r="J575" s="151">
        <v>0</v>
      </c>
      <c r="K575" s="151">
        <v>0</v>
      </c>
      <c r="L575" s="151">
        <v>0</v>
      </c>
      <c r="M575" s="151">
        <v>0</v>
      </c>
      <c r="N575" s="156">
        <v>0</v>
      </c>
    </row>
    <row r="576" spans="1:14" ht="33" customHeight="1" thickBot="1" x14ac:dyDescent="0.25">
      <c r="A576" s="164" t="s">
        <v>274</v>
      </c>
      <c r="B576" s="154">
        <v>1295161</v>
      </c>
      <c r="C576" s="154">
        <v>607264.76</v>
      </c>
      <c r="D576" s="154">
        <v>0</v>
      </c>
      <c r="E576" s="154">
        <v>0</v>
      </c>
      <c r="F576" s="154">
        <v>1366897.6</v>
      </c>
      <c r="G576" s="154">
        <v>1733511</v>
      </c>
      <c r="H576" s="154">
        <v>976603.6</v>
      </c>
      <c r="I576" s="154">
        <v>0</v>
      </c>
      <c r="J576" s="154">
        <v>0</v>
      </c>
      <c r="K576" s="154">
        <v>1902164</v>
      </c>
      <c r="L576" s="154">
        <v>0</v>
      </c>
      <c r="M576" s="154">
        <v>36750</v>
      </c>
      <c r="N576" s="154">
        <v>7918351.96</v>
      </c>
    </row>
    <row r="577" spans="1:14" ht="33" customHeight="1" x14ac:dyDescent="0.2">
      <c r="A577" s="163" t="s">
        <v>275</v>
      </c>
      <c r="B577" s="151">
        <v>0</v>
      </c>
      <c r="C577" s="151">
        <v>0</v>
      </c>
      <c r="D577" s="151">
        <v>0</v>
      </c>
      <c r="E577" s="151">
        <v>0</v>
      </c>
      <c r="F577" s="151">
        <v>0</v>
      </c>
      <c r="G577" s="151">
        <v>0</v>
      </c>
      <c r="H577" s="151">
        <v>0</v>
      </c>
      <c r="I577" s="151">
        <v>0</v>
      </c>
      <c r="J577" s="151">
        <v>0</v>
      </c>
      <c r="K577" s="151">
        <v>583500</v>
      </c>
      <c r="L577" s="151">
        <v>0</v>
      </c>
      <c r="M577" s="151">
        <v>36750</v>
      </c>
      <c r="N577" s="156">
        <v>620250</v>
      </c>
    </row>
    <row r="578" spans="1:14" ht="33" customHeight="1" x14ac:dyDescent="0.2">
      <c r="A578" s="163" t="s">
        <v>276</v>
      </c>
      <c r="B578" s="151">
        <v>0</v>
      </c>
      <c r="C578" s="151">
        <v>0</v>
      </c>
      <c r="D578" s="151">
        <v>0</v>
      </c>
      <c r="E578" s="151">
        <v>0</v>
      </c>
      <c r="F578" s="151">
        <v>0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6">
        <v>0</v>
      </c>
    </row>
    <row r="579" spans="1:14" ht="33" customHeight="1" x14ac:dyDescent="0.2">
      <c r="A579" s="163" t="s">
        <v>277</v>
      </c>
      <c r="B579" s="151">
        <v>531552</v>
      </c>
      <c r="C579" s="151">
        <v>0</v>
      </c>
      <c r="D579" s="151">
        <v>0</v>
      </c>
      <c r="E579" s="151">
        <v>0</v>
      </c>
      <c r="F579" s="151">
        <v>0</v>
      </c>
      <c r="G579" s="151">
        <v>0</v>
      </c>
      <c r="H579" s="151">
        <v>0</v>
      </c>
      <c r="I579" s="151">
        <v>0</v>
      </c>
      <c r="J579" s="151">
        <v>0</v>
      </c>
      <c r="K579" s="151">
        <v>1035315</v>
      </c>
      <c r="L579" s="151">
        <v>0</v>
      </c>
      <c r="M579" s="151">
        <v>0</v>
      </c>
      <c r="N579" s="156">
        <v>1566867</v>
      </c>
    </row>
    <row r="580" spans="1:14" ht="33" customHeight="1" x14ac:dyDescent="0.2">
      <c r="A580" s="163" t="s">
        <v>278</v>
      </c>
      <c r="B580" s="151">
        <v>0</v>
      </c>
      <c r="C580" s="151">
        <v>323915.76</v>
      </c>
      <c r="D580" s="151">
        <v>0</v>
      </c>
      <c r="E580" s="151">
        <v>0</v>
      </c>
      <c r="F580" s="151">
        <v>327250</v>
      </c>
      <c r="G580" s="151">
        <v>0</v>
      </c>
      <c r="H580" s="151">
        <v>0</v>
      </c>
      <c r="I580" s="151">
        <v>0</v>
      </c>
      <c r="J580" s="151">
        <v>0</v>
      </c>
      <c r="K580" s="151">
        <v>283349</v>
      </c>
      <c r="L580" s="151">
        <v>0</v>
      </c>
      <c r="M580" s="151">
        <v>0</v>
      </c>
      <c r="N580" s="156">
        <v>934514.76</v>
      </c>
    </row>
    <row r="581" spans="1:14" ht="33" customHeight="1" x14ac:dyDescent="0.2">
      <c r="A581" s="163" t="s">
        <v>279</v>
      </c>
      <c r="B581" s="151">
        <v>0</v>
      </c>
      <c r="C581" s="151">
        <v>0</v>
      </c>
      <c r="D581" s="151">
        <v>0</v>
      </c>
      <c r="E581" s="151">
        <v>0</v>
      </c>
      <c r="F581" s="151">
        <v>0</v>
      </c>
      <c r="G581" s="151">
        <v>0</v>
      </c>
      <c r="H581" s="151">
        <v>0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6">
        <v>0</v>
      </c>
    </row>
    <row r="582" spans="1:14" ht="33" customHeight="1" x14ac:dyDescent="0.2">
      <c r="A582" s="163" t="s">
        <v>280</v>
      </c>
      <c r="B582" s="151">
        <v>763609</v>
      </c>
      <c r="C582" s="151">
        <v>283349</v>
      </c>
      <c r="D582" s="151">
        <v>0</v>
      </c>
      <c r="E582" s="151">
        <v>0</v>
      </c>
      <c r="F582" s="151">
        <v>1039647.6</v>
      </c>
      <c r="G582" s="151">
        <v>1733511</v>
      </c>
      <c r="H582" s="151">
        <v>976603.6</v>
      </c>
      <c r="I582" s="151">
        <v>0</v>
      </c>
      <c r="J582" s="151">
        <v>0</v>
      </c>
      <c r="K582" s="151">
        <v>0</v>
      </c>
      <c r="L582" s="151">
        <v>0</v>
      </c>
      <c r="M582" s="151">
        <v>0</v>
      </c>
      <c r="N582" s="156">
        <v>4796720.2</v>
      </c>
    </row>
    <row r="583" spans="1:14" ht="33" customHeight="1" thickBot="1" x14ac:dyDescent="0.25">
      <c r="A583" s="163" t="s">
        <v>281</v>
      </c>
      <c r="B583" s="151">
        <v>0</v>
      </c>
      <c r="C583" s="151">
        <v>0</v>
      </c>
      <c r="D583" s="151">
        <v>0</v>
      </c>
      <c r="E583" s="151">
        <v>0</v>
      </c>
      <c r="F583" s="151">
        <v>0</v>
      </c>
      <c r="G583" s="151">
        <v>0</v>
      </c>
      <c r="H583" s="151">
        <v>0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6">
        <v>0</v>
      </c>
    </row>
    <row r="584" spans="1:14" ht="33" customHeight="1" thickBot="1" x14ac:dyDescent="0.25">
      <c r="A584" s="164" t="s">
        <v>282</v>
      </c>
      <c r="B584" s="154">
        <v>1257070.3999999999</v>
      </c>
      <c r="C584" s="154">
        <v>4992566.8</v>
      </c>
      <c r="D584" s="154">
        <v>1779960</v>
      </c>
      <c r="E584" s="154">
        <v>2966600</v>
      </c>
      <c r="F584" s="154">
        <v>4584320</v>
      </c>
      <c r="G584" s="154">
        <v>2966600</v>
      </c>
      <c r="H584" s="154">
        <v>3435040</v>
      </c>
      <c r="I584" s="154">
        <v>1673360</v>
      </c>
      <c r="J584" s="154">
        <v>3938604.8</v>
      </c>
      <c r="K584" s="154">
        <v>4422080</v>
      </c>
      <c r="L584" s="154">
        <v>3258350</v>
      </c>
      <c r="M584" s="154">
        <v>3559920</v>
      </c>
      <c r="N584" s="154">
        <v>38834472</v>
      </c>
    </row>
    <row r="585" spans="1:14" ht="33" customHeight="1" x14ac:dyDescent="0.2">
      <c r="A585" s="163" t="s">
        <v>283</v>
      </c>
      <c r="B585" s="151">
        <v>0</v>
      </c>
      <c r="C585" s="151">
        <v>0</v>
      </c>
      <c r="D585" s="151">
        <v>0</v>
      </c>
      <c r="E585" s="151">
        <v>0</v>
      </c>
      <c r="F585" s="151">
        <v>0</v>
      </c>
      <c r="G585" s="151">
        <v>0</v>
      </c>
      <c r="H585" s="151">
        <v>0</v>
      </c>
      <c r="I585" s="151">
        <v>0</v>
      </c>
      <c r="J585" s="151">
        <v>0</v>
      </c>
      <c r="K585" s="151">
        <v>0</v>
      </c>
      <c r="L585" s="151">
        <v>0</v>
      </c>
      <c r="M585" s="151">
        <v>0</v>
      </c>
      <c r="N585" s="156">
        <v>0</v>
      </c>
    </row>
    <row r="586" spans="1:14" ht="33" customHeight="1" x14ac:dyDescent="0.2">
      <c r="A586" s="163" t="s">
        <v>284</v>
      </c>
      <c r="B586" s="151">
        <v>0</v>
      </c>
      <c r="C586" s="151">
        <v>0</v>
      </c>
      <c r="D586" s="151">
        <v>0</v>
      </c>
      <c r="E586" s="151">
        <v>0</v>
      </c>
      <c r="F586" s="151">
        <v>0</v>
      </c>
      <c r="G586" s="151">
        <v>0</v>
      </c>
      <c r="H586" s="151">
        <v>0</v>
      </c>
      <c r="I586" s="151">
        <v>0</v>
      </c>
      <c r="J586" s="151">
        <v>0</v>
      </c>
      <c r="K586" s="151">
        <v>0</v>
      </c>
      <c r="L586" s="151">
        <v>0</v>
      </c>
      <c r="M586" s="151">
        <v>0</v>
      </c>
      <c r="N586" s="156">
        <v>0</v>
      </c>
    </row>
    <row r="587" spans="1:14" ht="33" customHeight="1" x14ac:dyDescent="0.2">
      <c r="A587" s="163" t="s">
        <v>285</v>
      </c>
      <c r="B587" s="151">
        <v>1257070.3999999999</v>
      </c>
      <c r="C587" s="151">
        <v>3504280</v>
      </c>
      <c r="D587" s="151">
        <v>1779960</v>
      </c>
      <c r="E587" s="151">
        <v>2966600</v>
      </c>
      <c r="F587" s="151">
        <v>4584320</v>
      </c>
      <c r="G587" s="151">
        <v>2966600</v>
      </c>
      <c r="H587" s="151">
        <v>3022240</v>
      </c>
      <c r="I587" s="151">
        <v>1673360</v>
      </c>
      <c r="J587" s="151">
        <v>3938604.8</v>
      </c>
      <c r="K587" s="151">
        <v>4422080</v>
      </c>
      <c r="L587" s="151">
        <v>2966600</v>
      </c>
      <c r="M587" s="151">
        <v>3559920</v>
      </c>
      <c r="N587" s="156">
        <v>36641635.200000003</v>
      </c>
    </row>
    <row r="588" spans="1:14" ht="33" customHeight="1" x14ac:dyDescent="0.2">
      <c r="A588" s="163" t="s">
        <v>286</v>
      </c>
      <c r="B588" s="151">
        <v>0</v>
      </c>
      <c r="C588" s="151">
        <v>0</v>
      </c>
      <c r="D588" s="151">
        <v>0</v>
      </c>
      <c r="E588" s="151">
        <v>0</v>
      </c>
      <c r="F588" s="151">
        <v>0</v>
      </c>
      <c r="G588" s="151">
        <v>0</v>
      </c>
      <c r="H588" s="151">
        <v>0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6">
        <v>0</v>
      </c>
    </row>
    <row r="589" spans="1:14" ht="33" customHeight="1" x14ac:dyDescent="0.2">
      <c r="A589" s="163" t="s">
        <v>287</v>
      </c>
      <c r="B589" s="151">
        <v>0</v>
      </c>
      <c r="C589" s="151">
        <v>0</v>
      </c>
      <c r="D589" s="151">
        <v>0</v>
      </c>
      <c r="E589" s="151">
        <v>0</v>
      </c>
      <c r="F589" s="151">
        <v>0</v>
      </c>
      <c r="G589" s="151">
        <v>0</v>
      </c>
      <c r="H589" s="151">
        <v>0</v>
      </c>
      <c r="I589" s="151">
        <v>0</v>
      </c>
      <c r="J589" s="151">
        <v>0</v>
      </c>
      <c r="K589" s="151">
        <v>0</v>
      </c>
      <c r="L589" s="151">
        <v>0</v>
      </c>
      <c r="M589" s="151">
        <v>0</v>
      </c>
      <c r="N589" s="156">
        <v>0</v>
      </c>
    </row>
    <row r="590" spans="1:14" ht="33" customHeight="1" x14ac:dyDescent="0.2">
      <c r="A590" s="163" t="s">
        <v>288</v>
      </c>
      <c r="B590" s="151">
        <v>0</v>
      </c>
      <c r="C590" s="151">
        <v>0</v>
      </c>
      <c r="D590" s="151">
        <v>0</v>
      </c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6">
        <v>0</v>
      </c>
    </row>
    <row r="591" spans="1:14" ht="33" customHeight="1" x14ac:dyDescent="0.2">
      <c r="A591" s="163" t="s">
        <v>289</v>
      </c>
      <c r="B591" s="151">
        <v>0</v>
      </c>
      <c r="C591" s="151">
        <v>0</v>
      </c>
      <c r="D591" s="151">
        <v>0</v>
      </c>
      <c r="E591" s="151">
        <v>0</v>
      </c>
      <c r="F591" s="151">
        <v>0</v>
      </c>
      <c r="G591" s="151">
        <v>0</v>
      </c>
      <c r="H591" s="151">
        <v>0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6">
        <v>0</v>
      </c>
    </row>
    <row r="592" spans="1:14" ht="33" customHeight="1" x14ac:dyDescent="0.2">
      <c r="A592" s="163" t="s">
        <v>290</v>
      </c>
      <c r="B592" s="151">
        <v>0</v>
      </c>
      <c r="C592" s="151">
        <v>0</v>
      </c>
      <c r="D592" s="151">
        <v>0</v>
      </c>
      <c r="E592" s="151">
        <v>0</v>
      </c>
      <c r="F592" s="151">
        <v>0</v>
      </c>
      <c r="G592" s="151">
        <v>0</v>
      </c>
      <c r="H592" s="151">
        <v>412800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6">
        <v>412800</v>
      </c>
    </row>
    <row r="593" spans="1:14" ht="33" customHeight="1" x14ac:dyDescent="0.2">
      <c r="A593" s="163" t="s">
        <v>291</v>
      </c>
      <c r="B593" s="151">
        <v>0</v>
      </c>
      <c r="C593" s="151">
        <v>0</v>
      </c>
      <c r="D593" s="151">
        <v>0</v>
      </c>
      <c r="E593" s="151">
        <v>0</v>
      </c>
      <c r="F593" s="151">
        <v>0</v>
      </c>
      <c r="G593" s="151">
        <v>0</v>
      </c>
      <c r="H593" s="151">
        <v>0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6">
        <v>0</v>
      </c>
    </row>
    <row r="594" spans="1:14" ht="33" customHeight="1" x14ac:dyDescent="0.2">
      <c r="A594" s="163" t="s">
        <v>292</v>
      </c>
      <c r="B594" s="151">
        <v>0</v>
      </c>
      <c r="C594" s="151">
        <v>0</v>
      </c>
      <c r="D594" s="151">
        <v>0</v>
      </c>
      <c r="E594" s="151">
        <v>0</v>
      </c>
      <c r="F594" s="151">
        <v>0</v>
      </c>
      <c r="G594" s="151">
        <v>0</v>
      </c>
      <c r="H594" s="151">
        <v>0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6">
        <v>0</v>
      </c>
    </row>
    <row r="595" spans="1:14" ht="33" customHeight="1" x14ac:dyDescent="0.2">
      <c r="A595" s="163" t="s">
        <v>293</v>
      </c>
      <c r="B595" s="151">
        <v>0</v>
      </c>
      <c r="C595" s="151">
        <v>0</v>
      </c>
      <c r="D595" s="151">
        <v>0</v>
      </c>
      <c r="E595" s="151">
        <v>0</v>
      </c>
      <c r="F595" s="151">
        <v>0</v>
      </c>
      <c r="G595" s="151">
        <v>0</v>
      </c>
      <c r="H595" s="151">
        <v>0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6">
        <v>0</v>
      </c>
    </row>
    <row r="596" spans="1:14" ht="33" customHeight="1" x14ac:dyDescent="0.2">
      <c r="A596" s="163" t="s">
        <v>294</v>
      </c>
      <c r="B596" s="151">
        <v>0</v>
      </c>
      <c r="C596" s="151">
        <v>0</v>
      </c>
      <c r="D596" s="151">
        <v>0</v>
      </c>
      <c r="E596" s="151">
        <v>0</v>
      </c>
      <c r="F596" s="151">
        <v>0</v>
      </c>
      <c r="G596" s="151">
        <v>0</v>
      </c>
      <c r="H596" s="151">
        <v>0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6">
        <v>0</v>
      </c>
    </row>
    <row r="597" spans="1:14" ht="33" customHeight="1" x14ac:dyDescent="0.2">
      <c r="A597" s="163" t="s">
        <v>295</v>
      </c>
      <c r="B597" s="151">
        <v>0</v>
      </c>
      <c r="C597" s="151">
        <v>0</v>
      </c>
      <c r="D597" s="151">
        <v>0</v>
      </c>
      <c r="E597" s="151">
        <v>0</v>
      </c>
      <c r="F597" s="151">
        <v>0</v>
      </c>
      <c r="G597" s="151">
        <v>0</v>
      </c>
      <c r="H597" s="151">
        <v>0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6">
        <v>0</v>
      </c>
    </row>
    <row r="598" spans="1:14" ht="33" customHeight="1" x14ac:dyDescent="0.2">
      <c r="A598" s="163" t="s">
        <v>296</v>
      </c>
      <c r="B598" s="151">
        <v>0</v>
      </c>
      <c r="C598" s="151">
        <v>1488286.8</v>
      </c>
      <c r="D598" s="151">
        <v>0</v>
      </c>
      <c r="E598" s="151">
        <v>0</v>
      </c>
      <c r="F598" s="151">
        <v>0</v>
      </c>
      <c r="G598" s="151">
        <v>0</v>
      </c>
      <c r="H598" s="151">
        <v>0</v>
      </c>
      <c r="I598" s="151">
        <v>0</v>
      </c>
      <c r="J598" s="151">
        <v>0</v>
      </c>
      <c r="K598" s="151">
        <v>0</v>
      </c>
      <c r="L598" s="151">
        <v>0</v>
      </c>
      <c r="M598" s="151">
        <v>0</v>
      </c>
      <c r="N598" s="156">
        <v>1488286.8</v>
      </c>
    </row>
    <row r="599" spans="1:14" ht="33" customHeight="1" thickBot="1" x14ac:dyDescent="0.25">
      <c r="A599" s="163" t="s">
        <v>297</v>
      </c>
      <c r="B599" s="151">
        <v>0</v>
      </c>
      <c r="C599" s="151">
        <v>0</v>
      </c>
      <c r="D599" s="151">
        <v>0</v>
      </c>
      <c r="E599" s="151">
        <v>0</v>
      </c>
      <c r="F599" s="151">
        <v>0</v>
      </c>
      <c r="G599" s="151">
        <v>0</v>
      </c>
      <c r="H599" s="151">
        <v>0</v>
      </c>
      <c r="I599" s="151">
        <v>0</v>
      </c>
      <c r="J599" s="151">
        <v>0</v>
      </c>
      <c r="K599" s="151">
        <v>0</v>
      </c>
      <c r="L599" s="151">
        <v>291750</v>
      </c>
      <c r="M599" s="151">
        <v>0</v>
      </c>
      <c r="N599" s="156">
        <v>291750</v>
      </c>
    </row>
    <row r="600" spans="1:14" ht="33" customHeight="1" thickBot="1" x14ac:dyDescent="0.25">
      <c r="A600" s="164" t="s">
        <v>298</v>
      </c>
      <c r="B600" s="154">
        <v>14738742.559999999</v>
      </c>
      <c r="C600" s="154">
        <v>5392269.2800000003</v>
      </c>
      <c r="D600" s="154">
        <v>2582192.48</v>
      </c>
      <c r="E600" s="154">
        <v>2987928.48</v>
      </c>
      <c r="F600" s="154">
        <v>6954474.8700000001</v>
      </c>
      <c r="G600" s="154">
        <v>8772113</v>
      </c>
      <c r="H600" s="154">
        <v>10987675.890000001</v>
      </c>
      <c r="I600" s="154">
        <v>7314027.5199999996</v>
      </c>
      <c r="J600" s="154">
        <v>8687689.3399999999</v>
      </c>
      <c r="K600" s="154">
        <v>7920792</v>
      </c>
      <c r="L600" s="154">
        <v>8352518.1299999999</v>
      </c>
      <c r="M600" s="154">
        <v>8182725</v>
      </c>
      <c r="N600" s="154">
        <v>92873148.549999997</v>
      </c>
    </row>
    <row r="601" spans="1:14" ht="33" customHeight="1" x14ac:dyDescent="0.2">
      <c r="A601" s="163" t="s">
        <v>299</v>
      </c>
      <c r="B601" s="151">
        <v>6770214.5599999996</v>
      </c>
      <c r="C601" s="151">
        <v>5392269.2800000003</v>
      </c>
      <c r="D601" s="151">
        <v>2582192.48</v>
      </c>
      <c r="E601" s="151">
        <v>2619000.48</v>
      </c>
      <c r="F601" s="151">
        <v>6954474.8700000001</v>
      </c>
      <c r="G601" s="151">
        <v>8046353</v>
      </c>
      <c r="H601" s="151">
        <v>10597579.890000001</v>
      </c>
      <c r="I601" s="151">
        <v>6527787.5199999996</v>
      </c>
      <c r="J601" s="151">
        <v>8352025.3399999999</v>
      </c>
      <c r="K601" s="151">
        <v>7536744</v>
      </c>
      <c r="L601" s="151">
        <v>7983590.1299999999</v>
      </c>
      <c r="M601" s="151">
        <v>7859157</v>
      </c>
      <c r="N601" s="156">
        <v>81221388.549999997</v>
      </c>
    </row>
    <row r="602" spans="1:14" ht="33" customHeight="1" x14ac:dyDescent="0.2">
      <c r="A602" s="163" t="s">
        <v>300</v>
      </c>
      <c r="B602" s="151">
        <v>0</v>
      </c>
      <c r="C602" s="151">
        <v>0</v>
      </c>
      <c r="D602" s="151">
        <v>0</v>
      </c>
      <c r="E602" s="151">
        <v>0</v>
      </c>
      <c r="F602" s="151">
        <v>0</v>
      </c>
      <c r="G602" s="151">
        <v>0</v>
      </c>
      <c r="H602" s="151">
        <v>0</v>
      </c>
      <c r="I602" s="151">
        <v>0</v>
      </c>
      <c r="J602" s="151">
        <v>0</v>
      </c>
      <c r="K602" s="151">
        <v>0</v>
      </c>
      <c r="L602" s="151">
        <v>0</v>
      </c>
      <c r="M602" s="151">
        <v>0</v>
      </c>
      <c r="N602" s="156">
        <v>0</v>
      </c>
    </row>
    <row r="603" spans="1:14" ht="33" customHeight="1" x14ac:dyDescent="0.2">
      <c r="A603" s="163" t="s">
        <v>301</v>
      </c>
      <c r="B603" s="151">
        <v>0</v>
      </c>
      <c r="C603" s="151">
        <v>0</v>
      </c>
      <c r="D603" s="151">
        <v>0</v>
      </c>
      <c r="E603" s="151">
        <v>0</v>
      </c>
      <c r="F603" s="151">
        <v>0</v>
      </c>
      <c r="G603" s="151">
        <v>0</v>
      </c>
      <c r="H603" s="151">
        <v>0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6">
        <v>0</v>
      </c>
    </row>
    <row r="604" spans="1:14" ht="33" customHeight="1" x14ac:dyDescent="0.2">
      <c r="A604" s="163" t="s">
        <v>302</v>
      </c>
      <c r="B604" s="151">
        <v>0</v>
      </c>
      <c r="C604" s="151">
        <v>0</v>
      </c>
      <c r="D604" s="151">
        <v>0</v>
      </c>
      <c r="E604" s="151">
        <v>0</v>
      </c>
      <c r="F604" s="151">
        <v>0</v>
      </c>
      <c r="G604" s="151">
        <v>0</v>
      </c>
      <c r="H604" s="151">
        <v>0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6">
        <v>0</v>
      </c>
    </row>
    <row r="605" spans="1:14" ht="33" customHeight="1" x14ac:dyDescent="0.2">
      <c r="A605" s="163" t="s">
        <v>303</v>
      </c>
      <c r="B605" s="151">
        <v>7968528</v>
      </c>
      <c r="C605" s="151">
        <v>0</v>
      </c>
      <c r="D605" s="151">
        <v>0</v>
      </c>
      <c r="E605" s="151">
        <v>368928</v>
      </c>
      <c r="F605" s="151">
        <v>0</v>
      </c>
      <c r="G605" s="151">
        <v>725760</v>
      </c>
      <c r="H605" s="151">
        <v>390096</v>
      </c>
      <c r="I605" s="151">
        <v>786240</v>
      </c>
      <c r="J605" s="151">
        <v>335664</v>
      </c>
      <c r="K605" s="151">
        <v>384048</v>
      </c>
      <c r="L605" s="151">
        <v>368928</v>
      </c>
      <c r="M605" s="151">
        <v>323568</v>
      </c>
      <c r="N605" s="156">
        <v>11651760</v>
      </c>
    </row>
    <row r="606" spans="1:14" ht="33" customHeight="1" thickBot="1" x14ac:dyDescent="0.25">
      <c r="A606" s="163" t="s">
        <v>234</v>
      </c>
      <c r="B606" s="151">
        <v>0</v>
      </c>
      <c r="C606" s="151">
        <v>0</v>
      </c>
      <c r="D606" s="151">
        <v>0</v>
      </c>
      <c r="E606" s="151">
        <v>0</v>
      </c>
      <c r="F606" s="151">
        <v>0</v>
      </c>
      <c r="G606" s="151">
        <v>0</v>
      </c>
      <c r="H606" s="151">
        <v>0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6">
        <v>0</v>
      </c>
    </row>
    <row r="607" spans="1:14" ht="33" customHeight="1" thickBot="1" x14ac:dyDescent="0.25">
      <c r="A607" s="164" t="s">
        <v>304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</row>
    <row r="608" spans="1:14" ht="33" customHeight="1" x14ac:dyDescent="0.2">
      <c r="A608" s="163" t="s">
        <v>305</v>
      </c>
      <c r="B608" s="151">
        <v>0</v>
      </c>
      <c r="C608" s="151">
        <v>0</v>
      </c>
      <c r="D608" s="151">
        <v>0</v>
      </c>
      <c r="E608" s="151">
        <v>0</v>
      </c>
      <c r="F608" s="151">
        <v>0</v>
      </c>
      <c r="G608" s="151">
        <v>0</v>
      </c>
      <c r="H608" s="151">
        <v>0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</row>
    <row r="609" spans="1:14" ht="33" customHeight="1" x14ac:dyDescent="0.2">
      <c r="A609" s="163" t="s">
        <v>306</v>
      </c>
      <c r="B609" s="151">
        <v>0</v>
      </c>
      <c r="C609" s="151">
        <v>0</v>
      </c>
      <c r="D609" s="151">
        <v>0</v>
      </c>
      <c r="E609" s="151">
        <v>0</v>
      </c>
      <c r="F609" s="151">
        <v>0</v>
      </c>
      <c r="G609" s="151">
        <v>0</v>
      </c>
      <c r="H609" s="151">
        <v>0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</row>
    <row r="610" spans="1:14" ht="33" customHeight="1" x14ac:dyDescent="0.2">
      <c r="A610" s="163" t="s">
        <v>307</v>
      </c>
      <c r="B610" s="151">
        <v>0</v>
      </c>
      <c r="C610" s="151">
        <v>0</v>
      </c>
      <c r="D610" s="151">
        <v>0</v>
      </c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</row>
    <row r="611" spans="1:14" ht="33" customHeight="1" thickBot="1" x14ac:dyDescent="0.25">
      <c r="A611" s="163" t="s">
        <v>234</v>
      </c>
      <c r="B611" s="151">
        <v>0</v>
      </c>
      <c r="C611" s="151">
        <v>0</v>
      </c>
      <c r="D611" s="151">
        <v>0</v>
      </c>
      <c r="E611" s="151">
        <v>0</v>
      </c>
      <c r="F611" s="151">
        <v>0</v>
      </c>
      <c r="G611" s="151">
        <v>0</v>
      </c>
      <c r="H611" s="151">
        <v>0</v>
      </c>
      <c r="I611" s="151">
        <v>0</v>
      </c>
      <c r="J611" s="151">
        <v>0</v>
      </c>
      <c r="K611" s="151">
        <v>0</v>
      </c>
      <c r="L611" s="151">
        <v>0</v>
      </c>
      <c r="M611" s="151">
        <v>0</v>
      </c>
      <c r="N611" s="151">
        <v>0</v>
      </c>
    </row>
    <row r="612" spans="1:14" ht="33" customHeight="1" thickBot="1" x14ac:dyDescent="0.25">
      <c r="A612" s="164" t="s">
        <v>308</v>
      </c>
      <c r="B612" s="154">
        <v>0</v>
      </c>
      <c r="C612" s="154">
        <v>0</v>
      </c>
      <c r="D612" s="154">
        <v>0</v>
      </c>
      <c r="E612" s="154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4">
        <v>0</v>
      </c>
      <c r="L612" s="154">
        <v>0</v>
      </c>
      <c r="M612" s="154">
        <v>0</v>
      </c>
      <c r="N612" s="154">
        <v>0</v>
      </c>
    </row>
    <row r="613" spans="1:14" ht="33" customHeight="1" x14ac:dyDescent="0.2">
      <c r="A613" s="163" t="s">
        <v>309</v>
      </c>
      <c r="B613" s="151">
        <v>0</v>
      </c>
      <c r="C613" s="151">
        <v>0</v>
      </c>
      <c r="D613" s="151">
        <v>0</v>
      </c>
      <c r="E613" s="151">
        <v>0</v>
      </c>
      <c r="F613" s="151">
        <v>0</v>
      </c>
      <c r="G613" s="151">
        <v>0</v>
      </c>
      <c r="H613" s="151">
        <v>0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6">
        <v>0</v>
      </c>
    </row>
    <row r="614" spans="1:14" ht="33" customHeight="1" x14ac:dyDescent="0.2">
      <c r="A614" s="163" t="s">
        <v>310</v>
      </c>
      <c r="B614" s="151">
        <v>0</v>
      </c>
      <c r="C614" s="151">
        <v>0</v>
      </c>
      <c r="D614" s="151">
        <v>0</v>
      </c>
      <c r="E614" s="151">
        <v>0</v>
      </c>
      <c r="F614" s="151">
        <v>0</v>
      </c>
      <c r="G614" s="151">
        <v>0</v>
      </c>
      <c r="H614" s="151">
        <v>0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6">
        <v>0</v>
      </c>
    </row>
    <row r="615" spans="1:14" ht="33" customHeight="1" x14ac:dyDescent="0.2">
      <c r="A615" s="163" t="s">
        <v>311</v>
      </c>
      <c r="B615" s="151">
        <v>0</v>
      </c>
      <c r="C615" s="151">
        <v>0</v>
      </c>
      <c r="D615" s="151">
        <v>0</v>
      </c>
      <c r="E615" s="151">
        <v>0</v>
      </c>
      <c r="F615" s="151">
        <v>0</v>
      </c>
      <c r="G615" s="151">
        <v>0</v>
      </c>
      <c r="H615" s="151">
        <v>0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6">
        <v>0</v>
      </c>
    </row>
    <row r="616" spans="1:14" ht="33" customHeight="1" x14ac:dyDescent="0.2">
      <c r="A616" s="163" t="s">
        <v>312</v>
      </c>
      <c r="B616" s="151">
        <v>0</v>
      </c>
      <c r="C616" s="151">
        <v>0</v>
      </c>
      <c r="D616" s="151">
        <v>0</v>
      </c>
      <c r="E616" s="151">
        <v>0</v>
      </c>
      <c r="F616" s="151">
        <v>0</v>
      </c>
      <c r="G616" s="151">
        <v>0</v>
      </c>
      <c r="H616" s="151">
        <v>0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6">
        <v>0</v>
      </c>
    </row>
    <row r="617" spans="1:14" ht="33" customHeight="1" x14ac:dyDescent="0.2">
      <c r="A617" s="163" t="s">
        <v>313</v>
      </c>
      <c r="B617" s="151">
        <v>0</v>
      </c>
      <c r="C617" s="151">
        <v>0</v>
      </c>
      <c r="D617" s="151">
        <v>0</v>
      </c>
      <c r="E617" s="151">
        <v>0</v>
      </c>
      <c r="F617" s="151">
        <v>0</v>
      </c>
      <c r="G617" s="151">
        <v>0</v>
      </c>
      <c r="H617" s="151">
        <v>0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6">
        <v>0</v>
      </c>
    </row>
    <row r="618" spans="1:14" ht="33" customHeight="1" x14ac:dyDescent="0.2">
      <c r="A618" s="163" t="s">
        <v>314</v>
      </c>
      <c r="B618" s="151">
        <v>0</v>
      </c>
      <c r="C618" s="151">
        <v>0</v>
      </c>
      <c r="D618" s="151">
        <v>0</v>
      </c>
      <c r="E618" s="151">
        <v>0</v>
      </c>
      <c r="F618" s="151">
        <v>0</v>
      </c>
      <c r="G618" s="151">
        <v>0</v>
      </c>
      <c r="H618" s="151">
        <v>0</v>
      </c>
      <c r="I618" s="151">
        <v>0</v>
      </c>
      <c r="J618" s="151">
        <v>0</v>
      </c>
      <c r="K618" s="151">
        <v>0</v>
      </c>
      <c r="L618" s="151">
        <v>0</v>
      </c>
      <c r="M618" s="151">
        <v>0</v>
      </c>
      <c r="N618" s="156">
        <v>0</v>
      </c>
    </row>
    <row r="619" spans="1:14" ht="33" customHeight="1" x14ac:dyDescent="0.2">
      <c r="A619" s="163" t="s">
        <v>313</v>
      </c>
      <c r="B619" s="151">
        <v>0</v>
      </c>
      <c r="C619" s="151">
        <v>0</v>
      </c>
      <c r="D619" s="151">
        <v>0</v>
      </c>
      <c r="E619" s="151">
        <v>0</v>
      </c>
      <c r="F619" s="151">
        <v>0</v>
      </c>
      <c r="G619" s="151">
        <v>0</v>
      </c>
      <c r="H619" s="151">
        <v>0</v>
      </c>
      <c r="I619" s="151">
        <v>0</v>
      </c>
      <c r="J619" s="151">
        <v>0</v>
      </c>
      <c r="K619" s="151">
        <v>0</v>
      </c>
      <c r="L619" s="151">
        <v>0</v>
      </c>
      <c r="M619" s="151">
        <v>0</v>
      </c>
      <c r="N619" s="156">
        <v>0</v>
      </c>
    </row>
    <row r="620" spans="1:14" ht="33" customHeight="1" thickBot="1" x14ac:dyDescent="0.25">
      <c r="A620" s="163" t="s">
        <v>234</v>
      </c>
      <c r="B620" s="151">
        <v>0</v>
      </c>
      <c r="C620" s="151">
        <v>0</v>
      </c>
      <c r="D620" s="151">
        <v>0</v>
      </c>
      <c r="E620" s="151">
        <v>0</v>
      </c>
      <c r="F620" s="151">
        <v>0</v>
      </c>
      <c r="G620" s="151">
        <v>0</v>
      </c>
      <c r="H620" s="151">
        <v>0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6">
        <v>0</v>
      </c>
    </row>
    <row r="621" spans="1:14" ht="33" customHeight="1" thickBot="1" x14ac:dyDescent="0.25">
      <c r="A621" s="164" t="s">
        <v>315</v>
      </c>
      <c r="B621" s="154">
        <v>0</v>
      </c>
      <c r="C621" s="154">
        <v>0</v>
      </c>
      <c r="D621" s="154">
        <v>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</row>
    <row r="622" spans="1:14" ht="33" customHeight="1" x14ac:dyDescent="0.2">
      <c r="A622" s="163" t="s">
        <v>316</v>
      </c>
      <c r="B622" s="151">
        <v>0</v>
      </c>
      <c r="C622" s="151">
        <v>0</v>
      </c>
      <c r="D622" s="151">
        <v>0</v>
      </c>
      <c r="E622" s="151">
        <v>0</v>
      </c>
      <c r="F622" s="151">
        <v>0</v>
      </c>
      <c r="G622" s="151">
        <v>0</v>
      </c>
      <c r="H622" s="151">
        <v>0</v>
      </c>
      <c r="I622" s="151">
        <v>0</v>
      </c>
      <c r="J622" s="151">
        <v>0</v>
      </c>
      <c r="K622" s="151">
        <v>0</v>
      </c>
      <c r="L622" s="151">
        <v>0</v>
      </c>
      <c r="M622" s="151">
        <v>0</v>
      </c>
      <c r="N622" s="156">
        <v>0</v>
      </c>
    </row>
    <row r="623" spans="1:14" ht="33" customHeight="1" x14ac:dyDescent="0.2">
      <c r="A623" s="163" t="s">
        <v>317</v>
      </c>
      <c r="B623" s="151">
        <v>0</v>
      </c>
      <c r="C623" s="151">
        <v>0</v>
      </c>
      <c r="D623" s="151">
        <v>0</v>
      </c>
      <c r="E623" s="151">
        <v>0</v>
      </c>
      <c r="F623" s="151">
        <v>0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6">
        <v>0</v>
      </c>
    </row>
    <row r="624" spans="1:14" ht="33" customHeight="1" thickBot="1" x14ac:dyDescent="0.25">
      <c r="A624" s="163" t="s">
        <v>234</v>
      </c>
      <c r="B624" s="151">
        <v>0</v>
      </c>
      <c r="C624" s="151">
        <v>0</v>
      </c>
      <c r="D624" s="151">
        <v>0</v>
      </c>
      <c r="E624" s="151">
        <v>0</v>
      </c>
      <c r="F624" s="151">
        <v>0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6">
        <v>0</v>
      </c>
    </row>
    <row r="625" spans="1:14" ht="33" customHeight="1" thickBot="1" x14ac:dyDescent="0.25">
      <c r="A625" s="164" t="s">
        <v>318</v>
      </c>
      <c r="B625" s="154">
        <v>0</v>
      </c>
      <c r="C625" s="154">
        <v>0</v>
      </c>
      <c r="D625" s="154">
        <v>0</v>
      </c>
      <c r="E625" s="154">
        <v>120219.28</v>
      </c>
      <c r="F625" s="154">
        <v>14450</v>
      </c>
      <c r="G625" s="154">
        <v>182340</v>
      </c>
      <c r="H625" s="154">
        <v>0</v>
      </c>
      <c r="I625" s="154">
        <v>1104110</v>
      </c>
      <c r="J625" s="154">
        <v>1145730</v>
      </c>
      <c r="K625" s="154">
        <v>1909440</v>
      </c>
      <c r="L625" s="154">
        <v>0</v>
      </c>
      <c r="M625" s="154">
        <v>748800</v>
      </c>
      <c r="N625" s="154">
        <v>5225089.28</v>
      </c>
    </row>
    <row r="626" spans="1:14" ht="33" customHeight="1" thickBot="1" x14ac:dyDescent="0.25">
      <c r="A626" s="166" t="s">
        <v>318</v>
      </c>
      <c r="B626" s="158">
        <v>0</v>
      </c>
      <c r="C626" s="158">
        <v>0</v>
      </c>
      <c r="D626" s="158">
        <v>0</v>
      </c>
      <c r="E626" s="158">
        <v>120219.28</v>
      </c>
      <c r="F626" s="158">
        <v>14450</v>
      </c>
      <c r="G626" s="158">
        <v>182340</v>
      </c>
      <c r="H626" s="158">
        <v>0</v>
      </c>
      <c r="I626" s="158">
        <v>1104110</v>
      </c>
      <c r="J626" s="158">
        <v>1145730</v>
      </c>
      <c r="K626" s="158">
        <v>1909440</v>
      </c>
      <c r="L626" s="158">
        <v>0</v>
      </c>
      <c r="M626" s="158">
        <v>748800</v>
      </c>
      <c r="N626" s="159">
        <v>5225089.28</v>
      </c>
    </row>
    <row r="627" spans="1:14" ht="33" customHeight="1" thickBot="1" x14ac:dyDescent="0.25">
      <c r="A627" s="171" t="s">
        <v>229</v>
      </c>
      <c r="B627" s="172">
        <v>57364197.719999999</v>
      </c>
      <c r="C627" s="172">
        <v>45313579.850000001</v>
      </c>
      <c r="D627" s="172">
        <v>36643484.499999993</v>
      </c>
      <c r="E627" s="172">
        <v>43977309.880000003</v>
      </c>
      <c r="F627" s="172">
        <v>58556877.890000001</v>
      </c>
      <c r="G627" s="172">
        <v>60158382.680000007</v>
      </c>
      <c r="H627" s="172">
        <v>58858486.649999999</v>
      </c>
      <c r="I627" s="172">
        <v>51880951.109999999</v>
      </c>
      <c r="J627" s="172">
        <v>68672693.410000011</v>
      </c>
      <c r="K627" s="172">
        <v>72300657</v>
      </c>
      <c r="L627" s="172">
        <v>56760011.590000004</v>
      </c>
      <c r="M627" s="172">
        <v>51442467</v>
      </c>
      <c r="N627" s="172">
        <v>661929099.28000009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9:C9"/>
    <mergeCell ref="A2:N2"/>
    <mergeCell ref="A4:C4"/>
    <mergeCell ref="A5:C5"/>
    <mergeCell ref="A6:C6"/>
    <mergeCell ref="A7:C7"/>
    <mergeCell ref="A8:C8"/>
    <mergeCell ref="A424:N425"/>
    <mergeCell ref="A527:N528"/>
    <mergeCell ref="A12:N13"/>
    <mergeCell ref="A115:N116"/>
    <mergeCell ref="A218:N219"/>
    <mergeCell ref="A321:N322"/>
  </mergeCells>
  <hyperlinks>
    <hyperlink ref="A9:C9" location="'2015'!A527" display="6 - BELGRANO CARGAS Y LOGÍSTICA S.A. - Línea Belgrano"/>
    <hyperlink ref="A8:C8" location="'2015'!A424" display="5 - BELGRANO CARGAS Y LOGÍSTICA S.A. - Línea Urquiza"/>
    <hyperlink ref="A7:C7" location="'2015'!A321" display="4 - BELGRANO CARGAS Y LOGÍSTICA S.A. - Línea San Martín "/>
    <hyperlink ref="A6:C6" location="'2015'!A218" display="3 - FERROSUR ROCA S.A."/>
    <hyperlink ref="A5:C5" location="'2015'!A115" display="2 - NUEVO CENTRAL ARGENTINO S.A."/>
    <hyperlink ref="A4:C4" location="'2015'!A12" display="1 - FERROEXPRESO PAMPEANO S.A."/>
  </hyperlinks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&amp;L&amp;8
&amp;C&amp;8Tablas de elaboración propia a partir de datos aportados por los aperadores.</oddFooter>
  </headerFooter>
  <rowBreaks count="5" manualBreakCount="5">
    <brk id="114" max="16383" man="1"/>
    <brk id="217" max="16383" man="1"/>
    <brk id="320" max="16383" man="1"/>
    <brk id="423" max="16383" man="1"/>
    <brk id="526" max="16383" man="1"/>
  </row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view="pageLayout" zoomScaleNormal="75" workbookViewId="0"/>
  </sheetViews>
  <sheetFormatPr baseColWidth="10" defaultRowHeight="12.75" x14ac:dyDescent="0.2"/>
  <cols>
    <col min="1" max="14" width="15.5703125" customWidth="1"/>
    <col min="15" max="15" width="12.7109375" bestFit="1" customWidth="1"/>
  </cols>
  <sheetData>
    <row r="2" spans="1:14" s="26" customFormat="1" ht="24.95" customHeight="1" x14ac:dyDescent="0.2">
      <c r="A2" s="302" t="s">
        <v>324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38"/>
    </row>
    <row r="5" spans="1:14" s="26" customFormat="1" ht="24.95" customHeight="1" x14ac:dyDescent="0.2">
      <c r="A5" s="326" t="s">
        <v>18</v>
      </c>
      <c r="B5" s="326"/>
      <c r="C5" s="326"/>
      <c r="D5" s="38"/>
    </row>
    <row r="6" spans="1:14" s="26" customFormat="1" ht="24.95" customHeight="1" x14ac:dyDescent="0.2">
      <c r="A6" s="326" t="s">
        <v>29</v>
      </c>
      <c r="B6" s="326"/>
      <c r="C6" s="326"/>
      <c r="D6" s="38"/>
    </row>
    <row r="7" spans="1:14" s="26" customFormat="1" ht="24.95" customHeight="1" x14ac:dyDescent="0.2">
      <c r="A7" s="326" t="s">
        <v>209</v>
      </c>
      <c r="B7" s="326"/>
      <c r="C7" s="326"/>
      <c r="D7" s="38"/>
    </row>
    <row r="8" spans="1:14" s="26" customFormat="1" ht="24.95" customHeight="1" x14ac:dyDescent="0.2">
      <c r="A8" s="326" t="s">
        <v>210</v>
      </c>
      <c r="B8" s="326"/>
      <c r="C8" s="326"/>
      <c r="D8" s="38"/>
    </row>
    <row r="9" spans="1:14" s="26" customFormat="1" ht="24.95" customHeight="1" x14ac:dyDescent="0.2">
      <c r="A9" s="326" t="s">
        <v>211</v>
      </c>
      <c r="B9" s="326"/>
      <c r="C9" s="326"/>
      <c r="D9" s="38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329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59" t="s">
        <v>216</v>
      </c>
      <c r="B14" s="60" t="s">
        <v>217</v>
      </c>
      <c r="C14" s="60" t="s">
        <v>218</v>
      </c>
      <c r="D14" s="60" t="s">
        <v>219</v>
      </c>
      <c r="E14" s="60" t="s">
        <v>220</v>
      </c>
      <c r="F14" s="60" t="s">
        <v>221</v>
      </c>
      <c r="G14" s="60" t="s">
        <v>222</v>
      </c>
      <c r="H14" s="60" t="s">
        <v>223</v>
      </c>
      <c r="I14" s="60" t="s">
        <v>224</v>
      </c>
      <c r="J14" s="60" t="s">
        <v>225</v>
      </c>
      <c r="K14" s="60" t="s">
        <v>226</v>
      </c>
      <c r="L14" s="60" t="s">
        <v>227</v>
      </c>
      <c r="M14" s="60" t="s">
        <v>228</v>
      </c>
      <c r="N14" s="61" t="s">
        <v>229</v>
      </c>
    </row>
    <row r="15" spans="1:14" ht="33" customHeight="1" thickBot="1" x14ac:dyDescent="0.25">
      <c r="A15" s="53" t="s">
        <v>230</v>
      </c>
      <c r="B15" s="41">
        <v>4403097.1899999995</v>
      </c>
      <c r="C15" s="41">
        <v>0</v>
      </c>
      <c r="D15" s="41">
        <v>5510501.54</v>
      </c>
      <c r="E15" s="41">
        <v>5712878.3399999999</v>
      </c>
      <c r="F15" s="41">
        <v>7185610.0559999999</v>
      </c>
      <c r="G15" s="41">
        <v>6148389.9099999992</v>
      </c>
      <c r="H15" s="41">
        <v>4514596.6399999997</v>
      </c>
      <c r="I15" s="41">
        <v>3387490.0219999999</v>
      </c>
      <c r="J15" s="41">
        <v>1064144.96</v>
      </c>
      <c r="K15" s="41">
        <v>254219.2</v>
      </c>
      <c r="L15" s="41">
        <v>5854671.7700000005</v>
      </c>
      <c r="M15" s="41">
        <v>0</v>
      </c>
      <c r="N15" s="41">
        <v>44035599.628000006</v>
      </c>
    </row>
    <row r="16" spans="1:14" ht="33" customHeight="1" x14ac:dyDescent="0.2">
      <c r="A16" s="51" t="s">
        <v>231</v>
      </c>
      <c r="B16" s="44">
        <v>4403097.1899999995</v>
      </c>
      <c r="C16" s="42">
        <v>0</v>
      </c>
      <c r="D16" s="42">
        <v>5320455.3</v>
      </c>
      <c r="E16" s="42">
        <v>5712878.3399999999</v>
      </c>
      <c r="F16" s="42">
        <v>7185610.0559999999</v>
      </c>
      <c r="G16" s="42">
        <v>6148389.9099999992</v>
      </c>
      <c r="H16" s="42">
        <v>4514596.6399999997</v>
      </c>
      <c r="I16" s="42">
        <v>3387490.0219999999</v>
      </c>
      <c r="J16" s="42">
        <v>704142.1</v>
      </c>
      <c r="K16" s="42">
        <v>254219.2</v>
      </c>
      <c r="L16" s="42">
        <v>5412956.2300000004</v>
      </c>
      <c r="M16" s="42">
        <v>0</v>
      </c>
      <c r="N16" s="43">
        <v>43043834.988000005</v>
      </c>
    </row>
    <row r="17" spans="1:14" ht="33" customHeight="1" x14ac:dyDescent="0.2">
      <c r="A17" s="51" t="s">
        <v>213</v>
      </c>
      <c r="B17" s="44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441715.54000000004</v>
      </c>
      <c r="M17" s="42">
        <v>0</v>
      </c>
      <c r="N17" s="43">
        <v>441715.54000000004</v>
      </c>
    </row>
    <row r="18" spans="1:14" ht="33" customHeight="1" x14ac:dyDescent="0.2">
      <c r="A18" s="51" t="s">
        <v>232</v>
      </c>
      <c r="B18" s="44">
        <v>0</v>
      </c>
      <c r="C18" s="42">
        <v>0</v>
      </c>
      <c r="D18" s="42">
        <v>190046.24000000002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360002.86</v>
      </c>
      <c r="K18" s="42">
        <v>0</v>
      </c>
      <c r="L18" s="42">
        <v>0</v>
      </c>
      <c r="M18" s="42">
        <v>0</v>
      </c>
      <c r="N18" s="43">
        <v>550049.1</v>
      </c>
    </row>
    <row r="19" spans="1:14" ht="33" customHeight="1" x14ac:dyDescent="0.2">
      <c r="A19" s="52" t="s">
        <v>233</v>
      </c>
      <c r="B19" s="44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3">
        <v>0</v>
      </c>
    </row>
    <row r="20" spans="1:14" ht="33" customHeight="1" thickBot="1" x14ac:dyDescent="0.25">
      <c r="A20" s="58" t="s">
        <v>234</v>
      </c>
      <c r="B20" s="44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3">
        <v>0</v>
      </c>
    </row>
    <row r="21" spans="1:14" ht="33" customHeight="1" thickBot="1" x14ac:dyDescent="0.25">
      <c r="A21" s="55" t="s">
        <v>235</v>
      </c>
      <c r="B21" s="45">
        <v>2724265.16</v>
      </c>
      <c r="C21" s="45">
        <v>5557712.96</v>
      </c>
      <c r="D21" s="45">
        <v>5917707.3719999995</v>
      </c>
      <c r="E21" s="45">
        <v>6774262.6880000001</v>
      </c>
      <c r="F21" s="45">
        <v>3918549.804</v>
      </c>
      <c r="G21" s="45">
        <v>4365918.9160000002</v>
      </c>
      <c r="H21" s="45">
        <v>4607066.1999999993</v>
      </c>
      <c r="I21" s="45">
        <v>2573071.08</v>
      </c>
      <c r="J21" s="45">
        <v>3196090.2880000002</v>
      </c>
      <c r="K21" s="45">
        <v>4080848.7</v>
      </c>
      <c r="L21" s="45">
        <v>2973426.21</v>
      </c>
      <c r="M21" s="45">
        <v>1859030.7239999999</v>
      </c>
      <c r="N21" s="45">
        <v>48547950.101999998</v>
      </c>
    </row>
    <row r="22" spans="1:14" ht="33" customHeight="1" x14ac:dyDescent="0.2">
      <c r="A22" s="54" t="s">
        <v>236</v>
      </c>
      <c r="B22" s="42">
        <v>2724265.16</v>
      </c>
      <c r="C22" s="42">
        <v>5557712.96</v>
      </c>
      <c r="D22" s="42">
        <v>5703848.0919999992</v>
      </c>
      <c r="E22" s="42">
        <v>6774262.6880000001</v>
      </c>
      <c r="F22" s="42">
        <v>2956585.324</v>
      </c>
      <c r="G22" s="42">
        <v>4185173.8360000001</v>
      </c>
      <c r="H22" s="42">
        <v>3859874.0399999996</v>
      </c>
      <c r="I22" s="42">
        <v>1851714.8399999999</v>
      </c>
      <c r="J22" s="42">
        <v>3195746.56</v>
      </c>
      <c r="K22" s="42">
        <v>3371783.1</v>
      </c>
      <c r="L22" s="42">
        <v>2358640.5499999998</v>
      </c>
      <c r="M22" s="42">
        <v>1526680.22</v>
      </c>
      <c r="N22" s="43">
        <v>44066287.369999997</v>
      </c>
    </row>
    <row r="23" spans="1:14" ht="33" customHeight="1" x14ac:dyDescent="0.2">
      <c r="A23" s="54" t="s">
        <v>237</v>
      </c>
      <c r="B23" s="42">
        <v>0</v>
      </c>
      <c r="C23" s="42">
        <v>0</v>
      </c>
      <c r="D23" s="42">
        <v>213859.27999999997</v>
      </c>
      <c r="E23" s="42">
        <v>0</v>
      </c>
      <c r="F23" s="42">
        <v>961964.48</v>
      </c>
      <c r="G23" s="42">
        <v>180745.07999999993</v>
      </c>
      <c r="H23" s="42">
        <v>747192.15999999992</v>
      </c>
      <c r="I23" s="42">
        <v>721356.24</v>
      </c>
      <c r="J23" s="42">
        <v>343.72800000000279</v>
      </c>
      <c r="K23" s="42">
        <v>709065.6</v>
      </c>
      <c r="L23" s="42">
        <v>614785.65999999992</v>
      </c>
      <c r="M23" s="42">
        <v>332350.50399999996</v>
      </c>
      <c r="N23" s="43">
        <v>4481662.7319999998</v>
      </c>
    </row>
    <row r="24" spans="1:14" ht="33" customHeight="1" x14ac:dyDescent="0.2">
      <c r="A24" s="54" t="s">
        <v>238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3">
        <v>0</v>
      </c>
    </row>
    <row r="25" spans="1:14" ht="33" customHeight="1" x14ac:dyDescent="0.2">
      <c r="A25" s="54" t="s">
        <v>239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3">
        <v>0</v>
      </c>
    </row>
    <row r="26" spans="1:14" ht="33" customHeight="1" x14ac:dyDescent="0.2">
      <c r="A26" s="54" t="s">
        <v>240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3">
        <v>0</v>
      </c>
    </row>
    <row r="27" spans="1:14" ht="33" customHeight="1" thickBot="1" x14ac:dyDescent="0.25">
      <c r="A27" s="54" t="s">
        <v>241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3">
        <v>0</v>
      </c>
    </row>
    <row r="28" spans="1:14" ht="33" customHeight="1" thickBot="1" x14ac:dyDescent="0.25">
      <c r="A28" s="55" t="s">
        <v>242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</row>
    <row r="29" spans="1:14" ht="33" customHeight="1" x14ac:dyDescent="0.2">
      <c r="A29" s="54" t="s">
        <v>243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3">
        <v>0</v>
      </c>
    </row>
    <row r="30" spans="1:14" ht="33" customHeight="1" x14ac:dyDescent="0.2">
      <c r="A30" s="54" t="s">
        <v>244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3">
        <v>0</v>
      </c>
    </row>
    <row r="31" spans="1:14" ht="33" customHeight="1" x14ac:dyDescent="0.2">
      <c r="A31" s="54" t="s">
        <v>245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3">
        <v>0</v>
      </c>
    </row>
    <row r="32" spans="1:14" ht="33" customHeight="1" thickBot="1" x14ac:dyDescent="0.25">
      <c r="A32" s="54" t="s">
        <v>246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3">
        <v>0</v>
      </c>
    </row>
    <row r="33" spans="1:14" ht="33" customHeight="1" thickBot="1" x14ac:dyDescent="0.25">
      <c r="A33" s="55" t="s">
        <v>247</v>
      </c>
      <c r="B33" s="46">
        <v>385775</v>
      </c>
      <c r="C33" s="46">
        <v>262467.5</v>
      </c>
      <c r="D33" s="46">
        <v>0</v>
      </c>
      <c r="E33" s="46">
        <v>101625.75</v>
      </c>
      <c r="F33" s="46">
        <v>793376.15</v>
      </c>
      <c r="G33" s="46">
        <v>510591</v>
      </c>
      <c r="H33" s="46">
        <v>222960</v>
      </c>
      <c r="I33" s="46">
        <v>567300</v>
      </c>
      <c r="J33" s="46">
        <v>230685</v>
      </c>
      <c r="K33" s="46">
        <v>43375</v>
      </c>
      <c r="L33" s="46">
        <v>241280</v>
      </c>
      <c r="M33" s="46">
        <v>211575</v>
      </c>
      <c r="N33" s="46">
        <v>3571010.4</v>
      </c>
    </row>
    <row r="34" spans="1:14" ht="33" customHeight="1" x14ac:dyDescent="0.2">
      <c r="A34" s="54" t="s">
        <v>248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7">
        <v>0</v>
      </c>
    </row>
    <row r="35" spans="1:14" ht="33" customHeight="1" thickBot="1" x14ac:dyDescent="0.25">
      <c r="A35" s="54" t="s">
        <v>249</v>
      </c>
      <c r="B35" s="42">
        <v>385775</v>
      </c>
      <c r="C35" s="42">
        <v>262467.5</v>
      </c>
      <c r="D35" s="42">
        <v>0</v>
      </c>
      <c r="E35" s="42">
        <v>101625.75</v>
      </c>
      <c r="F35" s="42">
        <v>793376.15</v>
      </c>
      <c r="G35" s="42">
        <v>510591</v>
      </c>
      <c r="H35" s="42">
        <v>222960</v>
      </c>
      <c r="I35" s="42">
        <v>567300</v>
      </c>
      <c r="J35" s="42">
        <v>230685</v>
      </c>
      <c r="K35" s="42">
        <v>43375</v>
      </c>
      <c r="L35" s="42">
        <v>241280</v>
      </c>
      <c r="M35" s="42">
        <v>211575</v>
      </c>
      <c r="N35" s="47">
        <v>3571010.4</v>
      </c>
    </row>
    <row r="36" spans="1:14" ht="33" customHeight="1" thickBot="1" x14ac:dyDescent="0.25">
      <c r="A36" s="55" t="s">
        <v>250</v>
      </c>
      <c r="B36" s="45">
        <v>100561601.505</v>
      </c>
      <c r="C36" s="45">
        <v>80942128.263999999</v>
      </c>
      <c r="D36" s="45">
        <v>111197708.22860003</v>
      </c>
      <c r="E36" s="45">
        <v>116278555.53739999</v>
      </c>
      <c r="F36" s="45">
        <v>131402955.12999998</v>
      </c>
      <c r="G36" s="45">
        <v>134943858.70000005</v>
      </c>
      <c r="H36" s="45">
        <v>135719740.24599996</v>
      </c>
      <c r="I36" s="45">
        <v>151069487.84799999</v>
      </c>
      <c r="J36" s="45">
        <v>135394802.919</v>
      </c>
      <c r="K36" s="45">
        <v>97032394.200000003</v>
      </c>
      <c r="L36" s="45">
        <v>100431697.178</v>
      </c>
      <c r="M36" s="45">
        <v>102362586.08000001</v>
      </c>
      <c r="N36" s="45">
        <v>1397337515.836</v>
      </c>
    </row>
    <row r="37" spans="1:14" ht="33" customHeight="1" x14ac:dyDescent="0.2">
      <c r="A37" s="54" t="s">
        <v>251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7">
        <v>0</v>
      </c>
    </row>
    <row r="38" spans="1:14" ht="33" customHeight="1" x14ac:dyDescent="0.2">
      <c r="A38" s="54" t="s">
        <v>252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7">
        <v>0</v>
      </c>
    </row>
    <row r="39" spans="1:14" ht="33" customHeight="1" x14ac:dyDescent="0.2">
      <c r="A39" s="54" t="s">
        <v>253</v>
      </c>
      <c r="B39" s="42">
        <v>6981911.034</v>
      </c>
      <c r="C39" s="42">
        <v>3652310.7099999995</v>
      </c>
      <c r="D39" s="42">
        <v>496948.79400000011</v>
      </c>
      <c r="E39" s="42">
        <v>1693501</v>
      </c>
      <c r="F39" s="42">
        <v>269250.29000000004</v>
      </c>
      <c r="G39" s="42">
        <v>1573931.1600000001</v>
      </c>
      <c r="H39" s="42">
        <v>170160.41</v>
      </c>
      <c r="I39" s="42">
        <v>421315.54600000003</v>
      </c>
      <c r="J39" s="42">
        <v>249220.00000000003</v>
      </c>
      <c r="K39" s="42">
        <v>666749.30000000005</v>
      </c>
      <c r="L39" s="42">
        <v>256145.65000000002</v>
      </c>
      <c r="M39" s="42">
        <v>1651089.0699999998</v>
      </c>
      <c r="N39" s="47">
        <v>18082532.963999998</v>
      </c>
    </row>
    <row r="40" spans="1:14" ht="33" customHeight="1" x14ac:dyDescent="0.2">
      <c r="A40" s="54" t="s">
        <v>254</v>
      </c>
      <c r="B40" s="42">
        <v>22302563.925000001</v>
      </c>
      <c r="C40" s="42">
        <v>39944461.780000001</v>
      </c>
      <c r="D40" s="42">
        <v>62503210.070000008</v>
      </c>
      <c r="E40" s="42">
        <v>46909994.463399991</v>
      </c>
      <c r="F40" s="42">
        <v>34600125.997999996</v>
      </c>
      <c r="G40" s="42">
        <v>36084721.870000005</v>
      </c>
      <c r="H40" s="42">
        <v>47782291.350000009</v>
      </c>
      <c r="I40" s="42">
        <v>91108592.026000008</v>
      </c>
      <c r="J40" s="42">
        <v>43981843.134000033</v>
      </c>
      <c r="K40" s="42">
        <v>40330034.229999982</v>
      </c>
      <c r="L40" s="42">
        <v>44976733.253000014</v>
      </c>
      <c r="M40" s="42">
        <v>35346715.435000002</v>
      </c>
      <c r="N40" s="47">
        <v>545871287.53439999</v>
      </c>
    </row>
    <row r="41" spans="1:14" ht="33" customHeight="1" x14ac:dyDescent="0.2">
      <c r="A41" s="54" t="s">
        <v>255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7">
        <v>0</v>
      </c>
    </row>
    <row r="42" spans="1:14" ht="33" customHeight="1" x14ac:dyDescent="0.2">
      <c r="A42" s="54" t="s">
        <v>256</v>
      </c>
      <c r="B42" s="42">
        <v>12716994.397999996</v>
      </c>
      <c r="C42" s="42">
        <v>23139336.101999998</v>
      </c>
      <c r="D42" s="42">
        <v>36445131.328600004</v>
      </c>
      <c r="E42" s="42">
        <v>20358261.517999999</v>
      </c>
      <c r="F42" s="42">
        <v>4470585.620000001</v>
      </c>
      <c r="G42" s="42">
        <v>6121032.0999999978</v>
      </c>
      <c r="H42" s="42">
        <v>4306513.8200000012</v>
      </c>
      <c r="I42" s="42">
        <v>5422825.0239999993</v>
      </c>
      <c r="J42" s="42">
        <v>2673026.5750000002</v>
      </c>
      <c r="K42" s="42">
        <v>5975431.419999999</v>
      </c>
      <c r="L42" s="42">
        <v>6340399.3719999995</v>
      </c>
      <c r="M42" s="42">
        <v>23578055.244999997</v>
      </c>
      <c r="N42" s="47">
        <v>151547592.5226</v>
      </c>
    </row>
    <row r="43" spans="1:14" ht="33" customHeight="1" x14ac:dyDescent="0.2">
      <c r="A43" s="54" t="s">
        <v>257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7">
        <v>0</v>
      </c>
    </row>
    <row r="44" spans="1:14" ht="33" customHeight="1" x14ac:dyDescent="0.2">
      <c r="A44" s="54" t="s">
        <v>258</v>
      </c>
      <c r="B44" s="42">
        <v>1170476.9019999998</v>
      </c>
      <c r="C44" s="42">
        <v>884.01800000001538</v>
      </c>
      <c r="D44" s="42">
        <v>7405488.0920000002</v>
      </c>
      <c r="E44" s="42">
        <v>1362174.8519999997</v>
      </c>
      <c r="F44" s="42">
        <v>0</v>
      </c>
      <c r="G44" s="42">
        <v>-843.49999999999977</v>
      </c>
      <c r="H44" s="42">
        <v>0</v>
      </c>
      <c r="I44" s="42">
        <v>0</v>
      </c>
      <c r="J44" s="42">
        <v>170</v>
      </c>
      <c r="K44" s="42">
        <v>0</v>
      </c>
      <c r="L44" s="42">
        <v>0</v>
      </c>
      <c r="M44" s="42">
        <v>0</v>
      </c>
      <c r="N44" s="47">
        <v>9938350.3640000001</v>
      </c>
    </row>
    <row r="45" spans="1:14" ht="33" customHeight="1" x14ac:dyDescent="0.2">
      <c r="A45" s="54" t="s">
        <v>259</v>
      </c>
      <c r="B45" s="42">
        <v>57389655.245999992</v>
      </c>
      <c r="C45" s="42">
        <v>14205135.653999999</v>
      </c>
      <c r="D45" s="42">
        <v>4346929.9440000001</v>
      </c>
      <c r="E45" s="42">
        <v>45954623.704000011</v>
      </c>
      <c r="F45" s="42">
        <v>92062993.221999988</v>
      </c>
      <c r="G45" s="42">
        <v>91165017.070000038</v>
      </c>
      <c r="H45" s="42">
        <v>83460774.665999949</v>
      </c>
      <c r="I45" s="42">
        <v>54116755.251999989</v>
      </c>
      <c r="J45" s="42">
        <v>88490543.209999964</v>
      </c>
      <c r="K45" s="42">
        <v>50060179.250000022</v>
      </c>
      <c r="L45" s="42">
        <v>48858418.902999997</v>
      </c>
      <c r="M45" s="42">
        <v>41786726.330000013</v>
      </c>
      <c r="N45" s="47">
        <v>671897752.45099998</v>
      </c>
    </row>
    <row r="46" spans="1:14" ht="33" customHeight="1" x14ac:dyDescent="0.2">
      <c r="A46" s="54" t="s">
        <v>260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7">
        <v>0</v>
      </c>
    </row>
    <row r="47" spans="1:14" ht="33" customHeight="1" thickBot="1" x14ac:dyDescent="0.25">
      <c r="A47" s="54" t="s">
        <v>261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7">
        <v>0</v>
      </c>
    </row>
    <row r="48" spans="1:14" ht="33" customHeight="1" thickBot="1" x14ac:dyDescent="0.25">
      <c r="A48" s="55" t="s">
        <v>262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</row>
    <row r="49" spans="1:14" ht="33" customHeight="1" thickBot="1" x14ac:dyDescent="0.25">
      <c r="A49" s="56" t="s">
        <v>262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7">
        <v>0</v>
      </c>
    </row>
    <row r="50" spans="1:14" ht="33" customHeight="1" thickBot="1" x14ac:dyDescent="0.25">
      <c r="A50" s="55" t="s">
        <v>263</v>
      </c>
      <c r="B50" s="45">
        <v>0</v>
      </c>
      <c r="C50" s="45">
        <v>646.05999999999995</v>
      </c>
      <c r="D50" s="45">
        <v>2604446.9900000002</v>
      </c>
      <c r="E50" s="45">
        <v>1672338.2</v>
      </c>
      <c r="F50" s="45">
        <v>1680276.83</v>
      </c>
      <c r="G50" s="45">
        <v>2280847.3599999999</v>
      </c>
      <c r="H50" s="45">
        <v>2170964.9000000004</v>
      </c>
      <c r="I50" s="45">
        <v>4242501.6749999998</v>
      </c>
      <c r="J50" s="45">
        <v>4504937.0199999996</v>
      </c>
      <c r="K50" s="45">
        <v>2608600.5</v>
      </c>
      <c r="L50" s="45">
        <v>3712794.8400000003</v>
      </c>
      <c r="M50" s="45">
        <v>2560979.4499999997</v>
      </c>
      <c r="N50" s="45">
        <v>28039333.824999999</v>
      </c>
    </row>
    <row r="51" spans="1:14" ht="33" customHeight="1" x14ac:dyDescent="0.2">
      <c r="A51" s="54" t="s">
        <v>264</v>
      </c>
      <c r="B51" s="42">
        <v>0</v>
      </c>
      <c r="C51" s="42">
        <v>646.05999999999995</v>
      </c>
      <c r="D51" s="42">
        <v>2604446.9900000002</v>
      </c>
      <c r="E51" s="42">
        <v>1672338.2</v>
      </c>
      <c r="F51" s="42">
        <v>1680276.83</v>
      </c>
      <c r="G51" s="42">
        <v>2280847.3599999999</v>
      </c>
      <c r="H51" s="42">
        <v>2170964.9000000004</v>
      </c>
      <c r="I51" s="42">
        <v>4242501.6749999998</v>
      </c>
      <c r="J51" s="42">
        <v>4504937.0199999996</v>
      </c>
      <c r="K51" s="42">
        <v>2608600.5</v>
      </c>
      <c r="L51" s="42">
        <v>3712794.8400000003</v>
      </c>
      <c r="M51" s="42">
        <v>2560979.4499999997</v>
      </c>
      <c r="N51" s="47">
        <v>28039333.824999999</v>
      </c>
    </row>
    <row r="52" spans="1:14" ht="33" customHeight="1" x14ac:dyDescent="0.2">
      <c r="A52" s="54" t="s">
        <v>265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7">
        <v>0</v>
      </c>
    </row>
    <row r="53" spans="1:14" ht="33" customHeight="1" x14ac:dyDescent="0.2">
      <c r="A53" s="54" t="s">
        <v>266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7">
        <v>0</v>
      </c>
    </row>
    <row r="54" spans="1:14" ht="33" customHeight="1" x14ac:dyDescent="0.2">
      <c r="A54" s="54" t="s">
        <v>267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7">
        <v>0</v>
      </c>
    </row>
    <row r="55" spans="1:14" ht="33" customHeight="1" x14ac:dyDescent="0.2">
      <c r="A55" s="54" t="s">
        <v>268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7">
        <v>0</v>
      </c>
    </row>
    <row r="56" spans="1:14" ht="33" customHeight="1" x14ac:dyDescent="0.2">
      <c r="A56" s="54" t="s">
        <v>269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7">
        <v>0</v>
      </c>
    </row>
    <row r="57" spans="1:14" ht="33" customHeight="1" x14ac:dyDescent="0.2">
      <c r="A57" s="54" t="s">
        <v>270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7">
        <v>0</v>
      </c>
    </row>
    <row r="58" spans="1:14" ht="33" customHeight="1" x14ac:dyDescent="0.2">
      <c r="A58" s="54" t="s">
        <v>271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7">
        <v>0</v>
      </c>
    </row>
    <row r="59" spans="1:14" ht="33" customHeight="1" x14ac:dyDescent="0.2">
      <c r="A59" s="54" t="s">
        <v>272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7">
        <v>0</v>
      </c>
    </row>
    <row r="60" spans="1:14" ht="33" customHeight="1" thickBot="1" x14ac:dyDescent="0.25">
      <c r="A60" s="54" t="s">
        <v>273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7">
        <v>0</v>
      </c>
    </row>
    <row r="61" spans="1:14" ht="33" customHeight="1" thickBot="1" x14ac:dyDescent="0.25">
      <c r="A61" s="55" t="s">
        <v>274</v>
      </c>
      <c r="B61" s="45">
        <v>256700</v>
      </c>
      <c r="C61" s="45">
        <v>0</v>
      </c>
      <c r="D61" s="45">
        <v>0</v>
      </c>
      <c r="E61" s="45">
        <v>117500</v>
      </c>
      <c r="F61" s="45">
        <v>179931.59999999998</v>
      </c>
      <c r="G61" s="45">
        <v>180406.32</v>
      </c>
      <c r="H61" s="45">
        <v>0</v>
      </c>
      <c r="I61" s="45">
        <v>985.68</v>
      </c>
      <c r="J61" s="45">
        <v>453000</v>
      </c>
      <c r="K61" s="45">
        <v>0</v>
      </c>
      <c r="L61" s="45">
        <v>1140000</v>
      </c>
      <c r="M61" s="45">
        <v>0</v>
      </c>
      <c r="N61" s="45">
        <v>2328523.6</v>
      </c>
    </row>
    <row r="62" spans="1:14" ht="33" customHeight="1" x14ac:dyDescent="0.2">
      <c r="A62" s="54" t="s">
        <v>275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42">
        <v>0</v>
      </c>
      <c r="J62" s="42">
        <v>0</v>
      </c>
      <c r="K62" s="42">
        <v>0</v>
      </c>
      <c r="L62" s="42">
        <v>0</v>
      </c>
      <c r="M62" s="42">
        <v>0</v>
      </c>
      <c r="N62" s="47">
        <v>0</v>
      </c>
    </row>
    <row r="63" spans="1:14" ht="33" customHeight="1" x14ac:dyDescent="0.2">
      <c r="A63" s="54" t="s">
        <v>276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7">
        <v>0</v>
      </c>
    </row>
    <row r="64" spans="1:14" ht="33" customHeight="1" x14ac:dyDescent="0.2">
      <c r="A64" s="54" t="s">
        <v>277</v>
      </c>
      <c r="B64" s="42">
        <v>256700</v>
      </c>
      <c r="C64" s="42">
        <v>0</v>
      </c>
      <c r="D64" s="42">
        <v>0</v>
      </c>
      <c r="E64" s="42">
        <v>117500</v>
      </c>
      <c r="F64" s="42">
        <v>179931.59999999998</v>
      </c>
      <c r="G64" s="42">
        <v>180406.32</v>
      </c>
      <c r="H64" s="42">
        <v>0</v>
      </c>
      <c r="I64" s="42">
        <v>985.68</v>
      </c>
      <c r="J64" s="42">
        <v>453000</v>
      </c>
      <c r="K64" s="42">
        <v>0</v>
      </c>
      <c r="L64" s="42">
        <v>1140000</v>
      </c>
      <c r="M64" s="42">
        <v>0</v>
      </c>
      <c r="N64" s="47">
        <v>2328523.6</v>
      </c>
    </row>
    <row r="65" spans="1:14" ht="33" customHeight="1" x14ac:dyDescent="0.2">
      <c r="A65" s="54" t="s">
        <v>278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7">
        <v>0</v>
      </c>
    </row>
    <row r="66" spans="1:14" ht="33" customHeight="1" x14ac:dyDescent="0.2">
      <c r="A66" s="54" t="s">
        <v>279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7">
        <v>0</v>
      </c>
    </row>
    <row r="67" spans="1:14" ht="33" customHeight="1" x14ac:dyDescent="0.2">
      <c r="A67" s="54" t="s">
        <v>280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7">
        <v>0</v>
      </c>
    </row>
    <row r="68" spans="1:14" ht="33" customHeight="1" thickBot="1" x14ac:dyDescent="0.25">
      <c r="A68" s="54" t="s">
        <v>281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7">
        <v>0</v>
      </c>
    </row>
    <row r="69" spans="1:14" ht="33" customHeight="1" thickBot="1" x14ac:dyDescent="0.25">
      <c r="A69" s="55" t="s">
        <v>282</v>
      </c>
      <c r="B69" s="45">
        <v>5148799.12</v>
      </c>
      <c r="C69" s="45">
        <v>871668.95</v>
      </c>
      <c r="D69" s="45">
        <v>280320</v>
      </c>
      <c r="E69" s="45">
        <v>4865061.5</v>
      </c>
      <c r="F69" s="45">
        <v>3224729.2120000003</v>
      </c>
      <c r="G69" s="45">
        <v>1696233.4599999997</v>
      </c>
      <c r="H69" s="45">
        <v>2404794.37</v>
      </c>
      <c r="I69" s="45">
        <v>4786557.3682000004</v>
      </c>
      <c r="J69" s="45">
        <v>275358.05000000005</v>
      </c>
      <c r="K69" s="45">
        <v>844643.44999999949</v>
      </c>
      <c r="L69" s="45">
        <v>5389876.8399999999</v>
      </c>
      <c r="M69" s="45">
        <v>280320</v>
      </c>
      <c r="N69" s="45">
        <v>30068362.320199996</v>
      </c>
    </row>
    <row r="70" spans="1:14" ht="33" customHeight="1" x14ac:dyDescent="0.2">
      <c r="A70" s="54" t="s">
        <v>283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7">
        <v>0</v>
      </c>
    </row>
    <row r="71" spans="1:14" ht="33" customHeight="1" x14ac:dyDescent="0.2">
      <c r="A71" s="54" t="s">
        <v>284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7">
        <v>0</v>
      </c>
    </row>
    <row r="72" spans="1:14" ht="33" customHeight="1" x14ac:dyDescent="0.2">
      <c r="A72" s="54" t="s">
        <v>285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7">
        <v>0</v>
      </c>
    </row>
    <row r="73" spans="1:14" ht="33" customHeight="1" x14ac:dyDescent="0.2">
      <c r="A73" s="54" t="s">
        <v>286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7">
        <v>0</v>
      </c>
    </row>
    <row r="74" spans="1:14" ht="33" customHeight="1" x14ac:dyDescent="0.2">
      <c r="A74" s="54" t="s">
        <v>287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7">
        <v>0</v>
      </c>
    </row>
    <row r="75" spans="1:14" ht="33" customHeight="1" x14ac:dyDescent="0.2">
      <c r="A75" s="54" t="s">
        <v>288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7">
        <v>0</v>
      </c>
    </row>
    <row r="76" spans="1:14" ht="33" customHeight="1" x14ac:dyDescent="0.2">
      <c r="A76" s="54" t="s">
        <v>289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7">
        <v>0</v>
      </c>
    </row>
    <row r="77" spans="1:14" ht="33" customHeight="1" x14ac:dyDescent="0.2">
      <c r="A77" s="54" t="s">
        <v>290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7">
        <v>0</v>
      </c>
    </row>
    <row r="78" spans="1:14" ht="33" customHeight="1" x14ac:dyDescent="0.2">
      <c r="A78" s="54" t="s">
        <v>291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7">
        <v>0</v>
      </c>
    </row>
    <row r="79" spans="1:14" ht="33" customHeight="1" x14ac:dyDescent="0.2">
      <c r="A79" s="54" t="s">
        <v>292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7">
        <v>0</v>
      </c>
    </row>
    <row r="80" spans="1:14" ht="33" customHeight="1" x14ac:dyDescent="0.2">
      <c r="A80" s="54" t="s">
        <v>293</v>
      </c>
      <c r="B80" s="42">
        <v>609984</v>
      </c>
      <c r="C80" s="42">
        <v>870240</v>
      </c>
      <c r="D80" s="42">
        <v>280320</v>
      </c>
      <c r="E80" s="42">
        <v>560640</v>
      </c>
      <c r="F80" s="42">
        <v>663057.19999999995</v>
      </c>
      <c r="G80" s="42">
        <v>-104818.15999999997</v>
      </c>
      <c r="H80" s="42">
        <v>840960</v>
      </c>
      <c r="I80" s="42">
        <v>225375.80000000005</v>
      </c>
      <c r="J80" s="42">
        <v>247104</v>
      </c>
      <c r="K80" s="42">
        <v>756864</v>
      </c>
      <c r="L80" s="42">
        <v>526848</v>
      </c>
      <c r="M80" s="42">
        <v>280320</v>
      </c>
      <c r="N80" s="47">
        <v>5756894.8399999999</v>
      </c>
    </row>
    <row r="81" spans="1:14" ht="33" customHeight="1" x14ac:dyDescent="0.2">
      <c r="A81" s="54" t="s">
        <v>294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7">
        <v>0</v>
      </c>
    </row>
    <row r="82" spans="1:14" ht="33" customHeight="1" x14ac:dyDescent="0.2">
      <c r="A82" s="54" t="s">
        <v>295</v>
      </c>
      <c r="B82" s="42">
        <v>4538815.12</v>
      </c>
      <c r="C82" s="42">
        <v>1428.9500000000116</v>
      </c>
      <c r="D82" s="42">
        <v>0</v>
      </c>
      <c r="E82" s="42">
        <v>4304421.5</v>
      </c>
      <c r="F82" s="42">
        <v>2561672.0120000001</v>
      </c>
      <c r="G82" s="42">
        <v>1801051.6199999996</v>
      </c>
      <c r="H82" s="42">
        <v>1354454.3699999999</v>
      </c>
      <c r="I82" s="42">
        <v>4695772.7282000007</v>
      </c>
      <c r="J82" s="42">
        <v>1582.050000000004</v>
      </c>
      <c r="K82" s="42">
        <v>30686.649999999441</v>
      </c>
      <c r="L82" s="42">
        <v>4837302.74</v>
      </c>
      <c r="M82" s="42">
        <v>0</v>
      </c>
      <c r="N82" s="47">
        <v>24127187.740199998</v>
      </c>
    </row>
    <row r="83" spans="1:14" ht="33" customHeight="1" x14ac:dyDescent="0.2">
      <c r="A83" s="54" t="s">
        <v>296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209380</v>
      </c>
      <c r="I83" s="42">
        <v>-134591.16</v>
      </c>
      <c r="J83" s="42">
        <v>26672</v>
      </c>
      <c r="K83" s="42">
        <v>57092.800000000003</v>
      </c>
      <c r="L83" s="42">
        <v>25726.100000000002</v>
      </c>
      <c r="M83" s="42">
        <v>0</v>
      </c>
      <c r="N83" s="47">
        <v>184279.74000000002</v>
      </c>
    </row>
    <row r="84" spans="1:14" ht="33" customHeight="1" thickBot="1" x14ac:dyDescent="0.25">
      <c r="A84" s="54" t="s">
        <v>297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7">
        <v>0</v>
      </c>
    </row>
    <row r="85" spans="1:14" ht="33" customHeight="1" thickBot="1" x14ac:dyDescent="0.25">
      <c r="A85" s="55" t="s">
        <v>298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</row>
    <row r="86" spans="1:14" ht="33" customHeight="1" x14ac:dyDescent="0.2">
      <c r="A86" s="54" t="s">
        <v>299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7">
        <v>0</v>
      </c>
    </row>
    <row r="87" spans="1:14" ht="33" customHeight="1" x14ac:dyDescent="0.2">
      <c r="A87" s="54" t="s">
        <v>300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7">
        <v>0</v>
      </c>
    </row>
    <row r="88" spans="1:14" ht="33" customHeight="1" x14ac:dyDescent="0.2">
      <c r="A88" s="54" t="s">
        <v>301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7">
        <v>0</v>
      </c>
    </row>
    <row r="89" spans="1:14" ht="33" customHeight="1" x14ac:dyDescent="0.2">
      <c r="A89" s="54" t="s">
        <v>302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7">
        <v>0</v>
      </c>
    </row>
    <row r="90" spans="1:14" ht="33" customHeight="1" x14ac:dyDescent="0.2">
      <c r="A90" s="54" t="s">
        <v>303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7">
        <v>0</v>
      </c>
    </row>
    <row r="91" spans="1:14" ht="33" customHeight="1" thickBot="1" x14ac:dyDescent="0.25">
      <c r="A91" s="54" t="s">
        <v>234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7">
        <v>0</v>
      </c>
    </row>
    <row r="92" spans="1:14" ht="33" customHeight="1" thickBot="1" x14ac:dyDescent="0.25">
      <c r="A92" s="55" t="s">
        <v>304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</row>
    <row r="93" spans="1:14" ht="33" customHeight="1" x14ac:dyDescent="0.2">
      <c r="A93" s="54" t="s">
        <v>305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</row>
    <row r="94" spans="1:14" ht="33" customHeight="1" x14ac:dyDescent="0.2">
      <c r="A94" s="54" t="s">
        <v>306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</row>
    <row r="95" spans="1:14" ht="33" customHeight="1" x14ac:dyDescent="0.2">
      <c r="A95" s="54" t="s">
        <v>307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</row>
    <row r="96" spans="1:14" ht="33" customHeight="1" thickBot="1" x14ac:dyDescent="0.25">
      <c r="A96" s="54" t="s">
        <v>234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</row>
    <row r="97" spans="1:14" ht="33" customHeight="1" thickBot="1" x14ac:dyDescent="0.25">
      <c r="A97" s="55" t="s">
        <v>308</v>
      </c>
      <c r="B97" s="45">
        <v>480756.74</v>
      </c>
      <c r="C97" s="45">
        <v>820351.35999999987</v>
      </c>
      <c r="D97" s="45">
        <v>2076666.4599999997</v>
      </c>
      <c r="E97" s="45">
        <v>5704946.2599999998</v>
      </c>
      <c r="F97" s="45">
        <v>11913058.675999999</v>
      </c>
      <c r="G97" s="45">
        <v>10101888.362</v>
      </c>
      <c r="H97" s="45">
        <v>15663119.686000001</v>
      </c>
      <c r="I97" s="45">
        <v>18617659.083999999</v>
      </c>
      <c r="J97" s="45">
        <v>13467900.296</v>
      </c>
      <c r="K97" s="45">
        <v>13838373.300000001</v>
      </c>
      <c r="L97" s="45">
        <v>16678697.434</v>
      </c>
      <c r="M97" s="45">
        <v>5422299.4260000009</v>
      </c>
      <c r="N97" s="45">
        <v>114785717.08399999</v>
      </c>
    </row>
    <row r="98" spans="1:14" ht="33" customHeight="1" x14ac:dyDescent="0.2">
      <c r="A98" s="54" t="s">
        <v>309</v>
      </c>
      <c r="B98" s="42">
        <v>0</v>
      </c>
      <c r="C98" s="42">
        <v>0</v>
      </c>
      <c r="D98" s="42">
        <v>0</v>
      </c>
      <c r="E98" s="42">
        <v>0</v>
      </c>
      <c r="F98" s="42">
        <v>10659927.98</v>
      </c>
      <c r="G98" s="42">
        <v>3211836.7899999996</v>
      </c>
      <c r="H98" s="42">
        <v>6585138.6660000002</v>
      </c>
      <c r="I98" s="42">
        <v>9584332.8399999999</v>
      </c>
      <c r="J98" s="42">
        <v>2623521.3760000002</v>
      </c>
      <c r="K98" s="42">
        <v>7918154.9199999999</v>
      </c>
      <c r="L98" s="42">
        <v>11407850.418</v>
      </c>
      <c r="M98" s="42">
        <v>0</v>
      </c>
      <c r="N98" s="47">
        <v>51990762.990000002</v>
      </c>
    </row>
    <row r="99" spans="1:14" ht="33" customHeight="1" x14ac:dyDescent="0.2">
      <c r="A99" s="54" t="s">
        <v>310</v>
      </c>
      <c r="B99" s="42">
        <v>0</v>
      </c>
      <c r="C99" s="42">
        <v>92587.68</v>
      </c>
      <c r="D99" s="42">
        <v>600041.15999999992</v>
      </c>
      <c r="E99" s="42">
        <v>5308141.54</v>
      </c>
      <c r="F99" s="42">
        <v>528496.25599999982</v>
      </c>
      <c r="G99" s="42">
        <v>0</v>
      </c>
      <c r="H99" s="42">
        <v>2074602.72</v>
      </c>
      <c r="I99" s="42">
        <v>0</v>
      </c>
      <c r="J99" s="42">
        <v>0</v>
      </c>
      <c r="K99" s="42">
        <v>150348</v>
      </c>
      <c r="L99" s="42">
        <v>277195.19999999995</v>
      </c>
      <c r="M99" s="42">
        <v>0</v>
      </c>
      <c r="N99" s="47">
        <v>9031412.5559999999</v>
      </c>
    </row>
    <row r="100" spans="1:14" ht="33" customHeight="1" x14ac:dyDescent="0.2">
      <c r="A100" s="54" t="s">
        <v>311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7">
        <v>0</v>
      </c>
    </row>
    <row r="101" spans="1:14" ht="33" customHeight="1" x14ac:dyDescent="0.2">
      <c r="A101" s="54" t="s">
        <v>312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7">
        <v>0</v>
      </c>
    </row>
    <row r="102" spans="1:14" ht="33" customHeight="1" x14ac:dyDescent="0.2">
      <c r="A102" s="54" t="s">
        <v>313</v>
      </c>
      <c r="B102" s="42">
        <v>480756.74</v>
      </c>
      <c r="C102" s="42">
        <v>727763.67999999993</v>
      </c>
      <c r="D102" s="42">
        <v>1476625.2999999998</v>
      </c>
      <c r="E102" s="42">
        <v>396804.72</v>
      </c>
      <c r="F102" s="42">
        <v>724634.44</v>
      </c>
      <c r="G102" s="42">
        <v>1594374.4800000002</v>
      </c>
      <c r="H102" s="42">
        <v>2135273.7600000002</v>
      </c>
      <c r="I102" s="42">
        <v>2184777.7720000003</v>
      </c>
      <c r="J102" s="42">
        <v>2877701.2800000003</v>
      </c>
      <c r="K102" s="42">
        <v>3379739.4999999995</v>
      </c>
      <c r="L102" s="42">
        <v>452427.62800000008</v>
      </c>
      <c r="M102" s="42">
        <v>2566179.7140000002</v>
      </c>
      <c r="N102" s="47">
        <v>18997059.013999999</v>
      </c>
    </row>
    <row r="103" spans="1:14" ht="33" customHeight="1" x14ac:dyDescent="0.2">
      <c r="A103" s="54" t="s">
        <v>314</v>
      </c>
      <c r="B103" s="42">
        <v>0</v>
      </c>
      <c r="C103" s="42">
        <v>0</v>
      </c>
      <c r="D103" s="42">
        <v>0</v>
      </c>
      <c r="E103" s="42">
        <v>0</v>
      </c>
      <c r="F103" s="42">
        <v>0</v>
      </c>
      <c r="G103" s="42">
        <v>5295677.0920000002</v>
      </c>
      <c r="H103" s="42">
        <v>4868104.54</v>
      </c>
      <c r="I103" s="42">
        <v>6848548.4719999991</v>
      </c>
      <c r="J103" s="42">
        <v>7966677.6400000006</v>
      </c>
      <c r="K103" s="42">
        <v>2390130.88</v>
      </c>
      <c r="L103" s="42">
        <v>4541224.1880000001</v>
      </c>
      <c r="M103" s="42">
        <v>2856119.7120000003</v>
      </c>
      <c r="N103" s="47">
        <v>34766482.523999996</v>
      </c>
    </row>
    <row r="104" spans="1:14" ht="33" customHeight="1" x14ac:dyDescent="0.2">
      <c r="A104" s="54" t="s">
        <v>313</v>
      </c>
      <c r="B104" s="42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7">
        <v>0</v>
      </c>
    </row>
    <row r="105" spans="1:14" ht="33" customHeight="1" thickBot="1" x14ac:dyDescent="0.25">
      <c r="A105" s="54" t="s">
        <v>234</v>
      </c>
      <c r="B105" s="42">
        <v>0</v>
      </c>
      <c r="C105" s="42">
        <v>0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  <c r="M105" s="42">
        <v>0</v>
      </c>
      <c r="N105" s="47">
        <v>0</v>
      </c>
    </row>
    <row r="106" spans="1:14" ht="33" customHeight="1" thickBot="1" x14ac:dyDescent="0.25">
      <c r="A106" s="55" t="s">
        <v>315</v>
      </c>
      <c r="B106" s="45">
        <v>0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340448.12</v>
      </c>
      <c r="I106" s="45">
        <v>0</v>
      </c>
      <c r="J106" s="45">
        <v>0</v>
      </c>
      <c r="K106" s="45">
        <v>0</v>
      </c>
      <c r="L106" s="45">
        <v>0</v>
      </c>
      <c r="M106" s="45">
        <v>710424</v>
      </c>
      <c r="N106" s="45">
        <v>1050872.1200000001</v>
      </c>
    </row>
    <row r="107" spans="1:14" ht="33" customHeight="1" x14ac:dyDescent="0.2">
      <c r="A107" s="54" t="s">
        <v>316</v>
      </c>
      <c r="B107" s="42">
        <v>0</v>
      </c>
      <c r="C107" s="42">
        <v>0</v>
      </c>
      <c r="D107" s="42">
        <v>0</v>
      </c>
      <c r="E107" s="42">
        <v>0</v>
      </c>
      <c r="F107" s="42">
        <v>0</v>
      </c>
      <c r="G107" s="42">
        <v>0</v>
      </c>
      <c r="H107" s="42">
        <v>340448.12</v>
      </c>
      <c r="I107" s="42">
        <v>0</v>
      </c>
      <c r="J107" s="42">
        <v>0</v>
      </c>
      <c r="K107" s="42">
        <v>0</v>
      </c>
      <c r="L107" s="42">
        <v>0</v>
      </c>
      <c r="M107" s="42">
        <v>710424</v>
      </c>
      <c r="N107" s="47">
        <v>1050872.1200000001</v>
      </c>
    </row>
    <row r="108" spans="1:14" ht="33" customHeight="1" x14ac:dyDescent="0.2">
      <c r="A108" s="54" t="s">
        <v>317</v>
      </c>
      <c r="B108" s="42">
        <v>0</v>
      </c>
      <c r="C108" s="42">
        <v>0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7">
        <v>0</v>
      </c>
    </row>
    <row r="109" spans="1:14" ht="33" customHeight="1" thickBot="1" x14ac:dyDescent="0.25">
      <c r="A109" s="54" t="s">
        <v>234</v>
      </c>
      <c r="B109" s="42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  <c r="M109" s="42">
        <v>0</v>
      </c>
      <c r="N109" s="47">
        <v>0</v>
      </c>
    </row>
    <row r="110" spans="1:14" ht="33" customHeight="1" thickBot="1" x14ac:dyDescent="0.25">
      <c r="A110" s="55" t="s">
        <v>318</v>
      </c>
      <c r="B110" s="45">
        <v>0</v>
      </c>
      <c r="C110" s="45">
        <v>0</v>
      </c>
      <c r="D110" s="45">
        <v>0</v>
      </c>
      <c r="E110" s="45">
        <v>31143.600000000002</v>
      </c>
      <c r="F110" s="45">
        <v>0</v>
      </c>
      <c r="G110" s="45">
        <v>0</v>
      </c>
      <c r="H110" s="45">
        <v>103147.2</v>
      </c>
      <c r="I110" s="45">
        <v>15537.6</v>
      </c>
      <c r="J110" s="45">
        <v>37592.1</v>
      </c>
      <c r="K110" s="45">
        <v>60098</v>
      </c>
      <c r="L110" s="45">
        <v>0</v>
      </c>
      <c r="M110" s="45">
        <v>479250</v>
      </c>
      <c r="N110" s="45">
        <v>726768.5</v>
      </c>
    </row>
    <row r="111" spans="1:14" ht="33" customHeight="1" thickBot="1" x14ac:dyDescent="0.25">
      <c r="A111" s="57" t="s">
        <v>318</v>
      </c>
      <c r="B111" s="49">
        <v>0</v>
      </c>
      <c r="C111" s="49">
        <v>0</v>
      </c>
      <c r="D111" s="49">
        <v>0</v>
      </c>
      <c r="E111" s="49">
        <v>31143.600000000002</v>
      </c>
      <c r="F111" s="49">
        <v>0</v>
      </c>
      <c r="G111" s="49">
        <v>0</v>
      </c>
      <c r="H111" s="49">
        <v>103147.2</v>
      </c>
      <c r="I111" s="49">
        <v>15537.6</v>
      </c>
      <c r="J111" s="49">
        <v>37592.1</v>
      </c>
      <c r="K111" s="49">
        <v>60098</v>
      </c>
      <c r="L111" s="49">
        <v>0</v>
      </c>
      <c r="M111" s="49">
        <v>479250</v>
      </c>
      <c r="N111" s="50">
        <v>726768.5</v>
      </c>
    </row>
    <row r="112" spans="1:14" ht="33" customHeight="1" thickBot="1" x14ac:dyDescent="0.25">
      <c r="A112" s="62" t="s">
        <v>229</v>
      </c>
      <c r="B112" s="63">
        <v>113960994.71499999</v>
      </c>
      <c r="C112" s="63">
        <v>88454975.093999997</v>
      </c>
      <c r="D112" s="63">
        <v>127587350.59060001</v>
      </c>
      <c r="E112" s="63">
        <v>141258311.87539998</v>
      </c>
      <c r="F112" s="63">
        <v>160298487.458</v>
      </c>
      <c r="G112" s="63">
        <v>160228134.02800006</v>
      </c>
      <c r="H112" s="63">
        <v>165746837.36199996</v>
      </c>
      <c r="I112" s="63">
        <v>185260590.3572</v>
      </c>
      <c r="J112" s="63">
        <v>158624510.63300002</v>
      </c>
      <c r="K112" s="63">
        <v>118762552.35000001</v>
      </c>
      <c r="L112" s="63">
        <v>136422444.27200001</v>
      </c>
      <c r="M112" s="63">
        <v>113886464.68000002</v>
      </c>
      <c r="N112" s="63">
        <v>1670491653.4152002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328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83" t="s">
        <v>216</v>
      </c>
      <c r="B117" s="84" t="s">
        <v>217</v>
      </c>
      <c r="C117" s="84" t="s">
        <v>218</v>
      </c>
      <c r="D117" s="84" t="s">
        <v>219</v>
      </c>
      <c r="E117" s="84" t="s">
        <v>220</v>
      </c>
      <c r="F117" s="84" t="s">
        <v>221</v>
      </c>
      <c r="G117" s="84" t="s">
        <v>222</v>
      </c>
      <c r="H117" s="84" t="s">
        <v>223</v>
      </c>
      <c r="I117" s="84" t="s">
        <v>224</v>
      </c>
      <c r="J117" s="84" t="s">
        <v>225</v>
      </c>
      <c r="K117" s="84" t="s">
        <v>226</v>
      </c>
      <c r="L117" s="84" t="s">
        <v>227</v>
      </c>
      <c r="M117" s="84" t="s">
        <v>228</v>
      </c>
      <c r="N117" s="85" t="s">
        <v>229</v>
      </c>
    </row>
    <row r="118" spans="1:14" ht="33" customHeight="1" thickBot="1" x14ac:dyDescent="0.25">
      <c r="A118" s="77" t="s">
        <v>230</v>
      </c>
      <c r="B118" s="65">
        <v>0</v>
      </c>
      <c r="C118" s="65">
        <v>0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</row>
    <row r="119" spans="1:14" ht="33" customHeight="1" x14ac:dyDescent="0.2">
      <c r="A119" s="75" t="s">
        <v>231</v>
      </c>
      <c r="B119" s="68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7">
        <v>0</v>
      </c>
    </row>
    <row r="120" spans="1:14" ht="33" customHeight="1" x14ac:dyDescent="0.2">
      <c r="A120" s="75" t="s">
        <v>213</v>
      </c>
      <c r="B120" s="68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7">
        <v>0</v>
      </c>
    </row>
    <row r="121" spans="1:14" ht="33" customHeight="1" x14ac:dyDescent="0.2">
      <c r="A121" s="75" t="s">
        <v>232</v>
      </c>
      <c r="B121" s="68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7">
        <v>0</v>
      </c>
    </row>
    <row r="122" spans="1:14" ht="33" customHeight="1" x14ac:dyDescent="0.2">
      <c r="A122" s="76" t="s">
        <v>233</v>
      </c>
      <c r="B122" s="68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7">
        <v>0</v>
      </c>
    </row>
    <row r="123" spans="1:14" ht="33" customHeight="1" thickBot="1" x14ac:dyDescent="0.25">
      <c r="A123" s="82" t="s">
        <v>234</v>
      </c>
      <c r="B123" s="68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7">
        <v>0</v>
      </c>
    </row>
    <row r="124" spans="1:14" ht="33" customHeight="1" thickBot="1" x14ac:dyDescent="0.25">
      <c r="A124" s="79" t="s">
        <v>235</v>
      </c>
      <c r="B124" s="69">
        <v>12552206.060000001</v>
      </c>
      <c r="C124" s="69">
        <v>11719775.57</v>
      </c>
      <c r="D124" s="69">
        <v>11497418.25</v>
      </c>
      <c r="E124" s="69">
        <v>13444367.280000001</v>
      </c>
      <c r="F124" s="69">
        <v>10181571.339999998</v>
      </c>
      <c r="G124" s="69">
        <v>13548689.140000001</v>
      </c>
      <c r="H124" s="69">
        <v>9467058.4600000009</v>
      </c>
      <c r="I124" s="69">
        <v>12210703.24</v>
      </c>
      <c r="J124" s="69">
        <v>12030609.09</v>
      </c>
      <c r="K124" s="69">
        <v>6102225.6900000004</v>
      </c>
      <c r="L124" s="69">
        <v>5228344.6000000006</v>
      </c>
      <c r="M124" s="69">
        <v>8332358.9199999999</v>
      </c>
      <c r="N124" s="69">
        <v>126315327.64</v>
      </c>
    </row>
    <row r="125" spans="1:14" ht="33" customHeight="1" x14ac:dyDescent="0.2">
      <c r="A125" s="78" t="s">
        <v>236</v>
      </c>
      <c r="B125" s="66">
        <v>1395819.59</v>
      </c>
      <c r="C125" s="66">
        <v>1728571.68</v>
      </c>
      <c r="D125" s="66">
        <v>1087847.42</v>
      </c>
      <c r="E125" s="66">
        <v>1169973.97</v>
      </c>
      <c r="F125" s="66">
        <v>8708.7000000000007</v>
      </c>
      <c r="G125" s="66">
        <v>769268.5</v>
      </c>
      <c r="H125" s="66">
        <v>0</v>
      </c>
      <c r="I125" s="66">
        <v>31842.58</v>
      </c>
      <c r="J125" s="66">
        <v>21861.07</v>
      </c>
      <c r="K125" s="66">
        <v>10826.86</v>
      </c>
      <c r="L125" s="66">
        <v>21264.54</v>
      </c>
      <c r="M125" s="66">
        <v>0</v>
      </c>
      <c r="N125" s="67">
        <v>6245984.9100000001</v>
      </c>
    </row>
    <row r="126" spans="1:14" ht="33" customHeight="1" x14ac:dyDescent="0.2">
      <c r="A126" s="78" t="s">
        <v>237</v>
      </c>
      <c r="B126" s="66">
        <v>10240166.630000001</v>
      </c>
      <c r="C126" s="66">
        <v>9735543.8900000006</v>
      </c>
      <c r="D126" s="66">
        <v>9497373.9000000004</v>
      </c>
      <c r="E126" s="66">
        <v>10623516.17</v>
      </c>
      <c r="F126" s="66">
        <v>8528052.0299999993</v>
      </c>
      <c r="G126" s="66">
        <v>10069364.140000001</v>
      </c>
      <c r="H126" s="66">
        <v>7929328.4800000004</v>
      </c>
      <c r="I126" s="66">
        <v>10154179.16</v>
      </c>
      <c r="J126" s="66">
        <v>9256422.0999999996</v>
      </c>
      <c r="K126" s="66">
        <v>5404188.1799999997</v>
      </c>
      <c r="L126" s="66">
        <v>3766388.72</v>
      </c>
      <c r="M126" s="66">
        <v>6105706.5199999996</v>
      </c>
      <c r="N126" s="67">
        <v>101310229.92</v>
      </c>
    </row>
    <row r="127" spans="1:14" ht="33" customHeight="1" x14ac:dyDescent="0.2">
      <c r="A127" s="78" t="s">
        <v>238</v>
      </c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7">
        <v>0</v>
      </c>
    </row>
    <row r="128" spans="1:14" ht="33" customHeight="1" x14ac:dyDescent="0.2">
      <c r="A128" s="78" t="s">
        <v>239</v>
      </c>
      <c r="B128" s="66">
        <v>448309.84</v>
      </c>
      <c r="C128" s="66">
        <v>0</v>
      </c>
      <c r="D128" s="66">
        <v>641020.93000000005</v>
      </c>
      <c r="E128" s="66">
        <v>855577.14</v>
      </c>
      <c r="F128" s="66">
        <v>1303813.6100000001</v>
      </c>
      <c r="G128" s="66">
        <v>1723716.5</v>
      </c>
      <c r="H128" s="66">
        <v>1280599.98</v>
      </c>
      <c r="I128" s="66">
        <v>1620041.5</v>
      </c>
      <c r="J128" s="66">
        <v>1621055.92</v>
      </c>
      <c r="K128" s="66">
        <v>399180.65</v>
      </c>
      <c r="L128" s="66">
        <v>1205775.3400000001</v>
      </c>
      <c r="M128" s="66">
        <v>1617202.4</v>
      </c>
      <c r="N128" s="67">
        <v>12716293.810000001</v>
      </c>
    </row>
    <row r="129" spans="1:14" ht="33" customHeight="1" x14ac:dyDescent="0.2">
      <c r="A129" s="78" t="s">
        <v>240</v>
      </c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7">
        <v>0</v>
      </c>
    </row>
    <row r="130" spans="1:14" ht="33" customHeight="1" thickBot="1" x14ac:dyDescent="0.25">
      <c r="A130" s="78" t="s">
        <v>241</v>
      </c>
      <c r="B130" s="66">
        <v>467910</v>
      </c>
      <c r="C130" s="66">
        <v>255660</v>
      </c>
      <c r="D130" s="66">
        <v>271176</v>
      </c>
      <c r="E130" s="66">
        <v>795300</v>
      </c>
      <c r="F130" s="66">
        <v>340997</v>
      </c>
      <c r="G130" s="66">
        <v>986340</v>
      </c>
      <c r="H130" s="66">
        <v>257130</v>
      </c>
      <c r="I130" s="66">
        <v>404640</v>
      </c>
      <c r="J130" s="66">
        <v>1131270</v>
      </c>
      <c r="K130" s="66">
        <v>288030</v>
      </c>
      <c r="L130" s="66">
        <v>234916</v>
      </c>
      <c r="M130" s="66">
        <v>609450</v>
      </c>
      <c r="N130" s="67">
        <v>6042819</v>
      </c>
    </row>
    <row r="131" spans="1:14" ht="33" customHeight="1" thickBot="1" x14ac:dyDescent="0.25">
      <c r="A131" s="79" t="s">
        <v>242</v>
      </c>
      <c r="B131" s="69">
        <v>0</v>
      </c>
      <c r="C131" s="69">
        <v>0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</row>
    <row r="132" spans="1:14" ht="33" customHeight="1" x14ac:dyDescent="0.2">
      <c r="A132" s="78" t="s">
        <v>243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7">
        <v>0</v>
      </c>
    </row>
    <row r="133" spans="1:14" ht="33" customHeight="1" x14ac:dyDescent="0.2">
      <c r="A133" s="78" t="s">
        <v>244</v>
      </c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7">
        <v>0</v>
      </c>
    </row>
    <row r="134" spans="1:14" ht="33" customHeight="1" x14ac:dyDescent="0.2">
      <c r="A134" s="78" t="s">
        <v>245</v>
      </c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7">
        <v>0</v>
      </c>
    </row>
    <row r="135" spans="1:14" ht="33" customHeight="1" thickBot="1" x14ac:dyDescent="0.25">
      <c r="A135" s="78" t="s">
        <v>246</v>
      </c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7">
        <v>0</v>
      </c>
    </row>
    <row r="136" spans="1:14" ht="33" customHeight="1" thickBot="1" x14ac:dyDescent="0.25">
      <c r="A136" s="79" t="s">
        <v>247</v>
      </c>
      <c r="B136" s="70">
        <v>1070418</v>
      </c>
      <c r="C136" s="70">
        <v>1005548</v>
      </c>
      <c r="D136" s="70">
        <v>1300172</v>
      </c>
      <c r="E136" s="70">
        <v>2018836</v>
      </c>
      <c r="F136" s="70">
        <v>1501264</v>
      </c>
      <c r="G136" s="70">
        <v>1938576</v>
      </c>
      <c r="H136" s="70">
        <v>2072722</v>
      </c>
      <c r="I136" s="70">
        <v>2290122</v>
      </c>
      <c r="J136" s="70">
        <v>1859108</v>
      </c>
      <c r="K136" s="70">
        <v>1354532</v>
      </c>
      <c r="L136" s="70">
        <v>1297686</v>
      </c>
      <c r="M136" s="70">
        <v>1506978</v>
      </c>
      <c r="N136" s="70">
        <v>19215962</v>
      </c>
    </row>
    <row r="137" spans="1:14" ht="33" customHeight="1" x14ac:dyDescent="0.2">
      <c r="A137" s="78" t="s">
        <v>248</v>
      </c>
      <c r="B137" s="66">
        <v>0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71">
        <v>0</v>
      </c>
    </row>
    <row r="138" spans="1:14" ht="33" customHeight="1" thickBot="1" x14ac:dyDescent="0.25">
      <c r="A138" s="78" t="s">
        <v>249</v>
      </c>
      <c r="B138" s="66">
        <v>1070418</v>
      </c>
      <c r="C138" s="66">
        <v>1005548</v>
      </c>
      <c r="D138" s="66">
        <v>1300172</v>
      </c>
      <c r="E138" s="66">
        <v>2018836</v>
      </c>
      <c r="F138" s="66">
        <v>1501264</v>
      </c>
      <c r="G138" s="66">
        <v>1938576</v>
      </c>
      <c r="H138" s="66">
        <v>2072722</v>
      </c>
      <c r="I138" s="66">
        <v>2290122</v>
      </c>
      <c r="J138" s="66">
        <v>1859108</v>
      </c>
      <c r="K138" s="66">
        <v>1354532</v>
      </c>
      <c r="L138" s="66">
        <v>1297686</v>
      </c>
      <c r="M138" s="66">
        <v>1506978</v>
      </c>
      <c r="N138" s="71">
        <v>19215962</v>
      </c>
    </row>
    <row r="139" spans="1:14" ht="33" customHeight="1" thickBot="1" x14ac:dyDescent="0.25">
      <c r="A139" s="79" t="s">
        <v>250</v>
      </c>
      <c r="B139" s="69">
        <v>120360922.92999999</v>
      </c>
      <c r="C139" s="69">
        <v>107688917.02</v>
      </c>
      <c r="D139" s="69">
        <v>124840357.06</v>
      </c>
      <c r="E139" s="69">
        <v>97582588.449999988</v>
      </c>
      <c r="F139" s="69">
        <v>117268061.67</v>
      </c>
      <c r="G139" s="69">
        <v>147599553.34999999</v>
      </c>
      <c r="H139" s="69">
        <v>188950564.68000001</v>
      </c>
      <c r="I139" s="69">
        <v>170722775.33999997</v>
      </c>
      <c r="J139" s="69">
        <v>171490245.43000001</v>
      </c>
      <c r="K139" s="69">
        <v>202651119.01999998</v>
      </c>
      <c r="L139" s="69">
        <v>200962002.24000001</v>
      </c>
      <c r="M139" s="69">
        <v>131763956.39999999</v>
      </c>
      <c r="N139" s="69">
        <v>1781881063.5899999</v>
      </c>
    </row>
    <row r="140" spans="1:14" ht="33" customHeight="1" x14ac:dyDescent="0.2">
      <c r="A140" s="78" t="s">
        <v>251</v>
      </c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71">
        <v>0</v>
      </c>
    </row>
    <row r="141" spans="1:14" ht="33" customHeight="1" x14ac:dyDescent="0.2">
      <c r="A141" s="78" t="s">
        <v>252</v>
      </c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71">
        <v>0</v>
      </c>
    </row>
    <row r="142" spans="1:14" ht="33" customHeight="1" x14ac:dyDescent="0.2">
      <c r="A142" s="78" t="s">
        <v>253</v>
      </c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71">
        <v>0</v>
      </c>
    </row>
    <row r="143" spans="1:14" ht="33" customHeight="1" x14ac:dyDescent="0.2">
      <c r="A143" s="78" t="s">
        <v>254</v>
      </c>
      <c r="B143" s="66">
        <v>2926934.55</v>
      </c>
      <c r="C143" s="66">
        <v>7874422</v>
      </c>
      <c r="D143" s="66">
        <v>48850130.469999999</v>
      </c>
      <c r="E143" s="66">
        <v>16171776.08</v>
      </c>
      <c r="F143" s="66">
        <v>0</v>
      </c>
      <c r="G143" s="66">
        <v>178451</v>
      </c>
      <c r="H143" s="66">
        <v>45389976.049999997</v>
      </c>
      <c r="I143" s="66">
        <v>83610094.739999995</v>
      </c>
      <c r="J143" s="66">
        <v>41667767.090000004</v>
      </c>
      <c r="K143" s="66">
        <v>48439789.890000001</v>
      </c>
      <c r="L143" s="66">
        <v>37522200.43</v>
      </c>
      <c r="M143" s="66">
        <v>12557233.4</v>
      </c>
      <c r="N143" s="71">
        <v>345188775.69999999</v>
      </c>
    </row>
    <row r="144" spans="1:14" ht="33" customHeight="1" x14ac:dyDescent="0.2">
      <c r="A144" s="78" t="s">
        <v>255</v>
      </c>
      <c r="B144" s="66">
        <v>4560240</v>
      </c>
      <c r="C144" s="66">
        <v>5358980</v>
      </c>
      <c r="D144" s="66">
        <v>7347460</v>
      </c>
      <c r="E144" s="66">
        <v>5052070</v>
      </c>
      <c r="F144" s="66">
        <v>5293960</v>
      </c>
      <c r="G144" s="66">
        <v>6323930</v>
      </c>
      <c r="H144" s="66">
        <v>7217756</v>
      </c>
      <c r="I144" s="66">
        <v>8514686</v>
      </c>
      <c r="J144" s="66">
        <v>8237740</v>
      </c>
      <c r="K144" s="66">
        <v>6516470</v>
      </c>
      <c r="L144" s="66">
        <v>5100470</v>
      </c>
      <c r="M144" s="66">
        <v>5443890</v>
      </c>
      <c r="N144" s="71">
        <v>74967652</v>
      </c>
    </row>
    <row r="145" spans="1:14" ht="33" customHeight="1" x14ac:dyDescent="0.2">
      <c r="A145" s="78" t="s">
        <v>256</v>
      </c>
      <c r="B145" s="66">
        <v>0</v>
      </c>
      <c r="C145" s="66">
        <v>0</v>
      </c>
      <c r="D145" s="66">
        <v>5083785.42</v>
      </c>
      <c r="E145" s="66">
        <v>2038119.74</v>
      </c>
      <c r="F145" s="66">
        <v>1001359.58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12032142.630000001</v>
      </c>
      <c r="M145" s="66">
        <v>3118951.23</v>
      </c>
      <c r="N145" s="71">
        <v>23274358.600000001</v>
      </c>
    </row>
    <row r="146" spans="1:14" ht="33" customHeight="1" x14ac:dyDescent="0.2">
      <c r="A146" s="78" t="s">
        <v>257</v>
      </c>
      <c r="B146" s="66">
        <v>0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551988.46</v>
      </c>
      <c r="I146" s="66">
        <v>0</v>
      </c>
      <c r="J146" s="66">
        <v>0</v>
      </c>
      <c r="K146" s="66">
        <v>0</v>
      </c>
      <c r="L146" s="66">
        <v>557519.81999999995</v>
      </c>
      <c r="M146" s="66">
        <v>0</v>
      </c>
      <c r="N146" s="71">
        <v>1109508.2799999998</v>
      </c>
    </row>
    <row r="147" spans="1:14" ht="33" customHeight="1" x14ac:dyDescent="0.2">
      <c r="A147" s="78" t="s">
        <v>258</v>
      </c>
      <c r="B147" s="66">
        <v>0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71">
        <v>0</v>
      </c>
    </row>
    <row r="148" spans="1:14" ht="33" customHeight="1" x14ac:dyDescent="0.2">
      <c r="A148" s="78" t="s">
        <v>259</v>
      </c>
      <c r="B148" s="66">
        <v>109660398.38</v>
      </c>
      <c r="C148" s="66">
        <v>92585390.019999996</v>
      </c>
      <c r="D148" s="66">
        <v>61184581.170000002</v>
      </c>
      <c r="E148" s="66">
        <v>70851847.629999995</v>
      </c>
      <c r="F148" s="66">
        <v>108645317.09</v>
      </c>
      <c r="G148" s="66">
        <v>139378597.34999999</v>
      </c>
      <c r="H148" s="66">
        <v>128434794.67</v>
      </c>
      <c r="I148" s="66">
        <v>71711744.599999994</v>
      </c>
      <c r="J148" s="66">
        <v>119916505.84</v>
      </c>
      <c r="K148" s="66">
        <v>143456252.63</v>
      </c>
      <c r="L148" s="66">
        <v>142050644.36000001</v>
      </c>
      <c r="M148" s="66">
        <v>106056806.77</v>
      </c>
      <c r="N148" s="71">
        <v>1293932880.51</v>
      </c>
    </row>
    <row r="149" spans="1:14" ht="33" customHeight="1" x14ac:dyDescent="0.2">
      <c r="A149" s="78" t="s">
        <v>260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71">
        <v>0</v>
      </c>
    </row>
    <row r="150" spans="1:14" ht="33" customHeight="1" thickBot="1" x14ac:dyDescent="0.25">
      <c r="A150" s="78" t="s">
        <v>261</v>
      </c>
      <c r="B150" s="66">
        <v>3213350</v>
      </c>
      <c r="C150" s="66">
        <v>1870125</v>
      </c>
      <c r="D150" s="66">
        <v>2374400</v>
      </c>
      <c r="E150" s="66">
        <v>3468775</v>
      </c>
      <c r="F150" s="66">
        <v>2327425</v>
      </c>
      <c r="G150" s="66">
        <v>1718575</v>
      </c>
      <c r="H150" s="66">
        <v>7356049.5</v>
      </c>
      <c r="I150" s="66">
        <v>6886250</v>
      </c>
      <c r="J150" s="66">
        <v>1668232.5</v>
      </c>
      <c r="K150" s="66">
        <v>4238606.5</v>
      </c>
      <c r="L150" s="66">
        <v>3699025</v>
      </c>
      <c r="M150" s="66">
        <v>4587075</v>
      </c>
      <c r="N150" s="71">
        <v>43407888.5</v>
      </c>
    </row>
    <row r="151" spans="1:14" ht="33" customHeight="1" thickBot="1" x14ac:dyDescent="0.25">
      <c r="A151" s="79" t="s">
        <v>262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</row>
    <row r="152" spans="1:14" ht="33" customHeight="1" thickBot="1" x14ac:dyDescent="0.25">
      <c r="A152" s="80" t="s">
        <v>262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1">
        <v>0</v>
      </c>
    </row>
    <row r="153" spans="1:14" ht="33" customHeight="1" thickBot="1" x14ac:dyDescent="0.25">
      <c r="A153" s="79" t="s">
        <v>263</v>
      </c>
      <c r="B153" s="69">
        <v>5537447.8399999999</v>
      </c>
      <c r="C153" s="69">
        <v>3775902.8200000003</v>
      </c>
      <c r="D153" s="69">
        <v>6079990.8399999999</v>
      </c>
      <c r="E153" s="69">
        <v>8196772.2599999998</v>
      </c>
      <c r="F153" s="69">
        <v>8110385.1600000001</v>
      </c>
      <c r="G153" s="69">
        <v>6897909.5199999996</v>
      </c>
      <c r="H153" s="69">
        <v>7675031.0199999996</v>
      </c>
      <c r="I153" s="69">
        <v>2038762.74</v>
      </c>
      <c r="J153" s="69">
        <v>6542005.54</v>
      </c>
      <c r="K153" s="69">
        <v>6878635.8799999999</v>
      </c>
      <c r="L153" s="69">
        <v>6185699.9000000004</v>
      </c>
      <c r="M153" s="69">
        <v>5731093.2599999998</v>
      </c>
      <c r="N153" s="69">
        <v>73649636.780000001</v>
      </c>
    </row>
    <row r="154" spans="1:14" ht="33" customHeight="1" x14ac:dyDescent="0.2">
      <c r="A154" s="78" t="s">
        <v>264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71">
        <v>0</v>
      </c>
    </row>
    <row r="155" spans="1:14" ht="33" customHeight="1" x14ac:dyDescent="0.2">
      <c r="A155" s="78" t="s">
        <v>265</v>
      </c>
      <c r="B155" s="66">
        <v>5537447.8399999999</v>
      </c>
      <c r="C155" s="66">
        <v>2717725.18</v>
      </c>
      <c r="D155" s="66">
        <v>6079990.8399999999</v>
      </c>
      <c r="E155" s="66">
        <v>8196772.2599999998</v>
      </c>
      <c r="F155" s="66">
        <v>8110385.1600000001</v>
      </c>
      <c r="G155" s="66">
        <v>6897909.5199999996</v>
      </c>
      <c r="H155" s="66">
        <v>7675031.0199999996</v>
      </c>
      <c r="I155" s="66">
        <v>2038762.74</v>
      </c>
      <c r="J155" s="66">
        <v>6542005.54</v>
      </c>
      <c r="K155" s="66">
        <v>6878635.8799999999</v>
      </c>
      <c r="L155" s="66">
        <v>6185699.9000000004</v>
      </c>
      <c r="M155" s="66">
        <v>5731093.2599999998</v>
      </c>
      <c r="N155" s="71">
        <v>72591459.140000001</v>
      </c>
    </row>
    <row r="156" spans="1:14" ht="33" customHeight="1" x14ac:dyDescent="0.2">
      <c r="A156" s="78" t="s">
        <v>266</v>
      </c>
      <c r="B156" s="66">
        <v>0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71">
        <v>0</v>
      </c>
    </row>
    <row r="157" spans="1:14" ht="33" customHeight="1" x14ac:dyDescent="0.2">
      <c r="A157" s="78" t="s">
        <v>267</v>
      </c>
      <c r="B157" s="66">
        <v>0</v>
      </c>
      <c r="C157" s="66">
        <v>1058177.6399999999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71">
        <v>1058177.6399999999</v>
      </c>
    </row>
    <row r="158" spans="1:14" ht="33" customHeight="1" x14ac:dyDescent="0.2">
      <c r="A158" s="78" t="s">
        <v>268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71">
        <v>0</v>
      </c>
    </row>
    <row r="159" spans="1:14" ht="33" customHeight="1" x14ac:dyDescent="0.2">
      <c r="A159" s="78" t="s">
        <v>269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71">
        <v>0</v>
      </c>
    </row>
    <row r="160" spans="1:14" ht="33" customHeight="1" x14ac:dyDescent="0.2">
      <c r="A160" s="78" t="s">
        <v>270</v>
      </c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71">
        <v>0</v>
      </c>
    </row>
    <row r="161" spans="1:14" ht="33" customHeight="1" x14ac:dyDescent="0.2">
      <c r="A161" s="78" t="s">
        <v>271</v>
      </c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71">
        <v>0</v>
      </c>
    </row>
    <row r="162" spans="1:14" ht="33" customHeight="1" x14ac:dyDescent="0.2">
      <c r="A162" s="78" t="s">
        <v>272</v>
      </c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71">
        <v>0</v>
      </c>
    </row>
    <row r="163" spans="1:14" ht="33" customHeight="1" thickBot="1" x14ac:dyDescent="0.25">
      <c r="A163" s="78" t="s">
        <v>273</v>
      </c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71">
        <v>0</v>
      </c>
    </row>
    <row r="164" spans="1:14" ht="33" customHeight="1" thickBot="1" x14ac:dyDescent="0.25">
      <c r="A164" s="79" t="s">
        <v>274</v>
      </c>
      <c r="B164" s="69">
        <v>3282536.33</v>
      </c>
      <c r="C164" s="69">
        <v>112500</v>
      </c>
      <c r="D164" s="69">
        <v>1552621.05</v>
      </c>
      <c r="E164" s="69">
        <v>1986690.2</v>
      </c>
      <c r="F164" s="69">
        <v>3021001.24</v>
      </c>
      <c r="G164" s="69">
        <v>10898483.41</v>
      </c>
      <c r="H164" s="69">
        <v>8747892.0599999987</v>
      </c>
      <c r="I164" s="69">
        <v>10242507.98</v>
      </c>
      <c r="J164" s="69">
        <v>7849077.6199999992</v>
      </c>
      <c r="K164" s="69">
        <v>9679878.2800000012</v>
      </c>
      <c r="L164" s="69">
        <v>10751997.120000001</v>
      </c>
      <c r="M164" s="69">
        <v>12197138.76</v>
      </c>
      <c r="N164" s="69">
        <v>80322324.049999997</v>
      </c>
    </row>
    <row r="165" spans="1:14" ht="33" customHeight="1" x14ac:dyDescent="0.2">
      <c r="A165" s="78" t="s">
        <v>275</v>
      </c>
      <c r="B165" s="66">
        <v>3282536.33</v>
      </c>
      <c r="C165" s="66">
        <v>0</v>
      </c>
      <c r="D165" s="66">
        <v>1552621.05</v>
      </c>
      <c r="E165" s="66">
        <v>1811525.2</v>
      </c>
      <c r="F165" s="66">
        <v>2455490.7000000002</v>
      </c>
      <c r="G165" s="66">
        <v>6524435.8300000001</v>
      </c>
      <c r="H165" s="66">
        <v>6913690.46</v>
      </c>
      <c r="I165" s="66">
        <v>6622297.9000000004</v>
      </c>
      <c r="J165" s="66">
        <v>4413426.0199999996</v>
      </c>
      <c r="K165" s="66">
        <v>3268165.8</v>
      </c>
      <c r="L165" s="66">
        <v>2943576.24</v>
      </c>
      <c r="M165" s="66">
        <v>2731048.52</v>
      </c>
      <c r="N165" s="71">
        <v>42518814.049999997</v>
      </c>
    </row>
    <row r="166" spans="1:14" ht="33" customHeight="1" x14ac:dyDescent="0.2">
      <c r="A166" s="78" t="s">
        <v>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71">
        <v>0</v>
      </c>
    </row>
    <row r="167" spans="1:14" ht="33" customHeight="1" x14ac:dyDescent="0.2">
      <c r="A167" s="78" t="s">
        <v>277</v>
      </c>
      <c r="B167" s="66">
        <v>0</v>
      </c>
      <c r="C167" s="66">
        <v>112500</v>
      </c>
      <c r="D167" s="66">
        <v>0</v>
      </c>
      <c r="E167" s="66">
        <v>175165</v>
      </c>
      <c r="F167" s="66">
        <v>565510.54</v>
      </c>
      <c r="G167" s="66">
        <v>143436.57999999999</v>
      </c>
      <c r="H167" s="66">
        <v>21082.6</v>
      </c>
      <c r="I167" s="66">
        <v>229699.68</v>
      </c>
      <c r="J167" s="66">
        <v>916710</v>
      </c>
      <c r="K167" s="66">
        <v>1061200</v>
      </c>
      <c r="L167" s="66">
        <v>470250</v>
      </c>
      <c r="M167" s="66">
        <v>414700</v>
      </c>
      <c r="N167" s="71">
        <v>4110254.4</v>
      </c>
    </row>
    <row r="168" spans="1:14" ht="33" customHeight="1" x14ac:dyDescent="0.2">
      <c r="A168" s="78" t="s">
        <v>278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71">
        <v>0</v>
      </c>
    </row>
    <row r="169" spans="1:14" ht="33" customHeight="1" x14ac:dyDescent="0.2">
      <c r="A169" s="78" t="s">
        <v>279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71">
        <v>0</v>
      </c>
    </row>
    <row r="170" spans="1:14" ht="33" customHeight="1" x14ac:dyDescent="0.2">
      <c r="A170" s="78" t="s">
        <v>280</v>
      </c>
      <c r="B170" s="66">
        <v>0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959925.6</v>
      </c>
      <c r="J170" s="66">
        <v>2518941.6</v>
      </c>
      <c r="K170" s="66">
        <v>5350512.4800000004</v>
      </c>
      <c r="L170" s="66">
        <v>7338170.8799999999</v>
      </c>
      <c r="M170" s="66">
        <v>9051390.2400000002</v>
      </c>
      <c r="N170" s="71">
        <v>25218940.799999997</v>
      </c>
    </row>
    <row r="171" spans="1:14" ht="33" customHeight="1" thickBot="1" x14ac:dyDescent="0.25">
      <c r="A171" s="78" t="s">
        <v>281</v>
      </c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4230611</v>
      </c>
      <c r="H171" s="66">
        <v>1813119</v>
      </c>
      <c r="I171" s="66">
        <v>2430584.7999999998</v>
      </c>
      <c r="J171" s="66">
        <v>0</v>
      </c>
      <c r="K171" s="66">
        <v>0</v>
      </c>
      <c r="L171" s="66">
        <v>0</v>
      </c>
      <c r="M171" s="66">
        <v>0</v>
      </c>
      <c r="N171" s="71">
        <v>8474314.8000000007</v>
      </c>
    </row>
    <row r="172" spans="1:14" ht="33" customHeight="1" thickBot="1" x14ac:dyDescent="0.25">
      <c r="A172" s="79" t="s">
        <v>282</v>
      </c>
      <c r="B172" s="69">
        <v>36747549.359999999</v>
      </c>
      <c r="C172" s="69">
        <v>29556409.98</v>
      </c>
      <c r="D172" s="69">
        <v>11031485.390000001</v>
      </c>
      <c r="E172" s="69">
        <v>36916525.369999997</v>
      </c>
      <c r="F172" s="69">
        <v>29310452.359999999</v>
      </c>
      <c r="G172" s="69">
        <v>19211178.550000001</v>
      </c>
      <c r="H172" s="69">
        <v>30642754.129999999</v>
      </c>
      <c r="I172" s="69">
        <v>32179967.659999996</v>
      </c>
      <c r="J172" s="69">
        <v>35323146.959999993</v>
      </c>
      <c r="K172" s="69">
        <v>38556211.859999999</v>
      </c>
      <c r="L172" s="69">
        <v>47854833.090000004</v>
      </c>
      <c r="M172" s="69">
        <v>42129653.009999998</v>
      </c>
      <c r="N172" s="69">
        <v>389460167.72000003</v>
      </c>
    </row>
    <row r="173" spans="1:14" ht="33" customHeight="1" x14ac:dyDescent="0.2">
      <c r="A173" s="78" t="s">
        <v>283</v>
      </c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71">
        <v>0</v>
      </c>
    </row>
    <row r="174" spans="1:14" ht="33" customHeight="1" x14ac:dyDescent="0.2">
      <c r="A174" s="78" t="s">
        <v>284</v>
      </c>
      <c r="B174" s="66">
        <v>0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71">
        <v>0</v>
      </c>
    </row>
    <row r="175" spans="1:14" ht="33" customHeight="1" x14ac:dyDescent="0.2">
      <c r="A175" s="78" t="s">
        <v>285</v>
      </c>
      <c r="B175" s="66">
        <v>1576596</v>
      </c>
      <c r="C175" s="66">
        <v>1445076</v>
      </c>
      <c r="D175" s="66">
        <v>1081752</v>
      </c>
      <c r="E175" s="66">
        <v>1028352</v>
      </c>
      <c r="F175" s="66">
        <v>1029144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71">
        <v>6160920</v>
      </c>
    </row>
    <row r="176" spans="1:14" ht="33" customHeight="1" x14ac:dyDescent="0.2">
      <c r="A176" s="78" t="s">
        <v>286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71">
        <v>0</v>
      </c>
    </row>
    <row r="177" spans="1:14" ht="33" customHeight="1" x14ac:dyDescent="0.2">
      <c r="A177" s="78" t="s">
        <v>287</v>
      </c>
      <c r="B177" s="66">
        <v>0</v>
      </c>
      <c r="C177" s="66">
        <v>0</v>
      </c>
      <c r="D177" s="66">
        <v>0</v>
      </c>
      <c r="E177" s="66">
        <v>0</v>
      </c>
      <c r="F177" s="66">
        <v>0</v>
      </c>
      <c r="G177" s="66">
        <v>0</v>
      </c>
      <c r="H177" s="66">
        <v>0</v>
      </c>
      <c r="I177" s="66">
        <v>0</v>
      </c>
      <c r="J177" s="66">
        <v>4791727.71</v>
      </c>
      <c r="K177" s="66">
        <v>6740297.9400000004</v>
      </c>
      <c r="L177" s="66">
        <v>7590442.2599999998</v>
      </c>
      <c r="M177" s="66">
        <v>8424578.0099999998</v>
      </c>
      <c r="N177" s="71">
        <v>27547045.920000002</v>
      </c>
    </row>
    <row r="178" spans="1:14" ht="33" customHeight="1" x14ac:dyDescent="0.2">
      <c r="A178" s="78" t="s">
        <v>288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71">
        <v>0</v>
      </c>
    </row>
    <row r="179" spans="1:14" ht="33" customHeight="1" x14ac:dyDescent="0.2">
      <c r="A179" s="78" t="s">
        <v>289</v>
      </c>
      <c r="B179" s="66">
        <v>0</v>
      </c>
      <c r="C179" s="66">
        <v>0</v>
      </c>
      <c r="D179" s="66">
        <v>0</v>
      </c>
      <c r="E179" s="66">
        <v>0</v>
      </c>
      <c r="F179" s="66">
        <v>582290.19999999995</v>
      </c>
      <c r="G179" s="66">
        <v>0</v>
      </c>
      <c r="H179" s="66">
        <v>0</v>
      </c>
      <c r="I179" s="66">
        <v>2503894.08</v>
      </c>
      <c r="J179" s="66">
        <v>1485522.84</v>
      </c>
      <c r="K179" s="66">
        <v>2897168.74</v>
      </c>
      <c r="L179" s="66">
        <v>2613340.5</v>
      </c>
      <c r="M179" s="66">
        <v>2139237.04</v>
      </c>
      <c r="N179" s="71">
        <v>12221453.399999999</v>
      </c>
    </row>
    <row r="180" spans="1:14" ht="33" customHeight="1" x14ac:dyDescent="0.2">
      <c r="A180" s="78" t="s">
        <v>290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71">
        <v>0</v>
      </c>
    </row>
    <row r="181" spans="1:14" ht="33" customHeight="1" x14ac:dyDescent="0.2">
      <c r="A181" s="78" t="s">
        <v>291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71">
        <v>0</v>
      </c>
    </row>
    <row r="182" spans="1:14" ht="33" customHeight="1" x14ac:dyDescent="0.2">
      <c r="A182" s="78" t="s">
        <v>292</v>
      </c>
      <c r="B182" s="66">
        <v>4365726.72</v>
      </c>
      <c r="C182" s="66">
        <v>2460092.7000000002</v>
      </c>
      <c r="D182" s="66">
        <v>2258573.87</v>
      </c>
      <c r="E182" s="66">
        <v>5146222.49</v>
      </c>
      <c r="F182" s="66">
        <v>7180946.3200000003</v>
      </c>
      <c r="G182" s="66">
        <v>3821159.11</v>
      </c>
      <c r="H182" s="66">
        <v>5179435.7300000004</v>
      </c>
      <c r="I182" s="66">
        <v>6594315.0199999996</v>
      </c>
      <c r="J182" s="66">
        <v>5964734.0099999998</v>
      </c>
      <c r="K182" s="66">
        <v>6216376.2199999997</v>
      </c>
      <c r="L182" s="66">
        <v>7103596.6500000004</v>
      </c>
      <c r="M182" s="66">
        <v>3838270.76</v>
      </c>
      <c r="N182" s="71">
        <v>60129449.599999994</v>
      </c>
    </row>
    <row r="183" spans="1:14" ht="33" customHeight="1" x14ac:dyDescent="0.2">
      <c r="A183" s="78" t="s">
        <v>293</v>
      </c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71">
        <v>0</v>
      </c>
    </row>
    <row r="184" spans="1:14" ht="33" customHeight="1" x14ac:dyDescent="0.2">
      <c r="A184" s="78" t="s">
        <v>294</v>
      </c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71">
        <v>0</v>
      </c>
    </row>
    <row r="185" spans="1:14" ht="33" customHeight="1" x14ac:dyDescent="0.2">
      <c r="A185" s="78" t="s">
        <v>295</v>
      </c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71">
        <v>0</v>
      </c>
    </row>
    <row r="186" spans="1:14" ht="33" customHeight="1" x14ac:dyDescent="0.2">
      <c r="A186" s="78" t="s">
        <v>296</v>
      </c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71">
        <v>0</v>
      </c>
    </row>
    <row r="187" spans="1:14" ht="33" customHeight="1" thickBot="1" x14ac:dyDescent="0.25">
      <c r="A187" s="78" t="s">
        <v>297</v>
      </c>
      <c r="B187" s="66">
        <v>30805226.640000001</v>
      </c>
      <c r="C187" s="66">
        <v>25651241.280000001</v>
      </c>
      <c r="D187" s="66">
        <v>7691159.5199999996</v>
      </c>
      <c r="E187" s="66">
        <v>30741950.879999999</v>
      </c>
      <c r="F187" s="66">
        <v>20518071.84</v>
      </c>
      <c r="G187" s="66">
        <v>15390019.439999999</v>
      </c>
      <c r="H187" s="66">
        <v>25463318.399999999</v>
      </c>
      <c r="I187" s="66">
        <v>23081758.559999999</v>
      </c>
      <c r="J187" s="66">
        <v>23081162.399999999</v>
      </c>
      <c r="K187" s="66">
        <v>22702368.960000001</v>
      </c>
      <c r="L187" s="66">
        <v>30547453.68</v>
      </c>
      <c r="M187" s="66">
        <v>27727567.199999999</v>
      </c>
      <c r="N187" s="71">
        <v>283401298.80000001</v>
      </c>
    </row>
    <row r="188" spans="1:14" ht="33" customHeight="1" thickBot="1" x14ac:dyDescent="0.25">
      <c r="A188" s="79" t="s">
        <v>298</v>
      </c>
      <c r="B188" s="69">
        <v>4646613.0199999996</v>
      </c>
      <c r="C188" s="69">
        <v>5454240.7400000002</v>
      </c>
      <c r="D188" s="69">
        <v>10418878.109999999</v>
      </c>
      <c r="E188" s="69">
        <v>8482690.5300000012</v>
      </c>
      <c r="F188" s="69">
        <v>9787116.75</v>
      </c>
      <c r="G188" s="69">
        <v>4425635.22</v>
      </c>
      <c r="H188" s="69">
        <v>10931895.18</v>
      </c>
      <c r="I188" s="69">
        <v>10067682.890000001</v>
      </c>
      <c r="J188" s="69">
        <v>10165645.470000001</v>
      </c>
      <c r="K188" s="69">
        <v>8312582.5</v>
      </c>
      <c r="L188" s="69">
        <v>6500769.7000000002</v>
      </c>
      <c r="M188" s="69">
        <v>4419903.68</v>
      </c>
      <c r="N188" s="69">
        <v>93613653.790000007</v>
      </c>
    </row>
    <row r="189" spans="1:14" ht="33" customHeight="1" x14ac:dyDescent="0.2">
      <c r="A189" s="78" t="s">
        <v>299</v>
      </c>
      <c r="B189" s="66">
        <v>4365255.0199999996</v>
      </c>
      <c r="C189" s="66">
        <v>5454240.7400000002</v>
      </c>
      <c r="D189" s="66">
        <v>8763645.1099999994</v>
      </c>
      <c r="E189" s="66">
        <v>7276870.5300000003</v>
      </c>
      <c r="F189" s="66">
        <v>7851540.75</v>
      </c>
      <c r="G189" s="66">
        <v>4199493.22</v>
      </c>
      <c r="H189" s="66">
        <v>10931895.18</v>
      </c>
      <c r="I189" s="66">
        <v>9409672.8900000006</v>
      </c>
      <c r="J189" s="66">
        <v>9696715.4700000007</v>
      </c>
      <c r="K189" s="66">
        <v>7285431.5</v>
      </c>
      <c r="L189" s="66">
        <v>5533474.7000000002</v>
      </c>
      <c r="M189" s="66">
        <v>2616161.6800000002</v>
      </c>
      <c r="N189" s="71">
        <v>83384396.790000007</v>
      </c>
    </row>
    <row r="190" spans="1:14" ht="33" customHeight="1" x14ac:dyDescent="0.2">
      <c r="A190" s="78" t="s">
        <v>300</v>
      </c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71">
        <v>0</v>
      </c>
    </row>
    <row r="191" spans="1:14" ht="33" customHeight="1" x14ac:dyDescent="0.2">
      <c r="A191" s="78" t="s">
        <v>301</v>
      </c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71">
        <v>0</v>
      </c>
    </row>
    <row r="192" spans="1:14" ht="33" customHeight="1" x14ac:dyDescent="0.2">
      <c r="A192" s="78" t="s">
        <v>302</v>
      </c>
      <c r="B192" s="66">
        <v>281358</v>
      </c>
      <c r="C192" s="66">
        <v>0</v>
      </c>
      <c r="D192" s="66">
        <v>1655233</v>
      </c>
      <c r="E192" s="66">
        <v>1205820</v>
      </c>
      <c r="F192" s="66">
        <v>1935576</v>
      </c>
      <c r="G192" s="66">
        <v>226142</v>
      </c>
      <c r="H192" s="66">
        <v>0</v>
      </c>
      <c r="I192" s="66">
        <v>658010</v>
      </c>
      <c r="J192" s="66">
        <v>468930</v>
      </c>
      <c r="K192" s="66">
        <v>1027151</v>
      </c>
      <c r="L192" s="66">
        <v>967295</v>
      </c>
      <c r="M192" s="66">
        <v>1803742</v>
      </c>
      <c r="N192" s="71">
        <v>10229257</v>
      </c>
    </row>
    <row r="193" spans="1:14" ht="33" customHeight="1" x14ac:dyDescent="0.2">
      <c r="A193" s="78" t="s">
        <v>303</v>
      </c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71">
        <v>0</v>
      </c>
    </row>
    <row r="194" spans="1:14" ht="33" customHeight="1" thickBot="1" x14ac:dyDescent="0.25">
      <c r="A194" s="78" t="s">
        <v>234</v>
      </c>
      <c r="B194" s="66">
        <v>0</v>
      </c>
      <c r="C194" s="66">
        <v>0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71">
        <v>0</v>
      </c>
    </row>
    <row r="195" spans="1:14" ht="33" customHeight="1" thickBot="1" x14ac:dyDescent="0.25">
      <c r="A195" s="79" t="s">
        <v>304</v>
      </c>
      <c r="B195" s="69">
        <v>0</v>
      </c>
      <c r="C195" s="69">
        <v>0</v>
      </c>
      <c r="D195" s="69">
        <v>0</v>
      </c>
      <c r="E195" s="69">
        <v>2532280</v>
      </c>
      <c r="F195" s="69">
        <v>4767690</v>
      </c>
      <c r="G195" s="69">
        <v>10386319.75</v>
      </c>
      <c r="H195" s="69">
        <v>9749838</v>
      </c>
      <c r="I195" s="69">
        <v>9053071.5</v>
      </c>
      <c r="J195" s="69">
        <v>2333361.5</v>
      </c>
      <c r="K195" s="69">
        <v>0</v>
      </c>
      <c r="L195" s="69">
        <v>31653.5</v>
      </c>
      <c r="M195" s="69">
        <v>0</v>
      </c>
      <c r="N195" s="69">
        <v>38854214.25</v>
      </c>
    </row>
    <row r="196" spans="1:14" ht="33" customHeight="1" x14ac:dyDescent="0.2">
      <c r="A196" s="78" t="s">
        <v>305</v>
      </c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</row>
    <row r="197" spans="1:14" ht="33" customHeight="1" x14ac:dyDescent="0.2">
      <c r="A197" s="78" t="s">
        <v>306</v>
      </c>
      <c r="B197" s="66">
        <v>0</v>
      </c>
      <c r="C197" s="66">
        <v>0</v>
      </c>
      <c r="D197" s="66">
        <v>0</v>
      </c>
      <c r="E197" s="66">
        <v>0</v>
      </c>
      <c r="F197" s="66">
        <v>3405675</v>
      </c>
      <c r="G197" s="66">
        <v>6768810.25</v>
      </c>
      <c r="H197" s="66">
        <v>6394685</v>
      </c>
      <c r="I197" s="66">
        <v>4376230</v>
      </c>
      <c r="J197" s="66">
        <v>0</v>
      </c>
      <c r="K197" s="66">
        <v>0</v>
      </c>
      <c r="L197" s="66">
        <v>0</v>
      </c>
      <c r="M197" s="66">
        <v>0</v>
      </c>
      <c r="N197" s="66">
        <v>20945400.25</v>
      </c>
    </row>
    <row r="198" spans="1:14" ht="33" customHeight="1" x14ac:dyDescent="0.2">
      <c r="A198" s="78" t="s">
        <v>307</v>
      </c>
      <c r="B198" s="66">
        <v>0</v>
      </c>
      <c r="C198" s="66">
        <v>0</v>
      </c>
      <c r="D198" s="66">
        <v>0</v>
      </c>
      <c r="E198" s="66">
        <v>2532280</v>
      </c>
      <c r="F198" s="66">
        <v>1362015</v>
      </c>
      <c r="G198" s="66">
        <v>3617509.5</v>
      </c>
      <c r="H198" s="66">
        <v>3355153</v>
      </c>
      <c r="I198" s="66">
        <v>4676841.5</v>
      </c>
      <c r="J198" s="66">
        <v>2333361.5</v>
      </c>
      <c r="K198" s="66">
        <v>0</v>
      </c>
      <c r="L198" s="66">
        <v>31653.5</v>
      </c>
      <c r="M198" s="66">
        <v>0</v>
      </c>
      <c r="N198" s="66">
        <v>17908814</v>
      </c>
    </row>
    <row r="199" spans="1:14" ht="33" customHeight="1" thickBot="1" x14ac:dyDescent="0.25">
      <c r="A199" s="78" t="s">
        <v>234</v>
      </c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</row>
    <row r="200" spans="1:14" ht="33" customHeight="1" thickBot="1" x14ac:dyDescent="0.25">
      <c r="A200" s="79" t="s">
        <v>308</v>
      </c>
      <c r="B200" s="69">
        <v>67612432.099999994</v>
      </c>
      <c r="C200" s="69">
        <v>62767732.939999998</v>
      </c>
      <c r="D200" s="69">
        <v>56749505.719999999</v>
      </c>
      <c r="E200" s="69">
        <v>56528857.850000001</v>
      </c>
      <c r="F200" s="69">
        <v>67664562.480000004</v>
      </c>
      <c r="G200" s="69">
        <v>63713819.620000005</v>
      </c>
      <c r="H200" s="69">
        <v>61326633.280000001</v>
      </c>
      <c r="I200" s="69">
        <v>66692928.660000004</v>
      </c>
      <c r="J200" s="69">
        <v>69583761.030000001</v>
      </c>
      <c r="K200" s="69">
        <v>54990724.650000006</v>
      </c>
      <c r="L200" s="69">
        <v>13721345.52</v>
      </c>
      <c r="M200" s="69">
        <v>59119333.729999997</v>
      </c>
      <c r="N200" s="69">
        <v>700471637.5799998</v>
      </c>
    </row>
    <row r="201" spans="1:14" ht="33" customHeight="1" x14ac:dyDescent="0.2">
      <c r="A201" s="78" t="s">
        <v>309</v>
      </c>
      <c r="B201" s="66">
        <v>5015922.29</v>
      </c>
      <c r="C201" s="66">
        <v>5146887.87</v>
      </c>
      <c r="D201" s="66">
        <v>3872981.15</v>
      </c>
      <c r="E201" s="66">
        <v>3669379.87</v>
      </c>
      <c r="F201" s="66">
        <v>4311547.91</v>
      </c>
      <c r="G201" s="66">
        <v>3616714.3</v>
      </c>
      <c r="H201" s="66">
        <v>4033134.16</v>
      </c>
      <c r="I201" s="66">
        <v>3748764.52</v>
      </c>
      <c r="J201" s="66">
        <v>4712242.12</v>
      </c>
      <c r="K201" s="66">
        <v>3979585.41</v>
      </c>
      <c r="L201" s="66">
        <v>646002.44999999995</v>
      </c>
      <c r="M201" s="66">
        <v>3853513.1</v>
      </c>
      <c r="N201" s="71">
        <v>46606675.149999999</v>
      </c>
    </row>
    <row r="202" spans="1:14" ht="33" customHeight="1" x14ac:dyDescent="0.2">
      <c r="A202" s="78" t="s">
        <v>310</v>
      </c>
      <c r="B202" s="66">
        <v>6419117.5499999998</v>
      </c>
      <c r="C202" s="66">
        <v>5489847.3600000003</v>
      </c>
      <c r="D202" s="66">
        <v>5736547.8300000001</v>
      </c>
      <c r="E202" s="66">
        <v>4301635.41</v>
      </c>
      <c r="F202" s="66">
        <v>7084005.0300000003</v>
      </c>
      <c r="G202" s="66">
        <v>5029478.58</v>
      </c>
      <c r="H202" s="66">
        <v>4468128.4800000004</v>
      </c>
      <c r="I202" s="66">
        <v>3816919.65</v>
      </c>
      <c r="J202" s="66">
        <v>4542857.6399999997</v>
      </c>
      <c r="K202" s="66">
        <v>504516.75</v>
      </c>
      <c r="L202" s="66">
        <v>3410428.14</v>
      </c>
      <c r="M202" s="66">
        <v>4278369.84</v>
      </c>
      <c r="N202" s="71">
        <v>55081852.260000005</v>
      </c>
    </row>
    <row r="203" spans="1:14" ht="33" customHeight="1" x14ac:dyDescent="0.2">
      <c r="A203" s="78" t="s">
        <v>311</v>
      </c>
      <c r="B203" s="66">
        <v>0</v>
      </c>
      <c r="C203" s="66">
        <v>0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71">
        <v>0</v>
      </c>
    </row>
    <row r="204" spans="1:14" ht="33" customHeight="1" x14ac:dyDescent="0.2">
      <c r="A204" s="78" t="s">
        <v>312</v>
      </c>
      <c r="B204" s="66">
        <v>0</v>
      </c>
      <c r="C204" s="66">
        <v>0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71">
        <v>0</v>
      </c>
    </row>
    <row r="205" spans="1:14" ht="33" customHeight="1" x14ac:dyDescent="0.2">
      <c r="A205" s="78" t="s">
        <v>313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71">
        <v>0</v>
      </c>
    </row>
    <row r="206" spans="1:14" ht="33" customHeight="1" x14ac:dyDescent="0.2">
      <c r="A206" s="78" t="s">
        <v>314</v>
      </c>
      <c r="B206" s="66">
        <v>56177392.259999998</v>
      </c>
      <c r="C206" s="66">
        <v>52130997.710000001</v>
      </c>
      <c r="D206" s="66">
        <v>47139976.740000002</v>
      </c>
      <c r="E206" s="66">
        <v>48557842.57</v>
      </c>
      <c r="F206" s="66">
        <v>56269009.539999999</v>
      </c>
      <c r="G206" s="66">
        <v>55067626.740000002</v>
      </c>
      <c r="H206" s="66">
        <v>52825370.640000001</v>
      </c>
      <c r="I206" s="66">
        <v>59127244.490000002</v>
      </c>
      <c r="J206" s="66">
        <v>60328661.270000003</v>
      </c>
      <c r="K206" s="66">
        <v>50506622.490000002</v>
      </c>
      <c r="L206" s="66">
        <v>9664914.9299999997</v>
      </c>
      <c r="M206" s="66">
        <v>50987450.789999999</v>
      </c>
      <c r="N206" s="71">
        <v>598783110.16999984</v>
      </c>
    </row>
    <row r="207" spans="1:14" ht="33" customHeight="1" x14ac:dyDescent="0.2">
      <c r="A207" s="78" t="s">
        <v>313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71">
        <v>0</v>
      </c>
    </row>
    <row r="208" spans="1:14" ht="33" customHeight="1" thickBot="1" x14ac:dyDescent="0.25">
      <c r="A208" s="78" t="s">
        <v>234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71">
        <v>0</v>
      </c>
    </row>
    <row r="209" spans="1:14" ht="33" customHeight="1" thickBot="1" x14ac:dyDescent="0.25">
      <c r="A209" s="79" t="s">
        <v>315</v>
      </c>
      <c r="B209" s="69">
        <v>0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</row>
    <row r="210" spans="1:14" ht="33" customHeight="1" x14ac:dyDescent="0.2">
      <c r="A210" s="78" t="s">
        <v>316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71">
        <v>0</v>
      </c>
    </row>
    <row r="211" spans="1:14" ht="33" customHeight="1" x14ac:dyDescent="0.2">
      <c r="A211" s="78" t="s">
        <v>317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71">
        <v>0</v>
      </c>
    </row>
    <row r="212" spans="1:14" ht="33" customHeight="1" thickBot="1" x14ac:dyDescent="0.25">
      <c r="A212" s="78" t="s">
        <v>234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71">
        <v>0</v>
      </c>
    </row>
    <row r="213" spans="1:14" ht="33" customHeight="1" thickBot="1" x14ac:dyDescent="0.25">
      <c r="A213" s="79" t="s">
        <v>318</v>
      </c>
      <c r="B213" s="69">
        <v>113100</v>
      </c>
      <c r="C213" s="69">
        <v>63336</v>
      </c>
      <c r="D213" s="69">
        <v>0</v>
      </c>
      <c r="E213" s="69">
        <v>0</v>
      </c>
      <c r="F213" s="69">
        <v>42920</v>
      </c>
      <c r="G213" s="69">
        <v>38765.519999999997</v>
      </c>
      <c r="H213" s="69">
        <v>0</v>
      </c>
      <c r="I213" s="69">
        <v>472120</v>
      </c>
      <c r="J213" s="69">
        <v>0</v>
      </c>
      <c r="K213" s="69">
        <v>0</v>
      </c>
      <c r="L213" s="69">
        <v>0</v>
      </c>
      <c r="M213" s="69">
        <v>0</v>
      </c>
      <c r="N213" s="69">
        <v>730241.52</v>
      </c>
    </row>
    <row r="214" spans="1:14" ht="33" customHeight="1" thickBot="1" x14ac:dyDescent="0.25">
      <c r="A214" s="81" t="s">
        <v>318</v>
      </c>
      <c r="B214" s="73">
        <v>113100</v>
      </c>
      <c r="C214" s="73">
        <v>63336</v>
      </c>
      <c r="D214" s="73">
        <v>0</v>
      </c>
      <c r="E214" s="73">
        <v>0</v>
      </c>
      <c r="F214" s="73">
        <v>42920</v>
      </c>
      <c r="G214" s="73">
        <v>38765.519999999997</v>
      </c>
      <c r="H214" s="73">
        <v>0</v>
      </c>
      <c r="I214" s="73">
        <v>472120</v>
      </c>
      <c r="J214" s="73">
        <v>0</v>
      </c>
      <c r="K214" s="73">
        <v>0</v>
      </c>
      <c r="L214" s="73">
        <v>0</v>
      </c>
      <c r="M214" s="73">
        <v>0</v>
      </c>
      <c r="N214" s="74">
        <v>730241.52</v>
      </c>
    </row>
    <row r="215" spans="1:14" ht="33" customHeight="1" thickBot="1" x14ac:dyDescent="0.25">
      <c r="A215" s="86" t="s">
        <v>229</v>
      </c>
      <c r="B215" s="87">
        <v>251923225.63999999</v>
      </c>
      <c r="C215" s="87">
        <v>222144363.06999999</v>
      </c>
      <c r="D215" s="87">
        <v>223470428.42000005</v>
      </c>
      <c r="E215" s="87">
        <v>227689607.94</v>
      </c>
      <c r="F215" s="87">
        <v>251655025.00000006</v>
      </c>
      <c r="G215" s="87">
        <v>278658930.08000004</v>
      </c>
      <c r="H215" s="87">
        <v>329564388.81000006</v>
      </c>
      <c r="I215" s="87">
        <v>315970642.00999999</v>
      </c>
      <c r="J215" s="87">
        <v>317176960.63999999</v>
      </c>
      <c r="K215" s="87">
        <v>328525909.88</v>
      </c>
      <c r="L215" s="87">
        <v>292534331.67000002</v>
      </c>
      <c r="M215" s="87">
        <v>265200415.75999996</v>
      </c>
      <c r="N215" s="87">
        <v>3304514228.9200001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327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06" t="s">
        <v>216</v>
      </c>
      <c r="B220" s="107" t="s">
        <v>217</v>
      </c>
      <c r="C220" s="107" t="s">
        <v>218</v>
      </c>
      <c r="D220" s="107" t="s">
        <v>219</v>
      </c>
      <c r="E220" s="107" t="s">
        <v>220</v>
      </c>
      <c r="F220" s="107" t="s">
        <v>221</v>
      </c>
      <c r="G220" s="107" t="s">
        <v>222</v>
      </c>
      <c r="H220" s="107" t="s">
        <v>223</v>
      </c>
      <c r="I220" s="107" t="s">
        <v>224</v>
      </c>
      <c r="J220" s="107" t="s">
        <v>225</v>
      </c>
      <c r="K220" s="107" t="s">
        <v>226</v>
      </c>
      <c r="L220" s="107" t="s">
        <v>227</v>
      </c>
      <c r="M220" s="107" t="s">
        <v>228</v>
      </c>
      <c r="N220" s="108" t="s">
        <v>229</v>
      </c>
    </row>
    <row r="221" spans="1:14" ht="33" customHeight="1" thickBot="1" x14ac:dyDescent="0.25">
      <c r="A221" s="100" t="s">
        <v>230</v>
      </c>
      <c r="B221" s="88">
        <v>174250</v>
      </c>
      <c r="C221" s="88">
        <v>0</v>
      </c>
      <c r="D221" s="88">
        <v>114800</v>
      </c>
      <c r="E221" s="88">
        <v>57400</v>
      </c>
      <c r="F221" s="88">
        <v>0</v>
      </c>
      <c r="G221" s="88">
        <v>0</v>
      </c>
      <c r="H221" s="88">
        <v>57400</v>
      </c>
      <c r="I221" s="88">
        <v>176300</v>
      </c>
      <c r="J221" s="88">
        <v>116850</v>
      </c>
      <c r="K221" s="88">
        <v>114800</v>
      </c>
      <c r="L221" s="88">
        <v>57400</v>
      </c>
      <c r="M221" s="88">
        <v>291100</v>
      </c>
      <c r="N221" s="88">
        <v>1160300</v>
      </c>
    </row>
    <row r="222" spans="1:14" ht="33" customHeight="1" x14ac:dyDescent="0.2">
      <c r="A222" s="98" t="s">
        <v>231</v>
      </c>
      <c r="B222" s="91">
        <v>174250</v>
      </c>
      <c r="C222" s="89">
        <v>0</v>
      </c>
      <c r="D222" s="89">
        <v>114800</v>
      </c>
      <c r="E222" s="89">
        <v>57400</v>
      </c>
      <c r="F222" s="89">
        <v>0</v>
      </c>
      <c r="G222" s="89">
        <v>0</v>
      </c>
      <c r="H222" s="89">
        <v>57400</v>
      </c>
      <c r="I222" s="89">
        <v>176300</v>
      </c>
      <c r="J222" s="89">
        <v>116850</v>
      </c>
      <c r="K222" s="89">
        <v>114800</v>
      </c>
      <c r="L222" s="89">
        <v>57400</v>
      </c>
      <c r="M222" s="89">
        <v>291100</v>
      </c>
      <c r="N222" s="90">
        <v>1160300</v>
      </c>
    </row>
    <row r="223" spans="1:14" ht="33" customHeight="1" x14ac:dyDescent="0.2">
      <c r="A223" s="98" t="s">
        <v>213</v>
      </c>
      <c r="B223" s="91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90">
        <v>0</v>
      </c>
    </row>
    <row r="224" spans="1:14" ht="33" customHeight="1" x14ac:dyDescent="0.2">
      <c r="A224" s="98" t="s">
        <v>232</v>
      </c>
      <c r="B224" s="91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90">
        <v>0</v>
      </c>
    </row>
    <row r="225" spans="1:14" ht="33" customHeight="1" x14ac:dyDescent="0.2">
      <c r="A225" s="99" t="s">
        <v>233</v>
      </c>
      <c r="B225" s="91">
        <v>0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90">
        <v>0</v>
      </c>
    </row>
    <row r="226" spans="1:14" ht="33" customHeight="1" thickBot="1" x14ac:dyDescent="0.25">
      <c r="A226" s="105" t="s">
        <v>234</v>
      </c>
      <c r="B226" s="91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90">
        <v>0</v>
      </c>
    </row>
    <row r="227" spans="1:14" ht="33" customHeight="1" thickBot="1" x14ac:dyDescent="0.25">
      <c r="A227" s="102" t="s">
        <v>235</v>
      </c>
      <c r="B227" s="92">
        <v>0</v>
      </c>
      <c r="C227" s="92">
        <v>0</v>
      </c>
      <c r="D227" s="92">
        <v>0</v>
      </c>
      <c r="E227" s="92">
        <v>0</v>
      </c>
      <c r="F227" s="92">
        <v>0</v>
      </c>
      <c r="G227" s="92">
        <v>0</v>
      </c>
      <c r="H227" s="92">
        <v>0</v>
      </c>
      <c r="I227" s="92">
        <v>0</v>
      </c>
      <c r="J227" s="92">
        <v>1652800</v>
      </c>
      <c r="K227" s="92">
        <v>761120</v>
      </c>
      <c r="L227" s="92">
        <v>0</v>
      </c>
      <c r="M227" s="92">
        <v>0</v>
      </c>
      <c r="N227" s="92">
        <v>2413920</v>
      </c>
    </row>
    <row r="228" spans="1:14" ht="33" customHeight="1" x14ac:dyDescent="0.2">
      <c r="A228" s="101" t="s">
        <v>236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1652800</v>
      </c>
      <c r="K228" s="89">
        <v>761120</v>
      </c>
      <c r="L228" s="89">
        <v>0</v>
      </c>
      <c r="M228" s="89">
        <v>0</v>
      </c>
      <c r="N228" s="90">
        <v>2413920</v>
      </c>
    </row>
    <row r="229" spans="1:14" ht="33" customHeight="1" x14ac:dyDescent="0.2">
      <c r="A229" s="101" t="s">
        <v>237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90">
        <v>0</v>
      </c>
    </row>
    <row r="230" spans="1:14" ht="33" customHeight="1" x14ac:dyDescent="0.2">
      <c r="A230" s="101" t="s">
        <v>238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90">
        <v>0</v>
      </c>
    </row>
    <row r="231" spans="1:14" ht="33" customHeight="1" x14ac:dyDescent="0.2">
      <c r="A231" s="101" t="s">
        <v>239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90">
        <v>0</v>
      </c>
    </row>
    <row r="232" spans="1:14" ht="33" customHeight="1" x14ac:dyDescent="0.2">
      <c r="A232" s="101" t="s">
        <v>240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90">
        <v>0</v>
      </c>
    </row>
    <row r="233" spans="1:14" ht="33" customHeight="1" thickBot="1" x14ac:dyDescent="0.25">
      <c r="A233" s="101" t="s">
        <v>241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90">
        <v>0</v>
      </c>
    </row>
    <row r="234" spans="1:14" ht="33" customHeight="1" thickBot="1" x14ac:dyDescent="0.25">
      <c r="A234" s="102" t="s">
        <v>242</v>
      </c>
      <c r="B234" s="92">
        <v>1317305.43</v>
      </c>
      <c r="C234" s="92">
        <v>671135.56</v>
      </c>
      <c r="D234" s="92">
        <v>560301.26</v>
      </c>
      <c r="E234" s="92">
        <v>1811831.15</v>
      </c>
      <c r="F234" s="92">
        <v>1108646.43</v>
      </c>
      <c r="G234" s="92">
        <v>1488732.73</v>
      </c>
      <c r="H234" s="92">
        <v>1122204.6300000001</v>
      </c>
      <c r="I234" s="92">
        <v>630310.15999999992</v>
      </c>
      <c r="J234" s="92">
        <v>1051176.47</v>
      </c>
      <c r="K234" s="92">
        <v>1205507.45</v>
      </c>
      <c r="L234" s="92">
        <v>1161344.82</v>
      </c>
      <c r="M234" s="92">
        <v>1152366.8199999998</v>
      </c>
      <c r="N234" s="92">
        <v>13280862.91</v>
      </c>
    </row>
    <row r="235" spans="1:14" ht="33" customHeight="1" x14ac:dyDescent="0.2">
      <c r="A235" s="101" t="s">
        <v>243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90">
        <v>0</v>
      </c>
    </row>
    <row r="236" spans="1:14" ht="33" customHeight="1" x14ac:dyDescent="0.2">
      <c r="A236" s="101" t="s">
        <v>244</v>
      </c>
      <c r="B236" s="89">
        <v>1317305.43</v>
      </c>
      <c r="C236" s="89">
        <v>671135.56</v>
      </c>
      <c r="D236" s="89">
        <v>560301.26</v>
      </c>
      <c r="E236" s="89">
        <v>1811831.15</v>
      </c>
      <c r="F236" s="89">
        <v>1108646.43</v>
      </c>
      <c r="G236" s="89">
        <v>1488732.73</v>
      </c>
      <c r="H236" s="89">
        <v>1122204.6300000001</v>
      </c>
      <c r="I236" s="89">
        <v>630310.15999999992</v>
      </c>
      <c r="J236" s="89">
        <v>1051176.47</v>
      </c>
      <c r="K236" s="89">
        <v>1205507.45</v>
      </c>
      <c r="L236" s="89">
        <v>1161344.82</v>
      </c>
      <c r="M236" s="89">
        <v>1152366.8199999998</v>
      </c>
      <c r="N236" s="90">
        <v>13280862.91</v>
      </c>
    </row>
    <row r="237" spans="1:14" ht="33" customHeight="1" x14ac:dyDescent="0.2">
      <c r="A237" s="101" t="s">
        <v>245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90">
        <v>0</v>
      </c>
    </row>
    <row r="238" spans="1:14" ht="33" customHeight="1" thickBot="1" x14ac:dyDescent="0.25">
      <c r="A238" s="101" t="s">
        <v>246</v>
      </c>
      <c r="B238" s="89">
        <v>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90">
        <v>0</v>
      </c>
    </row>
    <row r="239" spans="1:14" ht="33" customHeight="1" thickBot="1" x14ac:dyDescent="0.25">
      <c r="A239" s="102" t="s">
        <v>247</v>
      </c>
      <c r="B239" s="93">
        <v>10960</v>
      </c>
      <c r="C239" s="93">
        <v>49320</v>
      </c>
      <c r="D239" s="93">
        <v>46580</v>
      </c>
      <c r="E239" s="93">
        <v>73980</v>
      </c>
      <c r="F239" s="93">
        <v>161660</v>
      </c>
      <c r="G239" s="93">
        <v>0</v>
      </c>
      <c r="H239" s="93">
        <v>63820</v>
      </c>
      <c r="I239" s="93">
        <v>38360</v>
      </c>
      <c r="J239" s="93">
        <v>145220</v>
      </c>
      <c r="K239" s="93">
        <v>147960</v>
      </c>
      <c r="L239" s="93">
        <v>30140</v>
      </c>
      <c r="M239" s="93">
        <v>93160</v>
      </c>
      <c r="N239" s="93">
        <v>861160</v>
      </c>
    </row>
    <row r="240" spans="1:14" ht="33" customHeight="1" x14ac:dyDescent="0.2">
      <c r="A240" s="101" t="s">
        <v>248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94">
        <v>0</v>
      </c>
    </row>
    <row r="241" spans="1:14" ht="33" customHeight="1" thickBot="1" x14ac:dyDescent="0.25">
      <c r="A241" s="101" t="s">
        <v>249</v>
      </c>
      <c r="B241" s="89">
        <v>10960</v>
      </c>
      <c r="C241" s="89">
        <v>49320</v>
      </c>
      <c r="D241" s="89">
        <v>46580</v>
      </c>
      <c r="E241" s="89">
        <v>73980</v>
      </c>
      <c r="F241" s="89">
        <v>161660</v>
      </c>
      <c r="G241" s="89">
        <v>0</v>
      </c>
      <c r="H241" s="89">
        <v>63820</v>
      </c>
      <c r="I241" s="89">
        <v>38360</v>
      </c>
      <c r="J241" s="89">
        <v>145220</v>
      </c>
      <c r="K241" s="89">
        <v>147960</v>
      </c>
      <c r="L241" s="89">
        <v>30140</v>
      </c>
      <c r="M241" s="89">
        <v>93160</v>
      </c>
      <c r="N241" s="94">
        <v>861160</v>
      </c>
    </row>
    <row r="242" spans="1:14" ht="33" customHeight="1" thickBot="1" x14ac:dyDescent="0.25">
      <c r="A242" s="102" t="s">
        <v>250</v>
      </c>
      <c r="B242" s="92">
        <v>4958325</v>
      </c>
      <c r="C242" s="92">
        <v>4887000</v>
      </c>
      <c r="D242" s="92">
        <v>4876200</v>
      </c>
      <c r="E242" s="92">
        <v>5659200</v>
      </c>
      <c r="F242" s="92">
        <v>4904775</v>
      </c>
      <c r="G242" s="92">
        <v>4647825</v>
      </c>
      <c r="H242" s="92">
        <v>5477400</v>
      </c>
      <c r="I242" s="92">
        <v>5557500</v>
      </c>
      <c r="J242" s="92">
        <v>5748525</v>
      </c>
      <c r="K242" s="92">
        <v>5361300</v>
      </c>
      <c r="L242" s="92">
        <v>5042250</v>
      </c>
      <c r="M242" s="92">
        <v>5402475</v>
      </c>
      <c r="N242" s="92">
        <v>62522775</v>
      </c>
    </row>
    <row r="243" spans="1:14" ht="33" customHeight="1" x14ac:dyDescent="0.2">
      <c r="A243" s="101" t="s">
        <v>251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94">
        <v>0</v>
      </c>
    </row>
    <row r="244" spans="1:14" ht="33" customHeight="1" x14ac:dyDescent="0.2">
      <c r="A244" s="101" t="s">
        <v>252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94">
        <v>0</v>
      </c>
    </row>
    <row r="245" spans="1:14" ht="33" customHeight="1" x14ac:dyDescent="0.2">
      <c r="A245" s="101" t="s">
        <v>253</v>
      </c>
      <c r="B245" s="89">
        <v>0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94">
        <v>0</v>
      </c>
    </row>
    <row r="246" spans="1:14" ht="33" customHeight="1" x14ac:dyDescent="0.2">
      <c r="A246" s="101" t="s">
        <v>254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94">
        <v>0</v>
      </c>
    </row>
    <row r="247" spans="1:14" ht="33" customHeight="1" x14ac:dyDescent="0.2">
      <c r="A247" s="101" t="s">
        <v>255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94">
        <v>0</v>
      </c>
    </row>
    <row r="248" spans="1:14" ht="33" customHeight="1" x14ac:dyDescent="0.2">
      <c r="A248" s="101" t="s">
        <v>256</v>
      </c>
      <c r="B248" s="89">
        <v>0</v>
      </c>
      <c r="C248" s="89">
        <v>0</v>
      </c>
      <c r="D248" s="89">
        <v>0</v>
      </c>
      <c r="E248" s="89">
        <v>0</v>
      </c>
      <c r="F248" s="89">
        <v>0</v>
      </c>
      <c r="G248" s="89">
        <v>0</v>
      </c>
      <c r="H248" s="89">
        <v>0</v>
      </c>
      <c r="I248" s="89">
        <v>0</v>
      </c>
      <c r="J248" s="89">
        <v>0</v>
      </c>
      <c r="K248" s="89">
        <v>0</v>
      </c>
      <c r="L248" s="89">
        <v>0</v>
      </c>
      <c r="M248" s="89">
        <v>0</v>
      </c>
      <c r="N248" s="94">
        <v>0</v>
      </c>
    </row>
    <row r="249" spans="1:14" ht="33" customHeight="1" x14ac:dyDescent="0.2">
      <c r="A249" s="101" t="s">
        <v>257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94">
        <v>0</v>
      </c>
    </row>
    <row r="250" spans="1:14" ht="33" customHeight="1" x14ac:dyDescent="0.2">
      <c r="A250" s="101" t="s">
        <v>258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94">
        <v>0</v>
      </c>
    </row>
    <row r="251" spans="1:14" ht="33" customHeight="1" x14ac:dyDescent="0.2">
      <c r="A251" s="101" t="s">
        <v>259</v>
      </c>
      <c r="B251" s="89">
        <v>0</v>
      </c>
      <c r="C251" s="89">
        <v>0</v>
      </c>
      <c r="D251" s="89">
        <v>0</v>
      </c>
      <c r="E251" s="89">
        <v>0</v>
      </c>
      <c r="F251" s="89">
        <v>0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94">
        <v>0</v>
      </c>
    </row>
    <row r="252" spans="1:14" ht="33" customHeight="1" x14ac:dyDescent="0.2">
      <c r="A252" s="101" t="s">
        <v>260</v>
      </c>
      <c r="B252" s="89">
        <v>4958325</v>
      </c>
      <c r="C252" s="89">
        <v>4887000</v>
      </c>
      <c r="D252" s="89">
        <v>4876200</v>
      </c>
      <c r="E252" s="89">
        <v>5659200</v>
      </c>
      <c r="F252" s="89">
        <v>4904775</v>
      </c>
      <c r="G252" s="89">
        <v>4647825</v>
      </c>
      <c r="H252" s="89">
        <v>5477400</v>
      </c>
      <c r="I252" s="89">
        <v>5557500</v>
      </c>
      <c r="J252" s="89">
        <v>5748525</v>
      </c>
      <c r="K252" s="89">
        <v>5361300</v>
      </c>
      <c r="L252" s="89">
        <v>5042250</v>
      </c>
      <c r="M252" s="89">
        <v>5402475</v>
      </c>
      <c r="N252" s="94">
        <v>62522775</v>
      </c>
    </row>
    <row r="253" spans="1:14" ht="33" customHeight="1" thickBot="1" x14ac:dyDescent="0.25">
      <c r="A253" s="101" t="s">
        <v>261</v>
      </c>
      <c r="B253" s="89">
        <v>0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94">
        <v>0</v>
      </c>
    </row>
    <row r="254" spans="1:14" ht="33" customHeight="1" thickBot="1" x14ac:dyDescent="0.25">
      <c r="A254" s="102" t="s">
        <v>262</v>
      </c>
      <c r="B254" s="92">
        <v>321500</v>
      </c>
      <c r="C254" s="92">
        <v>466175</v>
      </c>
      <c r="D254" s="92">
        <v>482250</v>
      </c>
      <c r="E254" s="92">
        <v>514400</v>
      </c>
      <c r="F254" s="92">
        <v>434025</v>
      </c>
      <c r="G254" s="92">
        <v>417950</v>
      </c>
      <c r="H254" s="92">
        <v>225050</v>
      </c>
      <c r="I254" s="92">
        <v>369725</v>
      </c>
      <c r="J254" s="92">
        <v>659075</v>
      </c>
      <c r="K254" s="92">
        <v>369725</v>
      </c>
      <c r="L254" s="92">
        <v>96450</v>
      </c>
      <c r="M254" s="92">
        <v>144675</v>
      </c>
      <c r="N254" s="92">
        <v>4501000</v>
      </c>
    </row>
    <row r="255" spans="1:14" ht="33" customHeight="1" thickBot="1" x14ac:dyDescent="0.25">
      <c r="A255" s="103" t="s">
        <v>262</v>
      </c>
      <c r="B255" s="95">
        <v>321500</v>
      </c>
      <c r="C255" s="95">
        <v>466175</v>
      </c>
      <c r="D255" s="95">
        <v>482250</v>
      </c>
      <c r="E255" s="95">
        <v>514400</v>
      </c>
      <c r="F255" s="95">
        <v>434025</v>
      </c>
      <c r="G255" s="95">
        <v>417950</v>
      </c>
      <c r="H255" s="95">
        <v>225050</v>
      </c>
      <c r="I255" s="95">
        <v>369725</v>
      </c>
      <c r="J255" s="95">
        <v>659075</v>
      </c>
      <c r="K255" s="95">
        <v>369725</v>
      </c>
      <c r="L255" s="95">
        <v>96450</v>
      </c>
      <c r="M255" s="95">
        <v>144675</v>
      </c>
      <c r="N255" s="94">
        <v>4501000</v>
      </c>
    </row>
    <row r="256" spans="1:14" ht="33" customHeight="1" thickBot="1" x14ac:dyDescent="0.25">
      <c r="A256" s="102" t="s">
        <v>263</v>
      </c>
      <c r="B256" s="92">
        <v>385800</v>
      </c>
      <c r="C256" s="92">
        <v>369725</v>
      </c>
      <c r="D256" s="92">
        <v>450100</v>
      </c>
      <c r="E256" s="92">
        <v>546550</v>
      </c>
      <c r="F256" s="92">
        <v>434025</v>
      </c>
      <c r="G256" s="92">
        <v>385800</v>
      </c>
      <c r="H256" s="92">
        <v>225050</v>
      </c>
      <c r="I256" s="92">
        <v>498325</v>
      </c>
      <c r="J256" s="92">
        <v>546550</v>
      </c>
      <c r="K256" s="92">
        <v>337575</v>
      </c>
      <c r="L256" s="92">
        <v>128600</v>
      </c>
      <c r="M256" s="92">
        <v>337575</v>
      </c>
      <c r="N256" s="92">
        <v>4645675</v>
      </c>
    </row>
    <row r="257" spans="1:14" ht="33" customHeight="1" x14ac:dyDescent="0.2">
      <c r="A257" s="101" t="s">
        <v>264</v>
      </c>
      <c r="B257" s="89">
        <v>0</v>
      </c>
      <c r="C257" s="89">
        <v>0</v>
      </c>
      <c r="D257" s="89">
        <v>0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94">
        <v>0</v>
      </c>
    </row>
    <row r="258" spans="1:14" ht="33" customHeight="1" x14ac:dyDescent="0.2">
      <c r="A258" s="101" t="s">
        <v>265</v>
      </c>
      <c r="B258" s="89">
        <v>0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94">
        <v>0</v>
      </c>
    </row>
    <row r="259" spans="1:14" ht="33" customHeight="1" x14ac:dyDescent="0.2">
      <c r="A259" s="101" t="s">
        <v>266</v>
      </c>
      <c r="B259" s="89">
        <v>0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94">
        <v>0</v>
      </c>
    </row>
    <row r="260" spans="1:14" ht="33" customHeight="1" x14ac:dyDescent="0.2">
      <c r="A260" s="101" t="s">
        <v>267</v>
      </c>
      <c r="B260" s="89">
        <v>0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94">
        <v>0</v>
      </c>
    </row>
    <row r="261" spans="1:14" ht="33" customHeight="1" x14ac:dyDescent="0.2">
      <c r="A261" s="101" t="s">
        <v>268</v>
      </c>
      <c r="B261" s="89">
        <v>0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94">
        <v>0</v>
      </c>
    </row>
    <row r="262" spans="1:14" ht="33" customHeight="1" x14ac:dyDescent="0.2">
      <c r="A262" s="101" t="s">
        <v>269</v>
      </c>
      <c r="B262" s="89">
        <v>0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94">
        <v>0</v>
      </c>
    </row>
    <row r="263" spans="1:14" ht="33" customHeight="1" x14ac:dyDescent="0.2">
      <c r="A263" s="101" t="s">
        <v>270</v>
      </c>
      <c r="B263" s="89">
        <v>0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94">
        <v>0</v>
      </c>
    </row>
    <row r="264" spans="1:14" ht="33" customHeight="1" x14ac:dyDescent="0.2">
      <c r="A264" s="101" t="s">
        <v>271</v>
      </c>
      <c r="B264" s="89">
        <v>0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94">
        <v>0</v>
      </c>
    </row>
    <row r="265" spans="1:14" ht="33" customHeight="1" x14ac:dyDescent="0.2">
      <c r="A265" s="101" t="s">
        <v>272</v>
      </c>
      <c r="B265" s="89">
        <v>385800</v>
      </c>
      <c r="C265" s="89">
        <v>369725</v>
      </c>
      <c r="D265" s="89">
        <v>450100</v>
      </c>
      <c r="E265" s="89">
        <v>546550</v>
      </c>
      <c r="F265" s="89">
        <v>434025</v>
      </c>
      <c r="G265" s="89">
        <v>385800</v>
      </c>
      <c r="H265" s="89">
        <v>225050</v>
      </c>
      <c r="I265" s="89">
        <v>498325</v>
      </c>
      <c r="J265" s="89">
        <v>546550</v>
      </c>
      <c r="K265" s="89">
        <v>337575</v>
      </c>
      <c r="L265" s="89">
        <v>128600</v>
      </c>
      <c r="M265" s="89">
        <v>337575</v>
      </c>
      <c r="N265" s="94">
        <v>4645675</v>
      </c>
    </row>
    <row r="266" spans="1:14" ht="33" customHeight="1" thickBot="1" x14ac:dyDescent="0.25">
      <c r="A266" s="101" t="s">
        <v>273</v>
      </c>
      <c r="B266" s="89">
        <v>0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94">
        <v>0</v>
      </c>
    </row>
    <row r="267" spans="1:14" ht="33" customHeight="1" thickBot="1" x14ac:dyDescent="0.25">
      <c r="A267" s="102" t="s">
        <v>274</v>
      </c>
      <c r="B267" s="92">
        <v>0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92">
        <v>0</v>
      </c>
      <c r="N267" s="92">
        <v>0</v>
      </c>
    </row>
    <row r="268" spans="1:14" ht="33" customHeight="1" x14ac:dyDescent="0.2">
      <c r="A268" s="101" t="s">
        <v>275</v>
      </c>
      <c r="B268" s="89">
        <v>0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94">
        <v>0</v>
      </c>
    </row>
    <row r="269" spans="1:14" ht="33" customHeight="1" x14ac:dyDescent="0.2">
      <c r="A269" s="101" t="s">
        <v>276</v>
      </c>
      <c r="B269" s="89">
        <v>0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94">
        <v>0</v>
      </c>
    </row>
    <row r="270" spans="1:14" ht="33" customHeight="1" x14ac:dyDescent="0.2">
      <c r="A270" s="101" t="s">
        <v>277</v>
      </c>
      <c r="B270" s="89">
        <v>0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  <c r="N270" s="94">
        <v>0</v>
      </c>
    </row>
    <row r="271" spans="1:14" ht="33" customHeight="1" x14ac:dyDescent="0.2">
      <c r="A271" s="101" t="s">
        <v>278</v>
      </c>
      <c r="B271" s="89">
        <v>0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94">
        <v>0</v>
      </c>
    </row>
    <row r="272" spans="1:14" ht="33" customHeight="1" x14ac:dyDescent="0.2">
      <c r="A272" s="101" t="s">
        <v>279</v>
      </c>
      <c r="B272" s="89">
        <v>0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94">
        <v>0</v>
      </c>
    </row>
    <row r="273" spans="1:14" ht="33" customHeight="1" x14ac:dyDescent="0.2">
      <c r="A273" s="101" t="s">
        <v>280</v>
      </c>
      <c r="B273" s="89">
        <v>0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94">
        <v>0</v>
      </c>
    </row>
    <row r="274" spans="1:14" ht="33" customHeight="1" thickBot="1" x14ac:dyDescent="0.25">
      <c r="A274" s="101" t="s">
        <v>281</v>
      </c>
      <c r="B274" s="89">
        <v>0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94">
        <v>0</v>
      </c>
    </row>
    <row r="275" spans="1:14" ht="33" customHeight="1" thickBot="1" x14ac:dyDescent="0.25">
      <c r="A275" s="102" t="s">
        <v>282</v>
      </c>
      <c r="B275" s="92">
        <v>120281919.89000002</v>
      </c>
      <c r="C275" s="92">
        <v>119612131.82800001</v>
      </c>
      <c r="D275" s="92">
        <v>124473039.086</v>
      </c>
      <c r="E275" s="92">
        <v>105346152.316</v>
      </c>
      <c r="F275" s="92">
        <v>117851073.08299997</v>
      </c>
      <c r="G275" s="92">
        <v>117745965.37199998</v>
      </c>
      <c r="H275" s="92">
        <v>109860204.303</v>
      </c>
      <c r="I275" s="92">
        <v>128238437.02199998</v>
      </c>
      <c r="J275" s="92">
        <v>136217339.882</v>
      </c>
      <c r="K275" s="92">
        <v>140675885.87199998</v>
      </c>
      <c r="L275" s="92">
        <v>133810226.21300001</v>
      </c>
      <c r="M275" s="92">
        <v>119580882.04099999</v>
      </c>
      <c r="N275" s="92">
        <v>1473693256.9080002</v>
      </c>
    </row>
    <row r="276" spans="1:14" ht="33" customHeight="1" x14ac:dyDescent="0.2">
      <c r="A276" s="101" t="s">
        <v>283</v>
      </c>
      <c r="B276" s="89">
        <v>10242040.449999999</v>
      </c>
      <c r="C276" s="89">
        <v>8422805.9500000011</v>
      </c>
      <c r="D276" s="89">
        <v>21093181.960000001</v>
      </c>
      <c r="E276" s="89">
        <v>19571004.509999998</v>
      </c>
      <c r="F276" s="89">
        <v>8657866.0599999987</v>
      </c>
      <c r="G276" s="89">
        <v>10607263.34</v>
      </c>
      <c r="H276" s="89">
        <v>11246565.780000001</v>
      </c>
      <c r="I276" s="89">
        <v>13764607.520000001</v>
      </c>
      <c r="J276" s="89">
        <v>13342143.48</v>
      </c>
      <c r="K276" s="89">
        <v>14151917.01</v>
      </c>
      <c r="L276" s="89">
        <v>12576858.470000001</v>
      </c>
      <c r="M276" s="89">
        <v>13114676.610000001</v>
      </c>
      <c r="N276" s="94">
        <v>156790931.14000002</v>
      </c>
    </row>
    <row r="277" spans="1:14" ht="33" customHeight="1" x14ac:dyDescent="0.2">
      <c r="A277" s="101" t="s">
        <v>284</v>
      </c>
      <c r="B277" s="89">
        <v>281690.2</v>
      </c>
      <c r="C277" s="89">
        <v>810262.2</v>
      </c>
      <c r="D277" s="89">
        <v>815419</v>
      </c>
      <c r="E277" s="89">
        <v>842492.2</v>
      </c>
      <c r="F277" s="89">
        <v>760628</v>
      </c>
      <c r="G277" s="89">
        <v>1012783.8</v>
      </c>
      <c r="H277" s="89">
        <v>731972.6</v>
      </c>
      <c r="I277" s="89">
        <v>915332</v>
      </c>
      <c r="J277" s="89">
        <v>1260050.8</v>
      </c>
      <c r="K277" s="89">
        <v>1118381</v>
      </c>
      <c r="L277" s="89">
        <v>1001708.4</v>
      </c>
      <c r="M277" s="89">
        <v>1105489</v>
      </c>
      <c r="N277" s="94">
        <v>10656209.199999999</v>
      </c>
    </row>
    <row r="278" spans="1:14" ht="33" customHeight="1" x14ac:dyDescent="0.2">
      <c r="A278" s="101" t="s">
        <v>285</v>
      </c>
      <c r="B278" s="89">
        <v>657392</v>
      </c>
      <c r="C278" s="89">
        <v>797128</v>
      </c>
      <c r="D278" s="89">
        <v>1318400</v>
      </c>
      <c r="E278" s="89">
        <v>1328680</v>
      </c>
      <c r="F278" s="89">
        <v>1180154</v>
      </c>
      <c r="G278" s="89">
        <v>1070597</v>
      </c>
      <c r="H278" s="89">
        <v>925880</v>
      </c>
      <c r="I278" s="89">
        <v>1038392</v>
      </c>
      <c r="J278" s="89">
        <v>1509336</v>
      </c>
      <c r="K278" s="89">
        <v>2144008.4</v>
      </c>
      <c r="L278" s="89">
        <v>2677520</v>
      </c>
      <c r="M278" s="89">
        <v>914696</v>
      </c>
      <c r="N278" s="94">
        <v>15562183.4</v>
      </c>
    </row>
    <row r="279" spans="1:14" ht="33" customHeight="1" x14ac:dyDescent="0.2">
      <c r="A279" s="101" t="s">
        <v>286</v>
      </c>
      <c r="B279" s="89">
        <v>47360107.378999993</v>
      </c>
      <c r="C279" s="89">
        <v>43472760.633000001</v>
      </c>
      <c r="D279" s="89">
        <v>43835630.886</v>
      </c>
      <c r="E279" s="89">
        <v>38174204.125</v>
      </c>
      <c r="F279" s="89">
        <v>41359018.318999991</v>
      </c>
      <c r="G279" s="89">
        <v>46723796.901999995</v>
      </c>
      <c r="H279" s="89">
        <v>44193209.905000001</v>
      </c>
      <c r="I279" s="89">
        <v>52946264.171999998</v>
      </c>
      <c r="J279" s="89">
        <v>51833615.873999998</v>
      </c>
      <c r="K279" s="89">
        <v>49119487.99000001</v>
      </c>
      <c r="L279" s="89">
        <v>48231167.877000004</v>
      </c>
      <c r="M279" s="89">
        <v>46302474.546000004</v>
      </c>
      <c r="N279" s="94">
        <v>553551738.60800004</v>
      </c>
    </row>
    <row r="280" spans="1:14" ht="33" customHeight="1" x14ac:dyDescent="0.2">
      <c r="A280" s="101" t="s">
        <v>287</v>
      </c>
      <c r="B280" s="89">
        <v>0</v>
      </c>
      <c r="C280" s="89">
        <v>0</v>
      </c>
      <c r="D280" s="89">
        <v>0</v>
      </c>
      <c r="E280" s="89">
        <v>0</v>
      </c>
      <c r="F280" s="89">
        <v>0</v>
      </c>
      <c r="G280" s="89">
        <v>0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0</v>
      </c>
      <c r="N280" s="94">
        <v>0</v>
      </c>
    </row>
    <row r="281" spans="1:14" ht="33" customHeight="1" x14ac:dyDescent="0.2">
      <c r="A281" s="101" t="s">
        <v>288</v>
      </c>
      <c r="B281" s="89">
        <v>7265315.4300000006</v>
      </c>
      <c r="C281" s="89">
        <v>8327137.4100000001</v>
      </c>
      <c r="D281" s="89">
        <v>6051027.1900000004</v>
      </c>
      <c r="E281" s="89">
        <v>7352319.1899999995</v>
      </c>
      <c r="F281" s="89">
        <v>5471636.5199999996</v>
      </c>
      <c r="G281" s="89">
        <v>5702673.9900000002</v>
      </c>
      <c r="H281" s="89">
        <v>6913029.1200000001</v>
      </c>
      <c r="I281" s="89">
        <v>6575523.0999999996</v>
      </c>
      <c r="J281" s="89">
        <v>6954282.6340000005</v>
      </c>
      <c r="K281" s="89">
        <v>7694095.3200000003</v>
      </c>
      <c r="L281" s="89">
        <v>7776766.6129999999</v>
      </c>
      <c r="M281" s="89">
        <v>5862488.7999999998</v>
      </c>
      <c r="N281" s="94">
        <v>81946295.317000002</v>
      </c>
    </row>
    <row r="282" spans="1:14" ht="33" customHeight="1" x14ac:dyDescent="0.2">
      <c r="A282" s="101" t="s">
        <v>289</v>
      </c>
      <c r="B282" s="89">
        <v>29184096.47000001</v>
      </c>
      <c r="C282" s="89">
        <v>32298011.91100001</v>
      </c>
      <c r="D282" s="89">
        <v>35103557.759999998</v>
      </c>
      <c r="E282" s="89">
        <v>25362907.813000001</v>
      </c>
      <c r="F282" s="89">
        <v>27189770.539999999</v>
      </c>
      <c r="G282" s="89">
        <v>31296560.909999993</v>
      </c>
      <c r="H282" s="89">
        <v>30594175.519999996</v>
      </c>
      <c r="I282" s="89">
        <v>33538688.289999999</v>
      </c>
      <c r="J282" s="89">
        <v>33617739.802999996</v>
      </c>
      <c r="K282" s="89">
        <v>31733347.539999995</v>
      </c>
      <c r="L282" s="89">
        <v>28800178.779999994</v>
      </c>
      <c r="M282" s="89">
        <v>26928050.600000001</v>
      </c>
      <c r="N282" s="94">
        <v>365647085.93700004</v>
      </c>
    </row>
    <row r="283" spans="1:14" ht="33" customHeight="1" x14ac:dyDescent="0.2">
      <c r="A283" s="101" t="s">
        <v>290</v>
      </c>
      <c r="B283" s="89">
        <v>0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94">
        <v>0</v>
      </c>
    </row>
    <row r="284" spans="1:14" ht="33" customHeight="1" x14ac:dyDescent="0.2">
      <c r="A284" s="101" t="s">
        <v>291</v>
      </c>
      <c r="B284" s="89">
        <v>0</v>
      </c>
      <c r="C284" s="89">
        <v>0</v>
      </c>
      <c r="D284" s="89">
        <v>0</v>
      </c>
      <c r="E284" s="89">
        <v>0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94">
        <v>0</v>
      </c>
    </row>
    <row r="285" spans="1:14" ht="33" customHeight="1" x14ac:dyDescent="0.2">
      <c r="A285" s="101" t="s">
        <v>292</v>
      </c>
      <c r="B285" s="89">
        <v>0</v>
      </c>
      <c r="C285" s="89">
        <v>0</v>
      </c>
      <c r="D285" s="89">
        <v>0</v>
      </c>
      <c r="E285" s="89">
        <v>0</v>
      </c>
      <c r="F285" s="89">
        <v>0</v>
      </c>
      <c r="G285" s="89">
        <v>0</v>
      </c>
      <c r="H285" s="89">
        <v>0</v>
      </c>
      <c r="I285" s="89">
        <v>0</v>
      </c>
      <c r="J285" s="89">
        <v>0</v>
      </c>
      <c r="K285" s="89">
        <v>0</v>
      </c>
      <c r="L285" s="89">
        <v>0</v>
      </c>
      <c r="M285" s="89">
        <v>0</v>
      </c>
      <c r="N285" s="94">
        <v>0</v>
      </c>
    </row>
    <row r="286" spans="1:14" ht="33" customHeight="1" x14ac:dyDescent="0.2">
      <c r="A286" s="101" t="s">
        <v>293</v>
      </c>
      <c r="B286" s="89">
        <v>0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94">
        <v>0</v>
      </c>
    </row>
    <row r="287" spans="1:14" ht="33" customHeight="1" x14ac:dyDescent="0.2">
      <c r="A287" s="101" t="s">
        <v>294</v>
      </c>
      <c r="B287" s="89">
        <v>21838751.961000003</v>
      </c>
      <c r="C287" s="89">
        <v>21653685.723999999</v>
      </c>
      <c r="D287" s="89">
        <v>10926778.289999999</v>
      </c>
      <c r="E287" s="89">
        <v>8200216.4780000001</v>
      </c>
      <c r="F287" s="89">
        <v>30331521.644000001</v>
      </c>
      <c r="G287" s="89">
        <v>17922057.43</v>
      </c>
      <c r="H287" s="89">
        <v>12041027.378</v>
      </c>
      <c r="I287" s="89">
        <v>16906407.940000001</v>
      </c>
      <c r="J287" s="89">
        <v>23557585.291000001</v>
      </c>
      <c r="K287" s="89">
        <v>32016736.612</v>
      </c>
      <c r="L287" s="89">
        <v>30606840.072999999</v>
      </c>
      <c r="M287" s="89">
        <v>23207142.484999999</v>
      </c>
      <c r="N287" s="94">
        <v>249208751.30600005</v>
      </c>
    </row>
    <row r="288" spans="1:14" ht="33" customHeight="1" x14ac:dyDescent="0.2">
      <c r="A288" s="101" t="s">
        <v>295</v>
      </c>
      <c r="B288" s="89">
        <v>0</v>
      </c>
      <c r="C288" s="89">
        <v>0</v>
      </c>
      <c r="D288" s="89">
        <v>0</v>
      </c>
      <c r="E288" s="89">
        <v>0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94">
        <v>0</v>
      </c>
    </row>
    <row r="289" spans="1:14" ht="33" customHeight="1" x14ac:dyDescent="0.2">
      <c r="A289" s="101" t="s">
        <v>296</v>
      </c>
      <c r="B289" s="89">
        <v>0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94">
        <v>0</v>
      </c>
    </row>
    <row r="290" spans="1:14" ht="33" customHeight="1" thickBot="1" x14ac:dyDescent="0.25">
      <c r="A290" s="101" t="s">
        <v>297</v>
      </c>
      <c r="B290" s="89">
        <v>3452526</v>
      </c>
      <c r="C290" s="89">
        <v>3830340</v>
      </c>
      <c r="D290" s="89">
        <v>5329044</v>
      </c>
      <c r="E290" s="89">
        <v>4514328</v>
      </c>
      <c r="F290" s="89">
        <v>2900478</v>
      </c>
      <c r="G290" s="89">
        <v>3410232</v>
      </c>
      <c r="H290" s="89">
        <v>3214344</v>
      </c>
      <c r="I290" s="89">
        <v>2553222</v>
      </c>
      <c r="J290" s="89">
        <v>4142586</v>
      </c>
      <c r="K290" s="89">
        <v>2697912</v>
      </c>
      <c r="L290" s="89">
        <v>2139186</v>
      </c>
      <c r="M290" s="89">
        <v>2145864</v>
      </c>
      <c r="N290" s="94">
        <v>40330062</v>
      </c>
    </row>
    <row r="291" spans="1:14" ht="33" customHeight="1" thickBot="1" x14ac:dyDescent="0.25">
      <c r="A291" s="102" t="s">
        <v>298</v>
      </c>
      <c r="B291" s="92">
        <v>2396490</v>
      </c>
      <c r="C291" s="92">
        <v>1018980</v>
      </c>
      <c r="D291" s="92">
        <v>811410</v>
      </c>
      <c r="E291" s="92">
        <v>1151070</v>
      </c>
      <c r="F291" s="92">
        <v>811410</v>
      </c>
      <c r="G291" s="92">
        <v>981240</v>
      </c>
      <c r="H291" s="92">
        <v>962370</v>
      </c>
      <c r="I291" s="92">
        <v>1226550</v>
      </c>
      <c r="J291" s="92">
        <v>1075590</v>
      </c>
      <c r="K291" s="92">
        <v>1528470</v>
      </c>
      <c r="L291" s="92">
        <v>226440</v>
      </c>
      <c r="M291" s="92">
        <v>0</v>
      </c>
      <c r="N291" s="92">
        <v>12190020</v>
      </c>
    </row>
    <row r="292" spans="1:14" ht="33" customHeight="1" x14ac:dyDescent="0.2">
      <c r="A292" s="101" t="s">
        <v>299</v>
      </c>
      <c r="B292" s="89">
        <v>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94">
        <v>0</v>
      </c>
    </row>
    <row r="293" spans="1:14" ht="33" customHeight="1" x14ac:dyDescent="0.2">
      <c r="A293" s="101" t="s">
        <v>300</v>
      </c>
      <c r="B293" s="89">
        <v>2396490</v>
      </c>
      <c r="C293" s="89">
        <v>1018980</v>
      </c>
      <c r="D293" s="89">
        <v>811410</v>
      </c>
      <c r="E293" s="89">
        <v>1151070</v>
      </c>
      <c r="F293" s="89">
        <v>811410</v>
      </c>
      <c r="G293" s="89">
        <v>981240</v>
      </c>
      <c r="H293" s="89">
        <v>962370</v>
      </c>
      <c r="I293" s="89">
        <v>1226550</v>
      </c>
      <c r="J293" s="89">
        <v>1075590</v>
      </c>
      <c r="K293" s="89">
        <v>1528470</v>
      </c>
      <c r="L293" s="89">
        <v>226440</v>
      </c>
      <c r="M293" s="89">
        <v>0</v>
      </c>
      <c r="N293" s="94">
        <v>12190020</v>
      </c>
    </row>
    <row r="294" spans="1:14" ht="33" customHeight="1" x14ac:dyDescent="0.2">
      <c r="A294" s="101" t="s">
        <v>301</v>
      </c>
      <c r="B294" s="89">
        <v>0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94">
        <v>0</v>
      </c>
    </row>
    <row r="295" spans="1:14" ht="33" customHeight="1" x14ac:dyDescent="0.2">
      <c r="A295" s="101" t="s">
        <v>302</v>
      </c>
      <c r="B295" s="89">
        <v>0</v>
      </c>
      <c r="C295" s="89">
        <v>0</v>
      </c>
      <c r="D295" s="89">
        <v>0</v>
      </c>
      <c r="E295" s="89">
        <v>0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94">
        <v>0</v>
      </c>
    </row>
    <row r="296" spans="1:14" ht="33" customHeight="1" x14ac:dyDescent="0.2">
      <c r="A296" s="101" t="s">
        <v>303</v>
      </c>
      <c r="B296" s="89">
        <v>0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94">
        <v>0</v>
      </c>
    </row>
    <row r="297" spans="1:14" ht="33" customHeight="1" thickBot="1" x14ac:dyDescent="0.25">
      <c r="A297" s="101" t="s">
        <v>234</v>
      </c>
      <c r="B297" s="89">
        <v>0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94">
        <v>0</v>
      </c>
    </row>
    <row r="298" spans="1:14" ht="33" customHeight="1" thickBot="1" x14ac:dyDescent="0.25">
      <c r="A298" s="102" t="s">
        <v>304</v>
      </c>
      <c r="B298" s="92">
        <v>0</v>
      </c>
      <c r="C298" s="92">
        <v>0</v>
      </c>
      <c r="D298" s="92">
        <v>0</v>
      </c>
      <c r="E298" s="92">
        <v>0</v>
      </c>
      <c r="F298" s="92">
        <v>0</v>
      </c>
      <c r="G298" s="92">
        <v>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92">
        <v>0</v>
      </c>
      <c r="N298" s="92">
        <v>0</v>
      </c>
    </row>
    <row r="299" spans="1:14" ht="33" customHeight="1" x14ac:dyDescent="0.2">
      <c r="A299" s="101" t="s">
        <v>305</v>
      </c>
      <c r="B299" s="89">
        <v>0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</row>
    <row r="300" spans="1:14" ht="33" customHeight="1" x14ac:dyDescent="0.2">
      <c r="A300" s="101" t="s">
        <v>306</v>
      </c>
      <c r="B300" s="89">
        <v>0</v>
      </c>
      <c r="C300" s="89">
        <v>0</v>
      </c>
      <c r="D300" s="89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0</v>
      </c>
    </row>
    <row r="301" spans="1:14" ht="33" customHeight="1" x14ac:dyDescent="0.2">
      <c r="A301" s="101" t="s">
        <v>307</v>
      </c>
      <c r="B301" s="89">
        <v>0</v>
      </c>
      <c r="C301" s="89">
        <v>0</v>
      </c>
      <c r="D301" s="89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</row>
    <row r="302" spans="1:14" ht="33" customHeight="1" thickBot="1" x14ac:dyDescent="0.25">
      <c r="A302" s="101" t="s">
        <v>234</v>
      </c>
      <c r="B302" s="89">
        <v>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</row>
    <row r="303" spans="1:14" ht="33" customHeight="1" thickBot="1" x14ac:dyDescent="0.25">
      <c r="A303" s="102" t="s">
        <v>308</v>
      </c>
      <c r="B303" s="92">
        <v>0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2">
        <v>0</v>
      </c>
    </row>
    <row r="304" spans="1:14" ht="33" customHeight="1" x14ac:dyDescent="0.2">
      <c r="A304" s="101" t="s">
        <v>309</v>
      </c>
      <c r="B304" s="89">
        <v>0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94">
        <v>0</v>
      </c>
    </row>
    <row r="305" spans="1:14" ht="33" customHeight="1" x14ac:dyDescent="0.2">
      <c r="A305" s="101" t="s">
        <v>310</v>
      </c>
      <c r="B305" s="89">
        <v>0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94">
        <v>0</v>
      </c>
    </row>
    <row r="306" spans="1:14" ht="33" customHeight="1" x14ac:dyDescent="0.2">
      <c r="A306" s="101" t="s">
        <v>311</v>
      </c>
      <c r="B306" s="89">
        <v>0</v>
      </c>
      <c r="C306" s="89">
        <v>0</v>
      </c>
      <c r="D306" s="89">
        <v>0</v>
      </c>
      <c r="E306" s="89">
        <v>0</v>
      </c>
      <c r="F306" s="89">
        <v>0</v>
      </c>
      <c r="G306" s="89">
        <v>0</v>
      </c>
      <c r="H306" s="89">
        <v>0</v>
      </c>
      <c r="I306" s="89">
        <v>0</v>
      </c>
      <c r="J306" s="89">
        <v>0</v>
      </c>
      <c r="K306" s="89">
        <v>0</v>
      </c>
      <c r="L306" s="89">
        <v>0</v>
      </c>
      <c r="M306" s="89">
        <v>0</v>
      </c>
      <c r="N306" s="94">
        <v>0</v>
      </c>
    </row>
    <row r="307" spans="1:14" ht="33" customHeight="1" x14ac:dyDescent="0.2">
      <c r="A307" s="101" t="s">
        <v>312</v>
      </c>
      <c r="B307" s="89">
        <v>0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94">
        <v>0</v>
      </c>
    </row>
    <row r="308" spans="1:14" ht="33" customHeight="1" x14ac:dyDescent="0.2">
      <c r="A308" s="101" t="s">
        <v>313</v>
      </c>
      <c r="B308" s="89">
        <v>0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94">
        <v>0</v>
      </c>
    </row>
    <row r="309" spans="1:14" ht="33" customHeight="1" x14ac:dyDescent="0.2">
      <c r="A309" s="101" t="s">
        <v>314</v>
      </c>
      <c r="B309" s="89">
        <v>0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94">
        <v>0</v>
      </c>
    </row>
    <row r="310" spans="1:14" ht="33" customHeight="1" x14ac:dyDescent="0.2">
      <c r="A310" s="101" t="s">
        <v>313</v>
      </c>
      <c r="B310" s="89">
        <v>0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94">
        <v>0</v>
      </c>
    </row>
    <row r="311" spans="1:14" ht="33" customHeight="1" thickBot="1" x14ac:dyDescent="0.25">
      <c r="A311" s="101" t="s">
        <v>234</v>
      </c>
      <c r="B311" s="89">
        <v>0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94">
        <v>0</v>
      </c>
    </row>
    <row r="312" spans="1:14" ht="33" customHeight="1" thickBot="1" x14ac:dyDescent="0.25">
      <c r="A312" s="102" t="s">
        <v>315</v>
      </c>
      <c r="B312" s="92">
        <v>22112015.719999999</v>
      </c>
      <c r="C312" s="92">
        <v>21760201.395999998</v>
      </c>
      <c r="D312" s="92">
        <v>24273423.48</v>
      </c>
      <c r="E312" s="92">
        <v>26146535.720000003</v>
      </c>
      <c r="F312" s="92">
        <v>20643580.960000001</v>
      </c>
      <c r="G312" s="92">
        <v>21326415.920000002</v>
      </c>
      <c r="H312" s="92">
        <v>23716145.600000001</v>
      </c>
      <c r="I312" s="92">
        <v>23000473.759999998</v>
      </c>
      <c r="J312" s="92">
        <v>20816709.800000001</v>
      </c>
      <c r="K312" s="92">
        <v>25225424.880000003</v>
      </c>
      <c r="L312" s="92">
        <v>23416708.655999999</v>
      </c>
      <c r="M312" s="92">
        <v>23724888.063999999</v>
      </c>
      <c r="N312" s="92">
        <v>276162523.95599997</v>
      </c>
    </row>
    <row r="313" spans="1:14" ht="33" customHeight="1" x14ac:dyDescent="0.2">
      <c r="A313" s="101" t="s">
        <v>316</v>
      </c>
      <c r="B313" s="89">
        <v>14996347.879999999</v>
      </c>
      <c r="C313" s="89">
        <v>14157192.699999999</v>
      </c>
      <c r="D313" s="89">
        <v>16522884.52</v>
      </c>
      <c r="E313" s="89">
        <v>16781313.560000002</v>
      </c>
      <c r="F313" s="89">
        <v>13111416.4</v>
      </c>
      <c r="G313" s="89">
        <v>14611570</v>
      </c>
      <c r="H313" s="89">
        <v>16910660</v>
      </c>
      <c r="I313" s="89">
        <v>14773850</v>
      </c>
      <c r="J313" s="89">
        <v>14705445</v>
      </c>
      <c r="K313" s="89">
        <v>16063844</v>
      </c>
      <c r="L313" s="89">
        <v>15448197</v>
      </c>
      <c r="M313" s="89">
        <v>15580945</v>
      </c>
      <c r="N313" s="94">
        <v>183663666.06</v>
      </c>
    </row>
    <row r="314" spans="1:14" ht="33" customHeight="1" x14ac:dyDescent="0.2">
      <c r="A314" s="101" t="s">
        <v>317</v>
      </c>
      <c r="B314" s="89">
        <v>7115667.8399999999</v>
      </c>
      <c r="C314" s="89">
        <v>7603008.6960000005</v>
      </c>
      <c r="D314" s="89">
        <v>7750538.96</v>
      </c>
      <c r="E314" s="89">
        <v>9365222.1600000001</v>
      </c>
      <c r="F314" s="89">
        <v>7532164.5599999996</v>
      </c>
      <c r="G314" s="89">
        <v>6714845.9199999999</v>
      </c>
      <c r="H314" s="89">
        <v>6805485.5999999996</v>
      </c>
      <c r="I314" s="89">
        <v>8226623.7599999998</v>
      </c>
      <c r="J314" s="89">
        <v>6111264.7999999998</v>
      </c>
      <c r="K314" s="89">
        <v>9161580.8800000008</v>
      </c>
      <c r="L314" s="89">
        <v>7968511.6560000004</v>
      </c>
      <c r="M314" s="89">
        <v>8143943.0640000002</v>
      </c>
      <c r="N314" s="94">
        <v>92498857.895999998</v>
      </c>
    </row>
    <row r="315" spans="1:14" ht="33" customHeight="1" thickBot="1" x14ac:dyDescent="0.25">
      <c r="A315" s="101" t="s">
        <v>234</v>
      </c>
      <c r="B315" s="89">
        <v>0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94">
        <v>0</v>
      </c>
    </row>
    <row r="316" spans="1:14" ht="33" customHeight="1" thickBot="1" x14ac:dyDescent="0.25">
      <c r="A316" s="102" t="s">
        <v>318</v>
      </c>
      <c r="B316" s="92">
        <v>1374050</v>
      </c>
      <c r="C316" s="92">
        <v>1695850</v>
      </c>
      <c r="D316" s="92">
        <v>1882825</v>
      </c>
      <c r="E316" s="92">
        <v>1998275</v>
      </c>
      <c r="F316" s="92">
        <v>2160900</v>
      </c>
      <c r="G316" s="92">
        <v>2213450</v>
      </c>
      <c r="H316" s="92">
        <v>2547325</v>
      </c>
      <c r="I316" s="92">
        <v>2148625</v>
      </c>
      <c r="J316" s="92">
        <v>2487875</v>
      </c>
      <c r="K316" s="92">
        <v>2744850</v>
      </c>
      <c r="L316" s="92">
        <v>2695950</v>
      </c>
      <c r="M316" s="92">
        <v>2279800</v>
      </c>
      <c r="N316" s="92">
        <v>26229775</v>
      </c>
    </row>
    <row r="317" spans="1:14" ht="33" customHeight="1" thickBot="1" x14ac:dyDescent="0.25">
      <c r="A317" s="104" t="s">
        <v>318</v>
      </c>
      <c r="B317" s="96">
        <v>1374050</v>
      </c>
      <c r="C317" s="96">
        <v>1695850</v>
      </c>
      <c r="D317" s="96">
        <v>1882825</v>
      </c>
      <c r="E317" s="96">
        <v>1998275</v>
      </c>
      <c r="F317" s="96">
        <v>2160900</v>
      </c>
      <c r="G317" s="96">
        <v>2213450</v>
      </c>
      <c r="H317" s="96">
        <v>2547325</v>
      </c>
      <c r="I317" s="96">
        <v>2148625</v>
      </c>
      <c r="J317" s="96">
        <v>2487875</v>
      </c>
      <c r="K317" s="96">
        <v>2744850</v>
      </c>
      <c r="L317" s="96">
        <v>2695950</v>
      </c>
      <c r="M317" s="96">
        <v>2279800</v>
      </c>
      <c r="N317" s="97">
        <v>26229775</v>
      </c>
    </row>
    <row r="318" spans="1:14" ht="33" customHeight="1" thickBot="1" x14ac:dyDescent="0.25">
      <c r="A318" s="109" t="s">
        <v>229</v>
      </c>
      <c r="B318" s="110">
        <v>153332616.04000002</v>
      </c>
      <c r="C318" s="110">
        <v>150530518.78400001</v>
      </c>
      <c r="D318" s="110">
        <v>157970928.82600001</v>
      </c>
      <c r="E318" s="110">
        <v>143305394.18600002</v>
      </c>
      <c r="F318" s="110">
        <v>148510095.47299999</v>
      </c>
      <c r="G318" s="110">
        <v>149207379.02199998</v>
      </c>
      <c r="H318" s="110">
        <v>144256969.53299999</v>
      </c>
      <c r="I318" s="110">
        <v>161884605.94199997</v>
      </c>
      <c r="J318" s="110">
        <v>170517711.15200001</v>
      </c>
      <c r="K318" s="110">
        <v>178472618.20199996</v>
      </c>
      <c r="L318" s="110">
        <v>166665509.68900001</v>
      </c>
      <c r="M318" s="110">
        <v>153006921.92500001</v>
      </c>
      <c r="N318" s="110">
        <v>1877661268.7739999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326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22" t="s">
        <v>216</v>
      </c>
      <c r="B323" s="123" t="s">
        <v>217</v>
      </c>
      <c r="C323" s="123" t="s">
        <v>218</v>
      </c>
      <c r="D323" s="123" t="s">
        <v>219</v>
      </c>
      <c r="E323" s="123" t="s">
        <v>220</v>
      </c>
      <c r="F323" s="123" t="s">
        <v>221</v>
      </c>
      <c r="G323" s="123" t="s">
        <v>222</v>
      </c>
      <c r="H323" s="123" t="s">
        <v>223</v>
      </c>
      <c r="I323" s="123" t="s">
        <v>224</v>
      </c>
      <c r="J323" s="123" t="s">
        <v>225</v>
      </c>
      <c r="K323" s="123" t="s">
        <v>226</v>
      </c>
      <c r="L323" s="123" t="s">
        <v>227</v>
      </c>
      <c r="M323" s="123" t="s">
        <v>228</v>
      </c>
      <c r="N323" s="124" t="s">
        <v>229</v>
      </c>
    </row>
    <row r="324" spans="1:14" ht="33" customHeight="1" thickBot="1" x14ac:dyDescent="0.25">
      <c r="A324" s="115" t="s">
        <v>230</v>
      </c>
      <c r="B324" s="116">
        <v>0</v>
      </c>
      <c r="C324" s="111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</row>
    <row r="325" spans="1:14" ht="33" customHeight="1" x14ac:dyDescent="0.2">
      <c r="A325" s="113" t="s">
        <v>231</v>
      </c>
      <c r="B325" s="112">
        <v>0</v>
      </c>
      <c r="C325" s="112">
        <v>0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</row>
    <row r="326" spans="1:14" ht="33" customHeight="1" x14ac:dyDescent="0.2">
      <c r="A326" s="113" t="s">
        <v>213</v>
      </c>
      <c r="B326" s="112">
        <v>0</v>
      </c>
      <c r="C326" s="112">
        <v>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2">
        <v>0</v>
      </c>
      <c r="J326" s="112">
        <v>0</v>
      </c>
      <c r="K326" s="112">
        <v>0</v>
      </c>
      <c r="L326" s="112">
        <v>0</v>
      </c>
      <c r="M326" s="112">
        <v>0</v>
      </c>
      <c r="N326" s="112">
        <v>0</v>
      </c>
    </row>
    <row r="327" spans="1:14" ht="33" customHeight="1" x14ac:dyDescent="0.2">
      <c r="A327" s="113" t="s">
        <v>232</v>
      </c>
      <c r="B327" s="112">
        <v>0</v>
      </c>
      <c r="C327" s="112">
        <v>0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</row>
    <row r="328" spans="1:14" ht="33" customHeight="1" x14ac:dyDescent="0.2">
      <c r="A328" s="114" t="s">
        <v>233</v>
      </c>
      <c r="B328" s="112">
        <v>0</v>
      </c>
      <c r="C328" s="112">
        <v>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</row>
    <row r="329" spans="1:14" ht="33" customHeight="1" thickBot="1" x14ac:dyDescent="0.25">
      <c r="A329" s="121" t="s">
        <v>234</v>
      </c>
      <c r="B329" s="112">
        <v>0</v>
      </c>
      <c r="C329" s="112">
        <v>0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</row>
    <row r="330" spans="1:14" ht="33" customHeight="1" thickBot="1" x14ac:dyDescent="0.25">
      <c r="A330" s="118" t="s">
        <v>235</v>
      </c>
      <c r="B330" s="116">
        <v>0</v>
      </c>
      <c r="C330" s="111">
        <v>0</v>
      </c>
      <c r="D330" s="111">
        <v>0</v>
      </c>
      <c r="E330" s="111">
        <v>0</v>
      </c>
      <c r="F330" s="111">
        <v>0</v>
      </c>
      <c r="G330" s="111">
        <v>0</v>
      </c>
      <c r="H330" s="111">
        <v>0</v>
      </c>
      <c r="I330" s="111">
        <v>0</v>
      </c>
      <c r="J330" s="111">
        <v>0</v>
      </c>
      <c r="K330" s="111">
        <v>251082</v>
      </c>
      <c r="L330" s="111">
        <v>610539</v>
      </c>
      <c r="M330" s="111">
        <v>330297</v>
      </c>
      <c r="N330" s="111">
        <v>1191918</v>
      </c>
    </row>
    <row r="331" spans="1:14" ht="33" customHeight="1" x14ac:dyDescent="0.2">
      <c r="A331" s="117" t="s">
        <v>236</v>
      </c>
      <c r="B331" s="112">
        <v>0</v>
      </c>
      <c r="C331" s="112">
        <v>0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2">
        <v>0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</row>
    <row r="332" spans="1:14" ht="33" customHeight="1" x14ac:dyDescent="0.2">
      <c r="A332" s="117" t="s">
        <v>237</v>
      </c>
      <c r="B332" s="112">
        <v>0</v>
      </c>
      <c r="C332" s="112">
        <v>0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</row>
    <row r="333" spans="1:14" ht="33" customHeight="1" x14ac:dyDescent="0.2">
      <c r="A333" s="117" t="s">
        <v>238</v>
      </c>
      <c r="B333" s="112">
        <v>0</v>
      </c>
      <c r="C333" s="112">
        <v>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</row>
    <row r="334" spans="1:14" ht="33" customHeight="1" x14ac:dyDescent="0.2">
      <c r="A334" s="117" t="s">
        <v>239</v>
      </c>
      <c r="B334" s="112">
        <v>0</v>
      </c>
      <c r="C334" s="112">
        <v>0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2">
        <v>0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</row>
    <row r="335" spans="1:14" ht="33" customHeight="1" x14ac:dyDescent="0.2">
      <c r="A335" s="117" t="s">
        <v>240</v>
      </c>
      <c r="B335" s="112">
        <v>0</v>
      </c>
      <c r="C335" s="112">
        <v>0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2">
        <v>0</v>
      </c>
      <c r="J335" s="112">
        <v>0</v>
      </c>
      <c r="K335" s="112">
        <v>0</v>
      </c>
      <c r="L335" s="112">
        <v>0</v>
      </c>
      <c r="M335" s="112">
        <v>0</v>
      </c>
      <c r="N335" s="112">
        <v>0</v>
      </c>
    </row>
    <row r="336" spans="1:14" ht="33" customHeight="1" thickBot="1" x14ac:dyDescent="0.25">
      <c r="A336" s="117" t="s">
        <v>241</v>
      </c>
      <c r="B336" s="112">
        <v>0</v>
      </c>
      <c r="C336" s="112">
        <v>0</v>
      </c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2">
        <v>0</v>
      </c>
      <c r="J336" s="112">
        <v>0</v>
      </c>
      <c r="K336" s="112">
        <v>251082</v>
      </c>
      <c r="L336" s="112">
        <v>610539</v>
      </c>
      <c r="M336" s="112">
        <v>330297</v>
      </c>
      <c r="N336" s="112">
        <v>1191918</v>
      </c>
    </row>
    <row r="337" spans="1:14" ht="33" customHeight="1" thickBot="1" x14ac:dyDescent="0.25">
      <c r="A337" s="118" t="s">
        <v>242</v>
      </c>
      <c r="B337" s="116">
        <v>9259370</v>
      </c>
      <c r="C337" s="111">
        <v>5956969</v>
      </c>
      <c r="D337" s="111">
        <v>14464345</v>
      </c>
      <c r="E337" s="111">
        <v>15776728</v>
      </c>
      <c r="F337" s="111">
        <v>12156549</v>
      </c>
      <c r="G337" s="111">
        <v>12057729</v>
      </c>
      <c r="H337" s="111">
        <v>22100931</v>
      </c>
      <c r="I337" s="111">
        <v>20509718</v>
      </c>
      <c r="J337" s="111">
        <v>21870736</v>
      </c>
      <c r="K337" s="111">
        <v>18858217</v>
      </c>
      <c r="L337" s="111">
        <v>16723734</v>
      </c>
      <c r="M337" s="111">
        <v>17314492</v>
      </c>
      <c r="N337" s="111">
        <v>187049518</v>
      </c>
    </row>
    <row r="338" spans="1:14" ht="33" customHeight="1" x14ac:dyDescent="0.2">
      <c r="A338" s="117" t="s">
        <v>243</v>
      </c>
      <c r="B338" s="112">
        <v>9259370</v>
      </c>
      <c r="C338" s="112">
        <v>5956969</v>
      </c>
      <c r="D338" s="112">
        <v>14464345</v>
      </c>
      <c r="E338" s="112">
        <v>15776728</v>
      </c>
      <c r="F338" s="112">
        <v>12156549</v>
      </c>
      <c r="G338" s="112">
        <v>12057729</v>
      </c>
      <c r="H338" s="112">
        <v>22100931</v>
      </c>
      <c r="I338" s="112">
        <v>20509718</v>
      </c>
      <c r="J338" s="112">
        <v>21870736</v>
      </c>
      <c r="K338" s="112">
        <v>18858217</v>
      </c>
      <c r="L338" s="112">
        <v>16723734</v>
      </c>
      <c r="M338" s="112">
        <v>17314492</v>
      </c>
      <c r="N338" s="112">
        <v>187049518</v>
      </c>
    </row>
    <row r="339" spans="1:14" ht="33" customHeight="1" x14ac:dyDescent="0.2">
      <c r="A339" s="117" t="s">
        <v>244</v>
      </c>
      <c r="B339" s="112">
        <v>0</v>
      </c>
      <c r="C339" s="112">
        <v>0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</row>
    <row r="340" spans="1:14" ht="33" customHeight="1" x14ac:dyDescent="0.2">
      <c r="A340" s="117" t="s">
        <v>245</v>
      </c>
      <c r="B340" s="112">
        <v>0</v>
      </c>
      <c r="C340" s="112">
        <v>0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</row>
    <row r="341" spans="1:14" ht="33" customHeight="1" thickBot="1" x14ac:dyDescent="0.25">
      <c r="A341" s="117" t="s">
        <v>246</v>
      </c>
      <c r="B341" s="112">
        <v>0</v>
      </c>
      <c r="C341" s="112">
        <v>0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2">
        <v>0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</row>
    <row r="342" spans="1:14" ht="33" customHeight="1" thickBot="1" x14ac:dyDescent="0.25">
      <c r="A342" s="118" t="s">
        <v>247</v>
      </c>
      <c r="B342" s="116">
        <v>0</v>
      </c>
      <c r="C342" s="111">
        <v>0</v>
      </c>
      <c r="D342" s="111">
        <v>0</v>
      </c>
      <c r="E342" s="111">
        <v>0</v>
      </c>
      <c r="F342" s="111">
        <v>0</v>
      </c>
      <c r="G342" s="111">
        <v>0</v>
      </c>
      <c r="H342" s="111">
        <v>0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</row>
    <row r="343" spans="1:14" ht="33" customHeight="1" x14ac:dyDescent="0.2">
      <c r="A343" s="117" t="s">
        <v>248</v>
      </c>
      <c r="B343" s="112">
        <v>0</v>
      </c>
      <c r="C343" s="112">
        <v>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112">
        <v>0</v>
      </c>
      <c r="K343" s="112">
        <v>0</v>
      </c>
      <c r="L343" s="112">
        <v>0</v>
      </c>
      <c r="M343" s="112">
        <v>0</v>
      </c>
      <c r="N343" s="112">
        <v>0</v>
      </c>
    </row>
    <row r="344" spans="1:14" ht="33" customHeight="1" thickBot="1" x14ac:dyDescent="0.25">
      <c r="A344" s="117" t="s">
        <v>249</v>
      </c>
      <c r="B344" s="112">
        <v>0</v>
      </c>
      <c r="C344" s="112">
        <v>0</v>
      </c>
      <c r="D344" s="112">
        <v>0</v>
      </c>
      <c r="E344" s="112">
        <v>0</v>
      </c>
      <c r="F344" s="112">
        <v>0</v>
      </c>
      <c r="G344" s="112">
        <v>0</v>
      </c>
      <c r="H344" s="112">
        <v>0</v>
      </c>
      <c r="I344" s="112">
        <v>0</v>
      </c>
      <c r="J344" s="112">
        <v>0</v>
      </c>
      <c r="K344" s="112">
        <v>0</v>
      </c>
      <c r="L344" s="112">
        <v>0</v>
      </c>
      <c r="M344" s="112">
        <v>0</v>
      </c>
      <c r="N344" s="112">
        <v>0</v>
      </c>
    </row>
    <row r="345" spans="1:14" ht="33" customHeight="1" thickBot="1" x14ac:dyDescent="0.25">
      <c r="A345" s="118" t="s">
        <v>250</v>
      </c>
      <c r="B345" s="116">
        <v>13213317</v>
      </c>
      <c r="C345" s="111">
        <v>11097345</v>
      </c>
      <c r="D345" s="111">
        <v>16760159</v>
      </c>
      <c r="E345" s="111">
        <v>6845868</v>
      </c>
      <c r="F345" s="111">
        <v>18507925</v>
      </c>
      <c r="G345" s="111">
        <v>19556176</v>
      </c>
      <c r="H345" s="111">
        <v>17109995</v>
      </c>
      <c r="I345" s="111">
        <v>20494756</v>
      </c>
      <c r="J345" s="111">
        <v>23002466</v>
      </c>
      <c r="K345" s="111">
        <v>18956164</v>
      </c>
      <c r="L345" s="111">
        <v>17224061</v>
      </c>
      <c r="M345" s="111">
        <v>18469815</v>
      </c>
      <c r="N345" s="111">
        <v>201238047</v>
      </c>
    </row>
    <row r="346" spans="1:14" ht="33" customHeight="1" x14ac:dyDescent="0.2">
      <c r="A346" s="117" t="s">
        <v>251</v>
      </c>
      <c r="B346" s="112">
        <v>0</v>
      </c>
      <c r="C346" s="112">
        <v>0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112">
        <v>0</v>
      </c>
      <c r="K346" s="112">
        <v>0</v>
      </c>
      <c r="L346" s="112">
        <v>0</v>
      </c>
      <c r="M346" s="112">
        <v>0</v>
      </c>
      <c r="N346" s="112">
        <v>0</v>
      </c>
    </row>
    <row r="347" spans="1:14" ht="33" customHeight="1" x14ac:dyDescent="0.2">
      <c r="A347" s="117" t="s">
        <v>252</v>
      </c>
      <c r="B347" s="112">
        <v>0</v>
      </c>
      <c r="C347" s="112">
        <v>0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</row>
    <row r="348" spans="1:14" ht="33" customHeight="1" x14ac:dyDescent="0.2">
      <c r="A348" s="117" t="s">
        <v>253</v>
      </c>
      <c r="B348" s="112">
        <v>0</v>
      </c>
      <c r="C348" s="112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112">
        <v>0</v>
      </c>
      <c r="K348" s="112">
        <v>0</v>
      </c>
      <c r="L348" s="112">
        <v>0</v>
      </c>
      <c r="M348" s="112">
        <v>0</v>
      </c>
      <c r="N348" s="112">
        <v>0</v>
      </c>
    </row>
    <row r="349" spans="1:14" ht="33" customHeight="1" x14ac:dyDescent="0.2">
      <c r="A349" s="117" t="s">
        <v>254</v>
      </c>
      <c r="B349" s="112">
        <v>5589348</v>
      </c>
      <c r="C349" s="112">
        <v>8897191</v>
      </c>
      <c r="D349" s="112">
        <v>16182840</v>
      </c>
      <c r="E349" s="112">
        <v>3351801</v>
      </c>
      <c r="F349" s="112">
        <v>5373225</v>
      </c>
      <c r="G349" s="112">
        <v>387282</v>
      </c>
      <c r="H349" s="112">
        <v>6840285</v>
      </c>
      <c r="I349" s="112">
        <v>13035829</v>
      </c>
      <c r="J349" s="112">
        <v>14595767</v>
      </c>
      <c r="K349" s="112">
        <v>8256961</v>
      </c>
      <c r="L349" s="112">
        <v>4348160</v>
      </c>
      <c r="M349" s="112">
        <v>4339956</v>
      </c>
      <c r="N349" s="112">
        <v>91198645</v>
      </c>
    </row>
    <row r="350" spans="1:14" ht="33" customHeight="1" x14ac:dyDescent="0.2">
      <c r="A350" s="117" t="s">
        <v>255</v>
      </c>
      <c r="B350" s="112">
        <v>0</v>
      </c>
      <c r="C350" s="112">
        <v>0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</row>
    <row r="351" spans="1:14" ht="33" customHeight="1" x14ac:dyDescent="0.2">
      <c r="A351" s="117" t="s">
        <v>256</v>
      </c>
      <c r="B351" s="112">
        <v>0</v>
      </c>
      <c r="C351" s="112">
        <v>835809</v>
      </c>
      <c r="D351" s="112">
        <v>206208</v>
      </c>
      <c r="E351" s="112">
        <v>0</v>
      </c>
      <c r="F351" s="112">
        <v>0</v>
      </c>
      <c r="G351" s="112">
        <v>0</v>
      </c>
      <c r="H351" s="112">
        <v>0</v>
      </c>
      <c r="I351" s="112">
        <v>0</v>
      </c>
      <c r="J351" s="112">
        <v>0</v>
      </c>
      <c r="K351" s="112">
        <v>0</v>
      </c>
      <c r="L351" s="112">
        <v>0</v>
      </c>
      <c r="M351" s="112">
        <v>3603024</v>
      </c>
      <c r="N351" s="112">
        <v>4645041</v>
      </c>
    </row>
    <row r="352" spans="1:14" ht="33" customHeight="1" x14ac:dyDescent="0.2">
      <c r="A352" s="117" t="s">
        <v>257</v>
      </c>
      <c r="B352" s="112">
        <v>0</v>
      </c>
      <c r="C352" s="112">
        <v>0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2">
        <v>0</v>
      </c>
      <c r="J352" s="112">
        <v>0</v>
      </c>
      <c r="K352" s="112">
        <v>0</v>
      </c>
      <c r="L352" s="112">
        <v>0</v>
      </c>
      <c r="M352" s="112">
        <v>0</v>
      </c>
      <c r="N352" s="112">
        <v>0</v>
      </c>
    </row>
    <row r="353" spans="1:14" ht="33" customHeight="1" x14ac:dyDescent="0.2">
      <c r="A353" s="117" t="s">
        <v>258</v>
      </c>
      <c r="B353" s="112">
        <v>0</v>
      </c>
      <c r="C353" s="112">
        <v>0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  <c r="N353" s="112">
        <v>0</v>
      </c>
    </row>
    <row r="354" spans="1:14" ht="33" customHeight="1" x14ac:dyDescent="0.2">
      <c r="A354" s="117" t="s">
        <v>259</v>
      </c>
      <c r="B354" s="112">
        <v>7623969</v>
      </c>
      <c r="C354" s="112">
        <v>1364345</v>
      </c>
      <c r="D354" s="112">
        <v>371111</v>
      </c>
      <c r="E354" s="112">
        <v>3494067</v>
      </c>
      <c r="F354" s="112">
        <v>13134700</v>
      </c>
      <c r="G354" s="112">
        <v>19168894</v>
      </c>
      <c r="H354" s="112">
        <v>10269710</v>
      </c>
      <c r="I354" s="112">
        <v>7458927</v>
      </c>
      <c r="J354" s="112">
        <v>8406699</v>
      </c>
      <c r="K354" s="112">
        <v>10699203</v>
      </c>
      <c r="L354" s="112">
        <v>12875901</v>
      </c>
      <c r="M354" s="112">
        <v>10526835</v>
      </c>
      <c r="N354" s="112">
        <v>105394361</v>
      </c>
    </row>
    <row r="355" spans="1:14" ht="33" customHeight="1" x14ac:dyDescent="0.2">
      <c r="A355" s="117" t="s">
        <v>260</v>
      </c>
      <c r="B355" s="112">
        <v>0</v>
      </c>
      <c r="C355" s="112">
        <v>0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</row>
    <row r="356" spans="1:14" ht="33" customHeight="1" thickBot="1" x14ac:dyDescent="0.25">
      <c r="A356" s="117" t="s">
        <v>261</v>
      </c>
      <c r="B356" s="112">
        <v>0</v>
      </c>
      <c r="C356" s="112">
        <v>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112">
        <v>0</v>
      </c>
      <c r="K356" s="112">
        <v>0</v>
      </c>
      <c r="L356" s="112">
        <v>0</v>
      </c>
      <c r="M356" s="112">
        <v>0</v>
      </c>
      <c r="N356" s="112">
        <v>0</v>
      </c>
    </row>
    <row r="357" spans="1:14" ht="33" customHeight="1" thickBot="1" x14ac:dyDescent="0.25">
      <c r="A357" s="118" t="s">
        <v>262</v>
      </c>
      <c r="B357" s="116">
        <v>0</v>
      </c>
      <c r="C357" s="111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</row>
    <row r="358" spans="1:14" ht="33" customHeight="1" thickBot="1" x14ac:dyDescent="0.25">
      <c r="A358" s="119" t="s">
        <v>262</v>
      </c>
      <c r="B358" s="112">
        <v>0</v>
      </c>
      <c r="C358" s="112">
        <v>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112">
        <v>0</v>
      </c>
      <c r="K358" s="112">
        <v>0</v>
      </c>
      <c r="L358" s="112">
        <v>0</v>
      </c>
      <c r="M358" s="112">
        <v>0</v>
      </c>
      <c r="N358" s="112">
        <v>0</v>
      </c>
    </row>
    <row r="359" spans="1:14" ht="33" customHeight="1" thickBot="1" x14ac:dyDescent="0.25">
      <c r="A359" s="118" t="s">
        <v>263</v>
      </c>
      <c r="B359" s="116">
        <v>21425002</v>
      </c>
      <c r="C359" s="111">
        <v>11176662</v>
      </c>
      <c r="D359" s="111">
        <v>25941082</v>
      </c>
      <c r="E359" s="111">
        <v>18724216</v>
      </c>
      <c r="F359" s="111">
        <v>15611933</v>
      </c>
      <c r="G359" s="111">
        <v>23109731</v>
      </c>
      <c r="H359" s="111">
        <v>23154332</v>
      </c>
      <c r="I359" s="111">
        <v>26938959</v>
      </c>
      <c r="J359" s="111">
        <v>33670985</v>
      </c>
      <c r="K359" s="111">
        <v>25183887</v>
      </c>
      <c r="L359" s="111">
        <v>25672767</v>
      </c>
      <c r="M359" s="111">
        <v>29641362</v>
      </c>
      <c r="N359" s="111">
        <v>280250918</v>
      </c>
    </row>
    <row r="360" spans="1:14" ht="33" customHeight="1" x14ac:dyDescent="0.2">
      <c r="A360" s="117" t="s">
        <v>264</v>
      </c>
      <c r="B360" s="112">
        <v>0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</row>
    <row r="361" spans="1:14" ht="33" customHeight="1" x14ac:dyDescent="0.2">
      <c r="A361" s="117" t="s">
        <v>265</v>
      </c>
      <c r="B361" s="112">
        <v>0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</row>
    <row r="362" spans="1:14" ht="33" customHeight="1" x14ac:dyDescent="0.2">
      <c r="A362" s="117" t="s">
        <v>266</v>
      </c>
      <c r="B362" s="112">
        <v>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</row>
    <row r="363" spans="1:14" ht="33" customHeight="1" x14ac:dyDescent="0.2">
      <c r="A363" s="117" t="s">
        <v>267</v>
      </c>
      <c r="B363" s="112">
        <v>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</row>
    <row r="364" spans="1:14" ht="33" customHeight="1" x14ac:dyDescent="0.2">
      <c r="A364" s="117" t="s">
        <v>268</v>
      </c>
      <c r="B364" s="112">
        <v>757211</v>
      </c>
      <c r="C364" s="112">
        <v>620355</v>
      </c>
      <c r="D364" s="112">
        <v>253162</v>
      </c>
      <c r="E364" s="112">
        <v>0</v>
      </c>
      <c r="F364" s="112">
        <v>1794073</v>
      </c>
      <c r="G364" s="112">
        <v>1626711</v>
      </c>
      <c r="H364" s="112">
        <v>1326794</v>
      </c>
      <c r="I364" s="112">
        <v>0</v>
      </c>
      <c r="J364" s="112">
        <v>0</v>
      </c>
      <c r="K364" s="112">
        <v>432261</v>
      </c>
      <c r="L364" s="112">
        <v>380336</v>
      </c>
      <c r="M364" s="112">
        <v>1318203</v>
      </c>
      <c r="N364" s="112">
        <v>8509106</v>
      </c>
    </row>
    <row r="365" spans="1:14" ht="33" customHeight="1" x14ac:dyDescent="0.2">
      <c r="A365" s="117" t="s">
        <v>269</v>
      </c>
      <c r="B365" s="112">
        <v>20343003</v>
      </c>
      <c r="C365" s="112">
        <v>10434891</v>
      </c>
      <c r="D365" s="112">
        <v>25121312</v>
      </c>
      <c r="E365" s="112">
        <v>16612011</v>
      </c>
      <c r="F365" s="112">
        <v>13101506</v>
      </c>
      <c r="G365" s="112">
        <v>20949802</v>
      </c>
      <c r="H365" s="112">
        <v>21077794</v>
      </c>
      <c r="I365" s="112">
        <v>25512321</v>
      </c>
      <c r="J365" s="112">
        <v>33000162</v>
      </c>
      <c r="K365" s="112">
        <v>23932068</v>
      </c>
      <c r="L365" s="112">
        <v>24654997</v>
      </c>
      <c r="M365" s="112">
        <v>28049973</v>
      </c>
      <c r="N365" s="112">
        <v>262789840</v>
      </c>
    </row>
    <row r="366" spans="1:14" ht="33" customHeight="1" x14ac:dyDescent="0.2">
      <c r="A366" s="117" t="s">
        <v>270</v>
      </c>
      <c r="B366" s="112">
        <v>0</v>
      </c>
      <c r="C366" s="112">
        <v>0</v>
      </c>
      <c r="D366" s="112">
        <v>0</v>
      </c>
      <c r="E366" s="112">
        <v>802936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802936</v>
      </c>
    </row>
    <row r="367" spans="1:14" ht="33" customHeight="1" x14ac:dyDescent="0.2">
      <c r="A367" s="117" t="s">
        <v>271</v>
      </c>
      <c r="B367" s="112">
        <v>324788</v>
      </c>
      <c r="C367" s="112">
        <v>121416</v>
      </c>
      <c r="D367" s="112">
        <v>566608</v>
      </c>
      <c r="E367" s="112">
        <v>1309269</v>
      </c>
      <c r="F367" s="112">
        <v>716354</v>
      </c>
      <c r="G367" s="112">
        <v>533218</v>
      </c>
      <c r="H367" s="112">
        <v>749744</v>
      </c>
      <c r="I367" s="112">
        <v>1426638</v>
      </c>
      <c r="J367" s="112">
        <v>670823</v>
      </c>
      <c r="K367" s="112">
        <v>819558</v>
      </c>
      <c r="L367" s="112">
        <v>637434</v>
      </c>
      <c r="M367" s="112">
        <v>273186</v>
      </c>
      <c r="N367" s="112">
        <v>8149036</v>
      </c>
    </row>
    <row r="368" spans="1:14" ht="33" customHeight="1" x14ac:dyDescent="0.2">
      <c r="A368" s="117" t="s">
        <v>272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</row>
    <row r="369" spans="1:14" ht="33" customHeight="1" thickBot="1" x14ac:dyDescent="0.25">
      <c r="A369" s="117" t="s">
        <v>273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</row>
    <row r="370" spans="1:14" ht="33" customHeight="1" thickBot="1" x14ac:dyDescent="0.25">
      <c r="A370" s="118" t="s">
        <v>274</v>
      </c>
      <c r="B370" s="116">
        <v>0</v>
      </c>
      <c r="C370" s="111">
        <v>0</v>
      </c>
      <c r="D370" s="111">
        <v>0</v>
      </c>
      <c r="E370" s="111">
        <v>0</v>
      </c>
      <c r="F370" s="111">
        <v>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</row>
    <row r="371" spans="1:14" ht="33" customHeight="1" x14ac:dyDescent="0.2">
      <c r="A371" s="117" t="s">
        <v>275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</row>
    <row r="372" spans="1:14" ht="33" customHeight="1" x14ac:dyDescent="0.2">
      <c r="A372" s="117" t="s">
        <v>276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</row>
    <row r="373" spans="1:14" ht="33" customHeight="1" x14ac:dyDescent="0.2">
      <c r="A373" s="117" t="s">
        <v>277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</row>
    <row r="374" spans="1:14" ht="33" customHeight="1" x14ac:dyDescent="0.2">
      <c r="A374" s="117" t="s">
        <v>278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</row>
    <row r="375" spans="1:14" ht="33" customHeight="1" x14ac:dyDescent="0.2">
      <c r="A375" s="117" t="s">
        <v>279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</row>
    <row r="376" spans="1:14" ht="33" customHeight="1" x14ac:dyDescent="0.2">
      <c r="A376" s="117" t="s">
        <v>280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</row>
    <row r="377" spans="1:14" ht="33" customHeight="1" thickBot="1" x14ac:dyDescent="0.25">
      <c r="A377" s="117" t="s">
        <v>281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</row>
    <row r="378" spans="1:14" ht="33" customHeight="1" thickBot="1" x14ac:dyDescent="0.25">
      <c r="A378" s="118" t="s">
        <v>282</v>
      </c>
      <c r="B378" s="116">
        <v>11089775</v>
      </c>
      <c r="C378" s="111">
        <v>7536001</v>
      </c>
      <c r="D378" s="111">
        <v>7254814</v>
      </c>
      <c r="E378" s="111">
        <v>7564868</v>
      </c>
      <c r="F378" s="111">
        <v>4729564</v>
      </c>
      <c r="G378" s="111">
        <v>9707788</v>
      </c>
      <c r="H378" s="111">
        <v>9399423</v>
      </c>
      <c r="I378" s="111">
        <v>9069012</v>
      </c>
      <c r="J378" s="111">
        <v>10621705</v>
      </c>
      <c r="K378" s="111">
        <v>9800625</v>
      </c>
      <c r="L378" s="111">
        <v>8944977</v>
      </c>
      <c r="M378" s="111">
        <v>8370648</v>
      </c>
      <c r="N378" s="111">
        <v>104089200</v>
      </c>
    </row>
    <row r="379" spans="1:14" ht="33" customHeight="1" x14ac:dyDescent="0.2">
      <c r="A379" s="117" t="s">
        <v>283</v>
      </c>
      <c r="B379" s="112">
        <v>2148220</v>
      </c>
      <c r="C379" s="112">
        <v>1683740</v>
      </c>
      <c r="D379" s="112">
        <v>2953373</v>
      </c>
      <c r="E379" s="112">
        <v>3610327</v>
      </c>
      <c r="F379" s="112">
        <v>1534747</v>
      </c>
      <c r="G379" s="112">
        <v>2752418</v>
      </c>
      <c r="H379" s="112">
        <v>3248977</v>
      </c>
      <c r="I379" s="112">
        <v>3494207</v>
      </c>
      <c r="J379" s="112">
        <v>2934285</v>
      </c>
      <c r="K379" s="112">
        <v>2979354</v>
      </c>
      <c r="L379" s="112">
        <v>1850233</v>
      </c>
      <c r="M379" s="112">
        <v>2771506</v>
      </c>
      <c r="N379" s="112">
        <v>31961387</v>
      </c>
    </row>
    <row r="380" spans="1:14" ht="33" customHeight="1" x14ac:dyDescent="0.2">
      <c r="A380" s="117" t="s">
        <v>284</v>
      </c>
      <c r="B380" s="112">
        <v>483889</v>
      </c>
      <c r="C380" s="112">
        <v>806482</v>
      </c>
      <c r="D380" s="112">
        <v>161296</v>
      </c>
      <c r="E380" s="112">
        <v>483889</v>
      </c>
      <c r="F380" s="112">
        <v>483889</v>
      </c>
      <c r="G380" s="112">
        <v>483889</v>
      </c>
      <c r="H380" s="112">
        <v>483889</v>
      </c>
      <c r="I380" s="112">
        <v>215062</v>
      </c>
      <c r="J380" s="112">
        <v>967779</v>
      </c>
      <c r="K380" s="112">
        <v>0</v>
      </c>
      <c r="L380" s="112">
        <v>645186</v>
      </c>
      <c r="M380" s="112">
        <v>161296</v>
      </c>
      <c r="N380" s="112">
        <v>5376546</v>
      </c>
    </row>
    <row r="381" spans="1:14" ht="33" customHeight="1" x14ac:dyDescent="0.2">
      <c r="A381" s="117" t="s">
        <v>285</v>
      </c>
      <c r="B381" s="112">
        <v>825629</v>
      </c>
      <c r="C381" s="112">
        <v>679930</v>
      </c>
      <c r="D381" s="112">
        <v>485664</v>
      </c>
      <c r="E381" s="112">
        <v>485664</v>
      </c>
      <c r="F381" s="112">
        <v>777062</v>
      </c>
      <c r="G381" s="112">
        <v>388531</v>
      </c>
      <c r="H381" s="112">
        <v>971328</v>
      </c>
      <c r="I381" s="112">
        <v>971328</v>
      </c>
      <c r="J381" s="112">
        <v>1554125</v>
      </c>
      <c r="K381" s="112">
        <v>1165594</v>
      </c>
      <c r="L381" s="112">
        <v>339965</v>
      </c>
      <c r="M381" s="112">
        <v>48566</v>
      </c>
      <c r="N381" s="112">
        <v>8693386</v>
      </c>
    </row>
    <row r="382" spans="1:14" ht="33" customHeight="1" x14ac:dyDescent="0.2">
      <c r="A382" s="117" t="s">
        <v>286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</row>
    <row r="383" spans="1:14" ht="33" customHeight="1" x14ac:dyDescent="0.2">
      <c r="A383" s="117" t="s">
        <v>287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</row>
    <row r="384" spans="1:14" ht="33" customHeight="1" x14ac:dyDescent="0.2">
      <c r="A384" s="117" t="s">
        <v>288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</row>
    <row r="385" spans="1:14" ht="33" customHeight="1" x14ac:dyDescent="0.2">
      <c r="A385" s="117" t="s">
        <v>289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</row>
    <row r="386" spans="1:14" ht="33" customHeight="1" x14ac:dyDescent="0.2">
      <c r="A386" s="117" t="s">
        <v>290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</row>
    <row r="387" spans="1:14" ht="33" customHeight="1" x14ac:dyDescent="0.2">
      <c r="A387" s="117" t="s">
        <v>291</v>
      </c>
      <c r="B387" s="112">
        <v>7632037</v>
      </c>
      <c r="C387" s="112">
        <v>4365849</v>
      </c>
      <c r="D387" s="112">
        <v>3654481</v>
      </c>
      <c r="E387" s="112">
        <v>2984988</v>
      </c>
      <c r="F387" s="112">
        <v>1933866</v>
      </c>
      <c r="G387" s="112">
        <v>6082950</v>
      </c>
      <c r="H387" s="112">
        <v>4695229</v>
      </c>
      <c r="I387" s="112">
        <v>4388415</v>
      </c>
      <c r="J387" s="112">
        <v>5165516</v>
      </c>
      <c r="K387" s="112">
        <v>5655677</v>
      </c>
      <c r="L387" s="112">
        <v>6109593</v>
      </c>
      <c r="M387" s="112">
        <v>5389280</v>
      </c>
      <c r="N387" s="112">
        <v>58057881</v>
      </c>
    </row>
    <row r="388" spans="1:14" ht="33" customHeight="1" x14ac:dyDescent="0.2">
      <c r="A388" s="117" t="s">
        <v>292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</row>
    <row r="389" spans="1:14" ht="33" customHeight="1" x14ac:dyDescent="0.2">
      <c r="A389" s="117" t="s">
        <v>293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</row>
    <row r="390" spans="1:14" ht="33" customHeight="1" x14ac:dyDescent="0.2">
      <c r="A390" s="117" t="s">
        <v>294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</row>
    <row r="391" spans="1:14" ht="33" customHeight="1" x14ac:dyDescent="0.2">
      <c r="A391" s="117" t="s">
        <v>295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</row>
    <row r="392" spans="1:14" ht="33" customHeight="1" x14ac:dyDescent="0.2">
      <c r="A392" s="117" t="s">
        <v>296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</row>
    <row r="393" spans="1:14" ht="33" customHeight="1" thickBot="1" x14ac:dyDescent="0.25">
      <c r="A393" s="117" t="s">
        <v>297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</row>
    <row r="394" spans="1:14" ht="33" customHeight="1" thickBot="1" x14ac:dyDescent="0.25">
      <c r="A394" s="118" t="s">
        <v>298</v>
      </c>
      <c r="B394" s="116">
        <v>4645659</v>
      </c>
      <c r="C394" s="111">
        <v>4647926</v>
      </c>
      <c r="D394" s="111">
        <v>2912011</v>
      </c>
      <c r="E394" s="111">
        <v>3687323</v>
      </c>
      <c r="F394" s="111">
        <v>6523064</v>
      </c>
      <c r="G394" s="111">
        <v>5905057</v>
      </c>
      <c r="H394" s="111">
        <v>5933469</v>
      </c>
      <c r="I394" s="111">
        <v>6249878</v>
      </c>
      <c r="J394" s="111">
        <v>4123642</v>
      </c>
      <c r="K394" s="111">
        <v>5789145</v>
      </c>
      <c r="L394" s="111">
        <v>4680152</v>
      </c>
      <c r="M394" s="111">
        <v>4841370</v>
      </c>
      <c r="N394" s="111">
        <v>59938696</v>
      </c>
    </row>
    <row r="395" spans="1:14" ht="33" customHeight="1" x14ac:dyDescent="0.2">
      <c r="A395" s="117" t="s">
        <v>299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</row>
    <row r="396" spans="1:14" ht="33" customHeight="1" x14ac:dyDescent="0.2">
      <c r="A396" s="117" t="s">
        <v>300</v>
      </c>
      <c r="B396" s="112">
        <v>3072310</v>
      </c>
      <c r="C396" s="112">
        <v>3765292</v>
      </c>
      <c r="D396" s="112">
        <v>2325481</v>
      </c>
      <c r="E396" s="112">
        <v>2204125</v>
      </c>
      <c r="F396" s="112">
        <v>3695043</v>
      </c>
      <c r="G396" s="112">
        <v>3962968</v>
      </c>
      <c r="H396" s="112">
        <v>3612541</v>
      </c>
      <c r="I396" s="112">
        <v>3096108</v>
      </c>
      <c r="J396" s="112">
        <v>2899040</v>
      </c>
      <c r="K396" s="112">
        <v>4462038</v>
      </c>
      <c r="L396" s="112">
        <v>3915666</v>
      </c>
      <c r="M396" s="112">
        <v>3581772</v>
      </c>
      <c r="N396" s="112">
        <v>40592384</v>
      </c>
    </row>
    <row r="397" spans="1:14" ht="33" customHeight="1" x14ac:dyDescent="0.2">
      <c r="A397" s="117" t="s">
        <v>301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</row>
    <row r="398" spans="1:14" ht="33" customHeight="1" x14ac:dyDescent="0.2">
      <c r="A398" s="117" t="s">
        <v>302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</row>
    <row r="399" spans="1:14" ht="33" customHeight="1" x14ac:dyDescent="0.2">
      <c r="A399" s="117" t="s">
        <v>303</v>
      </c>
      <c r="B399" s="112">
        <v>1573349</v>
      </c>
      <c r="C399" s="112">
        <v>882634</v>
      </c>
      <c r="D399" s="112">
        <v>586530</v>
      </c>
      <c r="E399" s="112">
        <v>1483198</v>
      </c>
      <c r="F399" s="112">
        <v>2828021</v>
      </c>
      <c r="G399" s="112">
        <v>1942089</v>
      </c>
      <c r="H399" s="112">
        <v>2320928</v>
      </c>
      <c r="I399" s="112">
        <v>3153770</v>
      </c>
      <c r="J399" s="112">
        <v>1224602</v>
      </c>
      <c r="K399" s="112">
        <v>1327107</v>
      </c>
      <c r="L399" s="112">
        <v>764486</v>
      </c>
      <c r="M399" s="112">
        <v>1259598</v>
      </c>
      <c r="N399" s="112">
        <v>19346312</v>
      </c>
    </row>
    <row r="400" spans="1:14" ht="33" customHeight="1" thickBot="1" x14ac:dyDescent="0.25">
      <c r="A400" s="117" t="s">
        <v>234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</row>
    <row r="401" spans="1:14" ht="33" customHeight="1" thickBot="1" x14ac:dyDescent="0.25">
      <c r="A401" s="118" t="s">
        <v>304</v>
      </c>
      <c r="B401" s="116">
        <v>0</v>
      </c>
      <c r="C401" s="111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</row>
    <row r="402" spans="1:14" ht="33" customHeight="1" x14ac:dyDescent="0.2">
      <c r="A402" s="117" t="s">
        <v>305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</row>
    <row r="403" spans="1:14" ht="33" customHeight="1" x14ac:dyDescent="0.2">
      <c r="A403" s="117" t="s">
        <v>306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</row>
    <row r="404" spans="1:14" ht="33" customHeight="1" x14ac:dyDescent="0.2">
      <c r="A404" s="117" t="s">
        <v>307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</row>
    <row r="405" spans="1:14" ht="33" customHeight="1" thickBot="1" x14ac:dyDescent="0.25">
      <c r="A405" s="117" t="s">
        <v>234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</row>
    <row r="406" spans="1:14" ht="33" customHeight="1" thickBot="1" x14ac:dyDescent="0.25">
      <c r="A406" s="118" t="s">
        <v>308</v>
      </c>
      <c r="B406" s="116">
        <v>896334</v>
      </c>
      <c r="C406" s="111">
        <v>1725478</v>
      </c>
      <c r="D406" s="111">
        <v>125003</v>
      </c>
      <c r="E406" s="111">
        <v>1981729</v>
      </c>
      <c r="F406" s="111">
        <v>3932500</v>
      </c>
      <c r="G406" s="111">
        <v>7436469</v>
      </c>
      <c r="H406" s="111">
        <v>8427941</v>
      </c>
      <c r="I406" s="111">
        <v>7520715</v>
      </c>
      <c r="J406" s="111">
        <v>7431420</v>
      </c>
      <c r="K406" s="111">
        <v>7197233</v>
      </c>
      <c r="L406" s="111">
        <v>4418473</v>
      </c>
      <c r="M406" s="111">
        <v>5417567</v>
      </c>
      <c r="N406" s="111">
        <v>56510862</v>
      </c>
    </row>
    <row r="407" spans="1:14" ht="33" customHeight="1" x14ac:dyDescent="0.2">
      <c r="A407" s="117" t="s">
        <v>309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</row>
    <row r="408" spans="1:14" ht="33" customHeight="1" x14ac:dyDescent="0.2">
      <c r="A408" s="117" t="s">
        <v>310</v>
      </c>
      <c r="B408" s="112">
        <v>0</v>
      </c>
      <c r="C408" s="112">
        <v>849607</v>
      </c>
      <c r="D408" s="112">
        <v>0</v>
      </c>
      <c r="E408" s="112">
        <v>1610960</v>
      </c>
      <c r="F408" s="112">
        <v>161268</v>
      </c>
      <c r="G408" s="112">
        <v>0</v>
      </c>
      <c r="H408" s="112">
        <v>2419643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5041478</v>
      </c>
    </row>
    <row r="409" spans="1:14" ht="33" customHeight="1" x14ac:dyDescent="0.2">
      <c r="A409" s="117" t="s">
        <v>311</v>
      </c>
      <c r="B409" s="112">
        <v>0</v>
      </c>
      <c r="C409" s="112">
        <v>0</v>
      </c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</row>
    <row r="410" spans="1:14" ht="33" customHeight="1" x14ac:dyDescent="0.2">
      <c r="A410" s="117" t="s">
        <v>312</v>
      </c>
      <c r="B410" s="112">
        <v>0</v>
      </c>
      <c r="C410" s="112">
        <v>0</v>
      </c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</row>
    <row r="411" spans="1:14" ht="33" customHeight="1" x14ac:dyDescent="0.2">
      <c r="A411" s="117" t="s">
        <v>313</v>
      </c>
      <c r="B411" s="112">
        <v>0</v>
      </c>
      <c r="C411" s="112">
        <v>0</v>
      </c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</row>
    <row r="412" spans="1:14" ht="33" customHeight="1" x14ac:dyDescent="0.2">
      <c r="A412" s="117" t="s">
        <v>314</v>
      </c>
      <c r="B412" s="112">
        <v>677905</v>
      </c>
      <c r="C412" s="112">
        <v>813087</v>
      </c>
      <c r="D412" s="112">
        <v>0</v>
      </c>
      <c r="E412" s="112">
        <v>0</v>
      </c>
      <c r="F412" s="112">
        <v>3708992</v>
      </c>
      <c r="G412" s="112">
        <v>7374457</v>
      </c>
      <c r="H412" s="112">
        <v>5930628</v>
      </c>
      <c r="I412" s="112">
        <v>7390232</v>
      </c>
      <c r="J412" s="112">
        <v>7431420</v>
      </c>
      <c r="K412" s="112">
        <v>7197233</v>
      </c>
      <c r="L412" s="112">
        <v>4222748</v>
      </c>
      <c r="M412" s="112">
        <v>5287083</v>
      </c>
      <c r="N412" s="112">
        <v>50033785</v>
      </c>
    </row>
    <row r="413" spans="1:14" ht="33" customHeight="1" x14ac:dyDescent="0.2">
      <c r="A413" s="117" t="s">
        <v>313</v>
      </c>
      <c r="B413" s="112">
        <v>218429</v>
      </c>
      <c r="C413" s="112">
        <v>62784</v>
      </c>
      <c r="D413" s="112">
        <v>125003</v>
      </c>
      <c r="E413" s="112">
        <v>249353</v>
      </c>
      <c r="F413" s="112">
        <v>62240</v>
      </c>
      <c r="G413" s="112">
        <v>62012</v>
      </c>
      <c r="H413" s="112">
        <v>77670</v>
      </c>
      <c r="I413" s="112">
        <v>130483</v>
      </c>
      <c r="J413" s="112">
        <v>0</v>
      </c>
      <c r="K413" s="112">
        <v>0</v>
      </c>
      <c r="L413" s="112">
        <v>195725</v>
      </c>
      <c r="M413" s="112">
        <v>130484</v>
      </c>
      <c r="N413" s="112">
        <v>1314183</v>
      </c>
    </row>
    <row r="414" spans="1:14" ht="33" customHeight="1" thickBot="1" x14ac:dyDescent="0.25">
      <c r="A414" s="117" t="s">
        <v>234</v>
      </c>
      <c r="B414" s="112">
        <v>0</v>
      </c>
      <c r="C414" s="112">
        <v>0</v>
      </c>
      <c r="D414" s="112">
        <v>0</v>
      </c>
      <c r="E414" s="112">
        <v>121416</v>
      </c>
      <c r="F414" s="112">
        <v>0</v>
      </c>
      <c r="G414" s="112">
        <v>0</v>
      </c>
      <c r="H414" s="112">
        <v>0</v>
      </c>
      <c r="I414" s="112">
        <v>0</v>
      </c>
      <c r="J414" s="112">
        <v>0</v>
      </c>
      <c r="K414" s="112">
        <v>0</v>
      </c>
      <c r="L414" s="112">
        <v>0</v>
      </c>
      <c r="M414" s="112">
        <v>0</v>
      </c>
      <c r="N414" s="112">
        <v>121416</v>
      </c>
    </row>
    <row r="415" spans="1:14" ht="33" customHeight="1" thickBot="1" x14ac:dyDescent="0.25">
      <c r="A415" s="118" t="s">
        <v>315</v>
      </c>
      <c r="B415" s="116">
        <v>0</v>
      </c>
      <c r="C415" s="111">
        <v>0</v>
      </c>
      <c r="D415" s="111">
        <v>0</v>
      </c>
      <c r="E415" s="111">
        <v>979524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979524</v>
      </c>
    </row>
    <row r="416" spans="1:14" ht="33" customHeight="1" x14ac:dyDescent="0.2">
      <c r="A416" s="117" t="s">
        <v>316</v>
      </c>
      <c r="B416" s="112">
        <v>0</v>
      </c>
      <c r="C416" s="112">
        <v>0</v>
      </c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</row>
    <row r="417" spans="1:14" ht="33" customHeight="1" x14ac:dyDescent="0.2">
      <c r="A417" s="117" t="s">
        <v>317</v>
      </c>
      <c r="B417" s="112">
        <v>0</v>
      </c>
      <c r="C417" s="112">
        <v>0</v>
      </c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112">
        <v>0</v>
      </c>
      <c r="K417" s="112">
        <v>0</v>
      </c>
      <c r="L417" s="112">
        <v>0</v>
      </c>
      <c r="M417" s="112">
        <v>0</v>
      </c>
      <c r="N417" s="112">
        <v>0</v>
      </c>
    </row>
    <row r="418" spans="1:14" ht="33" customHeight="1" thickBot="1" x14ac:dyDescent="0.25">
      <c r="A418" s="117" t="s">
        <v>234</v>
      </c>
      <c r="B418" s="112">
        <v>0</v>
      </c>
      <c r="C418" s="112">
        <v>0</v>
      </c>
      <c r="D418" s="112">
        <v>0</v>
      </c>
      <c r="E418" s="112">
        <v>979524</v>
      </c>
      <c r="F418" s="112">
        <v>0</v>
      </c>
      <c r="G418" s="112">
        <v>0</v>
      </c>
      <c r="H418" s="112">
        <v>0</v>
      </c>
      <c r="I418" s="112">
        <v>0</v>
      </c>
      <c r="J418" s="112">
        <v>0</v>
      </c>
      <c r="K418" s="112">
        <v>0</v>
      </c>
      <c r="L418" s="112">
        <v>0</v>
      </c>
      <c r="M418" s="112">
        <v>0</v>
      </c>
      <c r="N418" s="112">
        <v>979524</v>
      </c>
    </row>
    <row r="419" spans="1:14" ht="33" customHeight="1" thickBot="1" x14ac:dyDescent="0.25">
      <c r="A419" s="118" t="s">
        <v>318</v>
      </c>
      <c r="B419" s="116">
        <v>0</v>
      </c>
      <c r="C419" s="111">
        <v>0</v>
      </c>
      <c r="D419" s="111">
        <v>0</v>
      </c>
      <c r="E419" s="111">
        <v>0</v>
      </c>
      <c r="F419" s="111">
        <v>155817</v>
      </c>
      <c r="G419" s="111">
        <v>79932</v>
      </c>
      <c r="H419" s="111">
        <v>110286</v>
      </c>
      <c r="I419" s="111">
        <v>3347000</v>
      </c>
      <c r="J419" s="111">
        <v>1193863</v>
      </c>
      <c r="K419" s="111">
        <v>730607</v>
      </c>
      <c r="L419" s="111">
        <v>1062388</v>
      </c>
      <c r="M419" s="111">
        <v>1128616</v>
      </c>
      <c r="N419" s="111">
        <v>7808509</v>
      </c>
    </row>
    <row r="420" spans="1:14" ht="33" customHeight="1" thickBot="1" x14ac:dyDescent="0.25">
      <c r="A420" s="120" t="s">
        <v>318</v>
      </c>
      <c r="B420" s="112">
        <v>0</v>
      </c>
      <c r="C420" s="112">
        <v>0</v>
      </c>
      <c r="D420" s="112">
        <v>0</v>
      </c>
      <c r="E420" s="112">
        <v>0</v>
      </c>
      <c r="F420" s="112">
        <v>155817</v>
      </c>
      <c r="G420" s="112">
        <v>79932</v>
      </c>
      <c r="H420" s="112">
        <v>110286</v>
      </c>
      <c r="I420" s="112">
        <v>3347000</v>
      </c>
      <c r="J420" s="112">
        <v>1193863</v>
      </c>
      <c r="K420" s="112">
        <v>730607</v>
      </c>
      <c r="L420" s="112">
        <v>1062388</v>
      </c>
      <c r="M420" s="112">
        <v>1128616</v>
      </c>
      <c r="N420" s="112">
        <v>7808509</v>
      </c>
    </row>
    <row r="421" spans="1:14" ht="33" customHeight="1" thickBot="1" x14ac:dyDescent="0.25">
      <c r="A421" s="125" t="s">
        <v>229</v>
      </c>
      <c r="B421" s="126">
        <v>60529457</v>
      </c>
      <c r="C421" s="126">
        <v>42140381</v>
      </c>
      <c r="D421" s="126">
        <v>67457414</v>
      </c>
      <c r="E421" s="126">
        <v>55560256</v>
      </c>
      <c r="F421" s="126">
        <v>61617352</v>
      </c>
      <c r="G421" s="126">
        <v>77852882</v>
      </c>
      <c r="H421" s="126">
        <v>86236377</v>
      </c>
      <c r="I421" s="126">
        <v>94130038</v>
      </c>
      <c r="J421" s="126">
        <v>101914817</v>
      </c>
      <c r="K421" s="126">
        <v>86766960</v>
      </c>
      <c r="L421" s="126">
        <v>79337091</v>
      </c>
      <c r="M421" s="126">
        <v>85514167</v>
      </c>
      <c r="N421" s="126">
        <v>899057192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325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45" t="s">
        <v>216</v>
      </c>
      <c r="B426" s="146" t="s">
        <v>217</v>
      </c>
      <c r="C426" s="146" t="s">
        <v>218</v>
      </c>
      <c r="D426" s="146" t="s">
        <v>219</v>
      </c>
      <c r="E426" s="146" t="s">
        <v>220</v>
      </c>
      <c r="F426" s="146" t="s">
        <v>221</v>
      </c>
      <c r="G426" s="146" t="s">
        <v>222</v>
      </c>
      <c r="H426" s="146" t="s">
        <v>223</v>
      </c>
      <c r="I426" s="146" t="s">
        <v>224</v>
      </c>
      <c r="J426" s="146" t="s">
        <v>225</v>
      </c>
      <c r="K426" s="146" t="s">
        <v>226</v>
      </c>
      <c r="L426" s="146" t="s">
        <v>227</v>
      </c>
      <c r="M426" s="146" t="s">
        <v>228</v>
      </c>
      <c r="N426" s="147" t="s">
        <v>229</v>
      </c>
    </row>
    <row r="427" spans="1:14" ht="33" customHeight="1" thickBot="1" x14ac:dyDescent="0.25">
      <c r="A427" s="139" t="s">
        <v>230</v>
      </c>
      <c r="B427" s="127">
        <v>0</v>
      </c>
      <c r="C427" s="127">
        <v>0</v>
      </c>
      <c r="D427" s="127">
        <v>0</v>
      </c>
      <c r="E427" s="127">
        <v>0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</row>
    <row r="428" spans="1:14" ht="33" customHeight="1" x14ac:dyDescent="0.2">
      <c r="A428" s="137" t="s">
        <v>231</v>
      </c>
      <c r="B428" s="130">
        <v>0</v>
      </c>
      <c r="C428" s="128">
        <v>0</v>
      </c>
      <c r="D428" s="128">
        <v>0</v>
      </c>
      <c r="E428" s="128">
        <v>0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9">
        <v>0</v>
      </c>
    </row>
    <row r="429" spans="1:14" ht="33" customHeight="1" x14ac:dyDescent="0.2">
      <c r="A429" s="137" t="s">
        <v>213</v>
      </c>
      <c r="B429" s="130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9">
        <v>0</v>
      </c>
    </row>
    <row r="430" spans="1:14" ht="33" customHeight="1" x14ac:dyDescent="0.2">
      <c r="A430" s="137" t="s">
        <v>232</v>
      </c>
      <c r="B430" s="130">
        <v>0</v>
      </c>
      <c r="C430" s="128">
        <v>0</v>
      </c>
      <c r="D430" s="128">
        <v>0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9">
        <v>0</v>
      </c>
    </row>
    <row r="431" spans="1:14" ht="33" customHeight="1" x14ac:dyDescent="0.2">
      <c r="A431" s="138" t="s">
        <v>233</v>
      </c>
      <c r="B431" s="130">
        <v>0</v>
      </c>
      <c r="C431" s="128">
        <v>0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9">
        <v>0</v>
      </c>
    </row>
    <row r="432" spans="1:14" ht="33" customHeight="1" thickBot="1" x14ac:dyDescent="0.25">
      <c r="A432" s="144" t="s">
        <v>234</v>
      </c>
      <c r="B432" s="130">
        <v>0</v>
      </c>
      <c r="C432" s="128">
        <v>0</v>
      </c>
      <c r="D432" s="128">
        <v>0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0</v>
      </c>
      <c r="M432" s="128">
        <v>0</v>
      </c>
      <c r="N432" s="129">
        <v>0</v>
      </c>
    </row>
    <row r="433" spans="1:14" ht="33" customHeight="1" thickBot="1" x14ac:dyDescent="0.25">
      <c r="A433" s="141" t="s">
        <v>235</v>
      </c>
      <c r="B433" s="131">
        <v>0</v>
      </c>
      <c r="C433" s="131">
        <v>0</v>
      </c>
      <c r="D433" s="131">
        <v>0</v>
      </c>
      <c r="E433" s="131">
        <v>0</v>
      </c>
      <c r="F433" s="131">
        <v>0</v>
      </c>
      <c r="G433" s="131">
        <v>0</v>
      </c>
      <c r="H433" s="131">
        <v>0</v>
      </c>
      <c r="I433" s="131">
        <v>0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</row>
    <row r="434" spans="1:14" ht="33" customHeight="1" x14ac:dyDescent="0.2">
      <c r="A434" s="140" t="s">
        <v>236</v>
      </c>
      <c r="B434" s="128">
        <v>0</v>
      </c>
      <c r="C434" s="128">
        <v>0</v>
      </c>
      <c r="D434" s="128">
        <v>0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9">
        <v>0</v>
      </c>
    </row>
    <row r="435" spans="1:14" ht="33" customHeight="1" x14ac:dyDescent="0.2">
      <c r="A435" s="140" t="s">
        <v>237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9">
        <v>0</v>
      </c>
    </row>
    <row r="436" spans="1:14" ht="33" customHeight="1" x14ac:dyDescent="0.2">
      <c r="A436" s="140" t="s">
        <v>238</v>
      </c>
      <c r="B436" s="128">
        <v>0</v>
      </c>
      <c r="C436" s="128">
        <v>0</v>
      </c>
      <c r="D436" s="128">
        <v>0</v>
      </c>
      <c r="E436" s="128">
        <v>0</v>
      </c>
      <c r="F436" s="128">
        <v>0</v>
      </c>
      <c r="G436" s="128">
        <v>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9">
        <v>0</v>
      </c>
    </row>
    <row r="437" spans="1:14" ht="33" customHeight="1" x14ac:dyDescent="0.2">
      <c r="A437" s="140" t="s">
        <v>239</v>
      </c>
      <c r="B437" s="128">
        <v>0</v>
      </c>
      <c r="C437" s="128">
        <v>0</v>
      </c>
      <c r="D437" s="128">
        <v>0</v>
      </c>
      <c r="E437" s="128">
        <v>0</v>
      </c>
      <c r="F437" s="128">
        <v>0</v>
      </c>
      <c r="G437" s="128">
        <v>0</v>
      </c>
      <c r="H437" s="128">
        <v>0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9">
        <v>0</v>
      </c>
    </row>
    <row r="438" spans="1:14" ht="33" customHeight="1" x14ac:dyDescent="0.2">
      <c r="A438" s="140" t="s">
        <v>240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9">
        <v>0</v>
      </c>
    </row>
    <row r="439" spans="1:14" ht="33" customHeight="1" thickBot="1" x14ac:dyDescent="0.25">
      <c r="A439" s="140" t="s">
        <v>241</v>
      </c>
      <c r="B439" s="128">
        <v>0</v>
      </c>
      <c r="C439" s="128">
        <v>0</v>
      </c>
      <c r="D439" s="128">
        <v>0</v>
      </c>
      <c r="E439" s="128">
        <v>0</v>
      </c>
      <c r="F439" s="128">
        <v>0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9">
        <v>0</v>
      </c>
    </row>
    <row r="440" spans="1:14" ht="33" customHeight="1" thickBot="1" x14ac:dyDescent="0.25">
      <c r="A440" s="141" t="s">
        <v>242</v>
      </c>
      <c r="B440" s="131">
        <v>0</v>
      </c>
      <c r="C440" s="131">
        <v>0</v>
      </c>
      <c r="D440" s="131">
        <v>0</v>
      </c>
      <c r="E440" s="131">
        <v>0</v>
      </c>
      <c r="F440" s="131">
        <v>0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</row>
    <row r="441" spans="1:14" ht="33" customHeight="1" x14ac:dyDescent="0.2">
      <c r="A441" s="140" t="s">
        <v>243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9">
        <v>0</v>
      </c>
    </row>
    <row r="442" spans="1:14" ht="33" customHeight="1" x14ac:dyDescent="0.2">
      <c r="A442" s="140" t="s">
        <v>244</v>
      </c>
      <c r="B442" s="128">
        <v>0</v>
      </c>
      <c r="C442" s="128">
        <v>0</v>
      </c>
      <c r="D442" s="128">
        <v>0</v>
      </c>
      <c r="E442" s="128">
        <v>0</v>
      </c>
      <c r="F442" s="128">
        <v>0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9">
        <v>0</v>
      </c>
    </row>
    <row r="443" spans="1:14" ht="33" customHeight="1" x14ac:dyDescent="0.2">
      <c r="A443" s="140" t="s">
        <v>245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9">
        <v>0</v>
      </c>
    </row>
    <row r="444" spans="1:14" ht="33" customHeight="1" thickBot="1" x14ac:dyDescent="0.25">
      <c r="A444" s="140" t="s">
        <v>246</v>
      </c>
      <c r="B444" s="128">
        <v>0</v>
      </c>
      <c r="C444" s="128">
        <v>0</v>
      </c>
      <c r="D444" s="128">
        <v>0</v>
      </c>
      <c r="E444" s="128">
        <v>0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9">
        <v>0</v>
      </c>
    </row>
    <row r="445" spans="1:14" ht="33" customHeight="1" thickBot="1" x14ac:dyDescent="0.25">
      <c r="A445" s="141" t="s">
        <v>247</v>
      </c>
      <c r="B445" s="132">
        <v>0</v>
      </c>
      <c r="C445" s="132">
        <v>353029</v>
      </c>
      <c r="D445" s="132">
        <v>863315</v>
      </c>
      <c r="E445" s="132">
        <v>1742677</v>
      </c>
      <c r="F445" s="132">
        <v>609777</v>
      </c>
      <c r="G445" s="132">
        <v>0</v>
      </c>
      <c r="H445" s="132">
        <v>192561</v>
      </c>
      <c r="I445" s="132">
        <v>433262</v>
      </c>
      <c r="J445" s="132">
        <v>0</v>
      </c>
      <c r="K445" s="132">
        <v>224654</v>
      </c>
      <c r="L445" s="132">
        <v>160468</v>
      </c>
      <c r="M445" s="132">
        <v>442890</v>
      </c>
      <c r="N445" s="132">
        <v>5022633</v>
      </c>
    </row>
    <row r="446" spans="1:14" ht="33" customHeight="1" x14ac:dyDescent="0.2">
      <c r="A446" s="140" t="s">
        <v>248</v>
      </c>
      <c r="B446" s="128">
        <v>0</v>
      </c>
      <c r="C446" s="128">
        <v>353029</v>
      </c>
      <c r="D446" s="128">
        <v>863315</v>
      </c>
      <c r="E446" s="128">
        <v>1742677</v>
      </c>
      <c r="F446" s="128">
        <v>609777</v>
      </c>
      <c r="G446" s="128">
        <v>0</v>
      </c>
      <c r="H446" s="128">
        <v>192561</v>
      </c>
      <c r="I446" s="128">
        <v>0</v>
      </c>
      <c r="J446" s="128">
        <v>0</v>
      </c>
      <c r="K446" s="128">
        <v>224654</v>
      </c>
      <c r="L446" s="128">
        <v>160468</v>
      </c>
      <c r="M446" s="128">
        <v>442890</v>
      </c>
      <c r="N446" s="133">
        <v>4589371</v>
      </c>
    </row>
    <row r="447" spans="1:14" ht="33" customHeight="1" thickBot="1" x14ac:dyDescent="0.25">
      <c r="A447" s="140" t="s">
        <v>249</v>
      </c>
      <c r="B447" s="128">
        <v>0</v>
      </c>
      <c r="C447" s="128">
        <v>0</v>
      </c>
      <c r="D447" s="128">
        <v>0</v>
      </c>
      <c r="E447" s="128">
        <v>0</v>
      </c>
      <c r="F447" s="128">
        <v>0</v>
      </c>
      <c r="G447" s="128">
        <v>0</v>
      </c>
      <c r="H447" s="128">
        <v>0</v>
      </c>
      <c r="I447" s="128">
        <v>433262</v>
      </c>
      <c r="J447" s="128">
        <v>0</v>
      </c>
      <c r="K447" s="128">
        <v>0</v>
      </c>
      <c r="L447" s="128">
        <v>0</v>
      </c>
      <c r="M447" s="128">
        <v>0</v>
      </c>
      <c r="N447" s="133">
        <v>433262</v>
      </c>
    </row>
    <row r="448" spans="1:14" ht="33" customHeight="1" thickBot="1" x14ac:dyDescent="0.25">
      <c r="A448" s="141" t="s">
        <v>250</v>
      </c>
      <c r="B448" s="131">
        <v>0</v>
      </c>
      <c r="C448" s="131">
        <v>0</v>
      </c>
      <c r="D448" s="131">
        <v>0</v>
      </c>
      <c r="E448" s="131">
        <v>0</v>
      </c>
      <c r="F448" s="131">
        <v>0</v>
      </c>
      <c r="G448" s="131">
        <v>0</v>
      </c>
      <c r="H448" s="131">
        <v>0</v>
      </c>
      <c r="I448" s="131">
        <v>0</v>
      </c>
      <c r="J448" s="131">
        <v>0</v>
      </c>
      <c r="K448" s="131">
        <v>0</v>
      </c>
      <c r="L448" s="131">
        <v>0</v>
      </c>
      <c r="M448" s="131">
        <v>0</v>
      </c>
      <c r="N448" s="131">
        <v>0</v>
      </c>
    </row>
    <row r="449" spans="1:14" ht="33" customHeight="1" x14ac:dyDescent="0.2">
      <c r="A449" s="140" t="s">
        <v>251</v>
      </c>
      <c r="B449" s="128">
        <v>0</v>
      </c>
      <c r="C449" s="128">
        <v>0</v>
      </c>
      <c r="D449" s="128">
        <v>0</v>
      </c>
      <c r="E449" s="128">
        <v>0</v>
      </c>
      <c r="F449" s="128">
        <v>0</v>
      </c>
      <c r="G449" s="128">
        <v>0</v>
      </c>
      <c r="H449" s="128">
        <v>0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33">
        <v>0</v>
      </c>
    </row>
    <row r="450" spans="1:14" ht="33" customHeight="1" x14ac:dyDescent="0.2">
      <c r="A450" s="140" t="s">
        <v>252</v>
      </c>
      <c r="B450" s="128">
        <v>0</v>
      </c>
      <c r="C450" s="128">
        <v>0</v>
      </c>
      <c r="D450" s="128">
        <v>0</v>
      </c>
      <c r="E450" s="128">
        <v>0</v>
      </c>
      <c r="F450" s="128">
        <v>0</v>
      </c>
      <c r="G450" s="128">
        <v>0</v>
      </c>
      <c r="H450" s="128">
        <v>0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33">
        <v>0</v>
      </c>
    </row>
    <row r="451" spans="1:14" ht="33" customHeight="1" x14ac:dyDescent="0.2">
      <c r="A451" s="140" t="s">
        <v>253</v>
      </c>
      <c r="B451" s="128">
        <v>0</v>
      </c>
      <c r="C451" s="128">
        <v>0</v>
      </c>
      <c r="D451" s="128">
        <v>0</v>
      </c>
      <c r="E451" s="128">
        <v>0</v>
      </c>
      <c r="F451" s="128">
        <v>0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33">
        <v>0</v>
      </c>
    </row>
    <row r="452" spans="1:14" ht="33" customHeight="1" x14ac:dyDescent="0.2">
      <c r="A452" s="140" t="s">
        <v>254</v>
      </c>
      <c r="B452" s="128">
        <v>0</v>
      </c>
      <c r="C452" s="128">
        <v>0</v>
      </c>
      <c r="D452" s="128">
        <v>0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0</v>
      </c>
      <c r="M452" s="128">
        <v>0</v>
      </c>
      <c r="N452" s="133">
        <v>0</v>
      </c>
    </row>
    <row r="453" spans="1:14" ht="33" customHeight="1" x14ac:dyDescent="0.2">
      <c r="A453" s="140" t="s">
        <v>255</v>
      </c>
      <c r="B453" s="128">
        <v>0</v>
      </c>
      <c r="C453" s="128">
        <v>0</v>
      </c>
      <c r="D453" s="128">
        <v>0</v>
      </c>
      <c r="E453" s="128">
        <v>0</v>
      </c>
      <c r="F453" s="128">
        <v>0</v>
      </c>
      <c r="G453" s="128">
        <v>0</v>
      </c>
      <c r="H453" s="128">
        <v>0</v>
      </c>
      <c r="I453" s="128">
        <v>0</v>
      </c>
      <c r="J453" s="128">
        <v>0</v>
      </c>
      <c r="K453" s="128">
        <v>0</v>
      </c>
      <c r="L453" s="128">
        <v>0</v>
      </c>
      <c r="M453" s="128">
        <v>0</v>
      </c>
      <c r="N453" s="133">
        <v>0</v>
      </c>
    </row>
    <row r="454" spans="1:14" ht="33" customHeight="1" x14ac:dyDescent="0.2">
      <c r="A454" s="140" t="s">
        <v>256</v>
      </c>
      <c r="B454" s="128">
        <v>0</v>
      </c>
      <c r="C454" s="128">
        <v>0</v>
      </c>
      <c r="D454" s="128">
        <v>0</v>
      </c>
      <c r="E454" s="128">
        <v>0</v>
      </c>
      <c r="F454" s="128">
        <v>0</v>
      </c>
      <c r="G454" s="128">
        <v>0</v>
      </c>
      <c r="H454" s="128">
        <v>0</v>
      </c>
      <c r="I454" s="128">
        <v>0</v>
      </c>
      <c r="J454" s="128">
        <v>0</v>
      </c>
      <c r="K454" s="128">
        <v>0</v>
      </c>
      <c r="L454" s="128">
        <v>0</v>
      </c>
      <c r="M454" s="128">
        <v>0</v>
      </c>
      <c r="N454" s="133">
        <v>0</v>
      </c>
    </row>
    <row r="455" spans="1:14" ht="33" customHeight="1" x14ac:dyDescent="0.2">
      <c r="A455" s="140" t="s">
        <v>257</v>
      </c>
      <c r="B455" s="128">
        <v>0</v>
      </c>
      <c r="C455" s="128">
        <v>0</v>
      </c>
      <c r="D455" s="128">
        <v>0</v>
      </c>
      <c r="E455" s="128">
        <v>0</v>
      </c>
      <c r="F455" s="128">
        <v>0</v>
      </c>
      <c r="G455" s="128">
        <v>0</v>
      </c>
      <c r="H455" s="128">
        <v>0</v>
      </c>
      <c r="I455" s="128">
        <v>0</v>
      </c>
      <c r="J455" s="128">
        <v>0</v>
      </c>
      <c r="K455" s="128">
        <v>0</v>
      </c>
      <c r="L455" s="128">
        <v>0</v>
      </c>
      <c r="M455" s="128">
        <v>0</v>
      </c>
      <c r="N455" s="133">
        <v>0</v>
      </c>
    </row>
    <row r="456" spans="1:14" ht="33" customHeight="1" x14ac:dyDescent="0.2">
      <c r="A456" s="140" t="s">
        <v>258</v>
      </c>
      <c r="B456" s="128">
        <v>0</v>
      </c>
      <c r="C456" s="128">
        <v>0</v>
      </c>
      <c r="D456" s="128">
        <v>0</v>
      </c>
      <c r="E456" s="128">
        <v>0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33">
        <v>0</v>
      </c>
    </row>
    <row r="457" spans="1:14" ht="33" customHeight="1" x14ac:dyDescent="0.2">
      <c r="A457" s="140" t="s">
        <v>259</v>
      </c>
      <c r="B457" s="128">
        <v>0</v>
      </c>
      <c r="C457" s="128">
        <v>0</v>
      </c>
      <c r="D457" s="128">
        <v>0</v>
      </c>
      <c r="E457" s="128">
        <v>0</v>
      </c>
      <c r="F457" s="128">
        <v>0</v>
      </c>
      <c r="G457" s="128">
        <v>0</v>
      </c>
      <c r="H457" s="128">
        <v>0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33">
        <v>0</v>
      </c>
    </row>
    <row r="458" spans="1:14" ht="33" customHeight="1" x14ac:dyDescent="0.2">
      <c r="A458" s="140" t="s">
        <v>260</v>
      </c>
      <c r="B458" s="128">
        <v>0</v>
      </c>
      <c r="C458" s="128">
        <v>0</v>
      </c>
      <c r="D458" s="128">
        <v>0</v>
      </c>
      <c r="E458" s="128">
        <v>0</v>
      </c>
      <c r="F458" s="128">
        <v>0</v>
      </c>
      <c r="G458" s="128">
        <v>0</v>
      </c>
      <c r="H458" s="128">
        <v>0</v>
      </c>
      <c r="I458" s="128">
        <v>0</v>
      </c>
      <c r="J458" s="128">
        <v>0</v>
      </c>
      <c r="K458" s="128">
        <v>0</v>
      </c>
      <c r="L458" s="128">
        <v>0</v>
      </c>
      <c r="M458" s="128">
        <v>0</v>
      </c>
      <c r="N458" s="133">
        <v>0</v>
      </c>
    </row>
    <row r="459" spans="1:14" ht="33" customHeight="1" thickBot="1" x14ac:dyDescent="0.25">
      <c r="A459" s="140" t="s">
        <v>261</v>
      </c>
      <c r="B459" s="128">
        <v>0</v>
      </c>
      <c r="C459" s="128">
        <v>0</v>
      </c>
      <c r="D459" s="128">
        <v>0</v>
      </c>
      <c r="E459" s="128">
        <v>0</v>
      </c>
      <c r="F459" s="128">
        <v>0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33">
        <v>0</v>
      </c>
    </row>
    <row r="460" spans="1:14" ht="33" customHeight="1" thickBot="1" x14ac:dyDescent="0.25">
      <c r="A460" s="141" t="s">
        <v>262</v>
      </c>
      <c r="B460" s="131">
        <v>0</v>
      </c>
      <c r="C460" s="131">
        <v>2320</v>
      </c>
      <c r="D460" s="131">
        <v>0</v>
      </c>
      <c r="E460" s="131">
        <v>0</v>
      </c>
      <c r="F460" s="131">
        <v>0</v>
      </c>
      <c r="G460" s="131">
        <v>0</v>
      </c>
      <c r="H460" s="131">
        <v>0</v>
      </c>
      <c r="I460" s="131">
        <v>0</v>
      </c>
      <c r="J460" s="131">
        <v>0</v>
      </c>
      <c r="K460" s="131">
        <v>0</v>
      </c>
      <c r="L460" s="131">
        <v>0</v>
      </c>
      <c r="M460" s="131">
        <v>0</v>
      </c>
      <c r="N460" s="131">
        <v>2320</v>
      </c>
    </row>
    <row r="461" spans="1:14" ht="33" customHeight="1" thickBot="1" x14ac:dyDescent="0.25">
      <c r="A461" s="142" t="s">
        <v>262</v>
      </c>
      <c r="B461" s="134">
        <v>0</v>
      </c>
      <c r="C461" s="134">
        <v>2320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0</v>
      </c>
      <c r="N461" s="133">
        <v>2320</v>
      </c>
    </row>
    <row r="462" spans="1:14" ht="33" customHeight="1" thickBot="1" x14ac:dyDescent="0.25">
      <c r="A462" s="141" t="s">
        <v>263</v>
      </c>
      <c r="B462" s="131">
        <v>0</v>
      </c>
      <c r="C462" s="131">
        <v>522906</v>
      </c>
      <c r="D462" s="131">
        <v>0</v>
      </c>
      <c r="E462" s="131">
        <v>459624</v>
      </c>
      <c r="F462" s="131">
        <v>0</v>
      </c>
      <c r="G462" s="131">
        <v>548510</v>
      </c>
      <c r="H462" s="131">
        <v>1079056</v>
      </c>
      <c r="I462" s="131">
        <v>670728</v>
      </c>
      <c r="J462" s="131">
        <v>874863</v>
      </c>
      <c r="K462" s="131">
        <v>729053</v>
      </c>
      <c r="L462" s="131">
        <v>1078998</v>
      </c>
      <c r="M462" s="131">
        <v>583242</v>
      </c>
      <c r="N462" s="131">
        <v>6546980</v>
      </c>
    </row>
    <row r="463" spans="1:14" ht="33" customHeight="1" x14ac:dyDescent="0.2">
      <c r="A463" s="140" t="s">
        <v>264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33">
        <v>0</v>
      </c>
    </row>
    <row r="464" spans="1:14" ht="33" customHeight="1" x14ac:dyDescent="0.2">
      <c r="A464" s="140" t="s">
        <v>265</v>
      </c>
      <c r="B464" s="128">
        <v>0</v>
      </c>
      <c r="C464" s="128">
        <v>0</v>
      </c>
      <c r="D464" s="128">
        <v>0</v>
      </c>
      <c r="E464" s="128">
        <v>0</v>
      </c>
      <c r="F464" s="128">
        <v>0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33">
        <v>0</v>
      </c>
    </row>
    <row r="465" spans="1:14" ht="33" customHeight="1" x14ac:dyDescent="0.2">
      <c r="A465" s="140" t="s">
        <v>266</v>
      </c>
      <c r="B465" s="128">
        <v>0</v>
      </c>
      <c r="C465" s="128">
        <v>0</v>
      </c>
      <c r="D465" s="128">
        <v>0</v>
      </c>
      <c r="E465" s="128">
        <v>0</v>
      </c>
      <c r="F465" s="128">
        <v>0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33">
        <v>0</v>
      </c>
    </row>
    <row r="466" spans="1:14" ht="33" customHeight="1" x14ac:dyDescent="0.2">
      <c r="A466" s="140" t="s">
        <v>267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33">
        <v>0</v>
      </c>
    </row>
    <row r="467" spans="1:14" ht="33" customHeight="1" x14ac:dyDescent="0.2">
      <c r="A467" s="140" t="s">
        <v>268</v>
      </c>
      <c r="B467" s="128">
        <v>0</v>
      </c>
      <c r="C467" s="128">
        <v>0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33">
        <v>0</v>
      </c>
    </row>
    <row r="468" spans="1:14" ht="33" customHeight="1" x14ac:dyDescent="0.2">
      <c r="A468" s="140" t="s">
        <v>269</v>
      </c>
      <c r="B468" s="128">
        <v>0</v>
      </c>
      <c r="C468" s="128">
        <v>0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0</v>
      </c>
      <c r="M468" s="128">
        <v>0</v>
      </c>
      <c r="N468" s="133">
        <v>0</v>
      </c>
    </row>
    <row r="469" spans="1:14" ht="33" customHeight="1" x14ac:dyDescent="0.2">
      <c r="A469" s="140" t="s">
        <v>270</v>
      </c>
      <c r="B469" s="128">
        <v>0</v>
      </c>
      <c r="C469" s="128">
        <v>0</v>
      </c>
      <c r="D469" s="128">
        <v>0</v>
      </c>
      <c r="E469" s="128">
        <v>0</v>
      </c>
      <c r="F469" s="128">
        <v>0</v>
      </c>
      <c r="G469" s="128">
        <v>0</v>
      </c>
      <c r="H469" s="128">
        <v>0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33">
        <v>0</v>
      </c>
    </row>
    <row r="470" spans="1:14" ht="33" customHeight="1" x14ac:dyDescent="0.2">
      <c r="A470" s="140" t="s">
        <v>271</v>
      </c>
      <c r="B470" s="128">
        <v>0</v>
      </c>
      <c r="C470" s="128">
        <v>0</v>
      </c>
      <c r="D470" s="128">
        <v>0</v>
      </c>
      <c r="E470" s="128">
        <v>0</v>
      </c>
      <c r="F470" s="128">
        <v>0</v>
      </c>
      <c r="G470" s="128">
        <v>0</v>
      </c>
      <c r="H470" s="128">
        <v>0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33">
        <v>0</v>
      </c>
    </row>
    <row r="471" spans="1:14" ht="33" customHeight="1" x14ac:dyDescent="0.2">
      <c r="A471" s="140" t="s">
        <v>272</v>
      </c>
      <c r="B471" s="128">
        <v>0</v>
      </c>
      <c r="C471" s="128">
        <v>522906</v>
      </c>
      <c r="D471" s="128">
        <v>0</v>
      </c>
      <c r="E471" s="128">
        <v>459624</v>
      </c>
      <c r="F471" s="128">
        <v>0</v>
      </c>
      <c r="G471" s="128">
        <v>548510</v>
      </c>
      <c r="H471" s="128">
        <v>1079056</v>
      </c>
      <c r="I471" s="128">
        <v>670728</v>
      </c>
      <c r="J471" s="128">
        <v>874863</v>
      </c>
      <c r="K471" s="128">
        <v>729053</v>
      </c>
      <c r="L471" s="128">
        <v>1078998</v>
      </c>
      <c r="M471" s="128">
        <v>583242</v>
      </c>
      <c r="N471" s="133">
        <v>6546980</v>
      </c>
    </row>
    <row r="472" spans="1:14" ht="33" customHeight="1" thickBot="1" x14ac:dyDescent="0.25">
      <c r="A472" s="140" t="s">
        <v>273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33">
        <v>0</v>
      </c>
    </row>
    <row r="473" spans="1:14" ht="33" customHeight="1" thickBot="1" x14ac:dyDescent="0.25">
      <c r="A473" s="141" t="s">
        <v>274</v>
      </c>
      <c r="B473" s="131">
        <v>0</v>
      </c>
      <c r="C473" s="131">
        <v>0</v>
      </c>
      <c r="D473" s="131">
        <v>0</v>
      </c>
      <c r="E473" s="131">
        <v>0</v>
      </c>
      <c r="F473" s="131">
        <v>0</v>
      </c>
      <c r="G473" s="131">
        <v>0</v>
      </c>
      <c r="H473" s="131">
        <v>0</v>
      </c>
      <c r="I473" s="131">
        <v>0</v>
      </c>
      <c r="J473" s="131">
        <v>0</v>
      </c>
      <c r="K473" s="131">
        <v>0</v>
      </c>
      <c r="L473" s="131">
        <v>0</v>
      </c>
      <c r="M473" s="131">
        <v>6773073</v>
      </c>
      <c r="N473" s="131">
        <v>6773073</v>
      </c>
    </row>
    <row r="474" spans="1:14" ht="33" customHeight="1" x14ac:dyDescent="0.2">
      <c r="A474" s="140" t="s">
        <v>275</v>
      </c>
      <c r="B474" s="128">
        <v>0</v>
      </c>
      <c r="C474" s="128">
        <v>0</v>
      </c>
      <c r="D474" s="128">
        <v>0</v>
      </c>
      <c r="E474" s="128">
        <v>0</v>
      </c>
      <c r="F474" s="128">
        <v>0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33">
        <v>0</v>
      </c>
    </row>
    <row r="475" spans="1:14" ht="33" customHeight="1" x14ac:dyDescent="0.2">
      <c r="A475" s="140" t="s">
        <v>276</v>
      </c>
      <c r="B475" s="128">
        <v>0</v>
      </c>
      <c r="C475" s="128">
        <v>0</v>
      </c>
      <c r="D475" s="128">
        <v>0</v>
      </c>
      <c r="E475" s="128">
        <v>0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33">
        <v>0</v>
      </c>
    </row>
    <row r="476" spans="1:14" ht="33" customHeight="1" x14ac:dyDescent="0.2">
      <c r="A476" s="140" t="s">
        <v>277</v>
      </c>
      <c r="B476" s="128">
        <v>0</v>
      </c>
      <c r="C476" s="128">
        <v>0</v>
      </c>
      <c r="D476" s="128">
        <v>0</v>
      </c>
      <c r="E476" s="128">
        <v>0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33">
        <v>0</v>
      </c>
    </row>
    <row r="477" spans="1:14" ht="33" customHeight="1" x14ac:dyDescent="0.2">
      <c r="A477" s="140" t="s">
        <v>278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33">
        <v>0</v>
      </c>
    </row>
    <row r="478" spans="1:14" ht="33" customHeight="1" x14ac:dyDescent="0.2">
      <c r="A478" s="140" t="s">
        <v>279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33">
        <v>0</v>
      </c>
    </row>
    <row r="479" spans="1:14" ht="33" customHeight="1" x14ac:dyDescent="0.2">
      <c r="A479" s="140" t="s">
        <v>280</v>
      </c>
      <c r="B479" s="128">
        <v>0</v>
      </c>
      <c r="C479" s="128">
        <v>0</v>
      </c>
      <c r="D479" s="128">
        <v>0</v>
      </c>
      <c r="E479" s="128">
        <v>0</v>
      </c>
      <c r="F479" s="128">
        <v>0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0</v>
      </c>
      <c r="M479" s="128">
        <v>6773073</v>
      </c>
      <c r="N479" s="133">
        <v>6773073</v>
      </c>
    </row>
    <row r="480" spans="1:14" ht="33" customHeight="1" thickBot="1" x14ac:dyDescent="0.25">
      <c r="A480" s="140" t="s">
        <v>281</v>
      </c>
      <c r="B480" s="128">
        <v>0</v>
      </c>
      <c r="C480" s="128">
        <v>0</v>
      </c>
      <c r="D480" s="128">
        <v>0</v>
      </c>
      <c r="E480" s="128">
        <v>0</v>
      </c>
      <c r="F480" s="128">
        <v>0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33">
        <v>0</v>
      </c>
    </row>
    <row r="481" spans="1:14" ht="33" customHeight="1" thickBot="1" x14ac:dyDescent="0.25">
      <c r="A481" s="141" t="s">
        <v>282</v>
      </c>
      <c r="B481" s="131">
        <v>0</v>
      </c>
      <c r="C481" s="131">
        <v>2656926</v>
      </c>
      <c r="D481" s="131">
        <v>5074381</v>
      </c>
      <c r="E481" s="131">
        <v>5163194</v>
      </c>
      <c r="F481" s="131">
        <v>4308472</v>
      </c>
      <c r="G481" s="131">
        <v>4414366</v>
      </c>
      <c r="H481" s="131">
        <v>3680966</v>
      </c>
      <c r="I481" s="131">
        <v>4067491</v>
      </c>
      <c r="J481" s="131">
        <v>4554026</v>
      </c>
      <c r="K481" s="131">
        <v>5821020</v>
      </c>
      <c r="L481" s="131">
        <v>3332361</v>
      </c>
      <c r="M481" s="131">
        <v>3931202</v>
      </c>
      <c r="N481" s="131">
        <v>47004405</v>
      </c>
    </row>
    <row r="482" spans="1:14" ht="33" customHeight="1" x14ac:dyDescent="0.2">
      <c r="A482" s="140" t="s">
        <v>283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33">
        <v>0</v>
      </c>
    </row>
    <row r="483" spans="1:14" ht="33" customHeight="1" x14ac:dyDescent="0.2">
      <c r="A483" s="140" t="s">
        <v>284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33">
        <v>0</v>
      </c>
    </row>
    <row r="484" spans="1:14" ht="33" customHeight="1" x14ac:dyDescent="0.2">
      <c r="A484" s="140" t="s">
        <v>285</v>
      </c>
      <c r="B484" s="128">
        <v>0</v>
      </c>
      <c r="C484" s="128">
        <v>427711</v>
      </c>
      <c r="D484" s="128">
        <v>513253</v>
      </c>
      <c r="E484" s="128">
        <v>470482</v>
      </c>
      <c r="F484" s="128">
        <v>765991</v>
      </c>
      <c r="G484" s="128">
        <v>427711</v>
      </c>
      <c r="H484" s="128">
        <v>1936363</v>
      </c>
      <c r="I484" s="128">
        <v>1477546</v>
      </c>
      <c r="J484" s="128">
        <v>1073165</v>
      </c>
      <c r="K484" s="128">
        <v>1605860</v>
      </c>
      <c r="L484" s="128">
        <v>851533</v>
      </c>
      <c r="M484" s="128">
        <v>983735</v>
      </c>
      <c r="N484" s="133">
        <v>10533350</v>
      </c>
    </row>
    <row r="485" spans="1:14" ht="33" customHeight="1" x14ac:dyDescent="0.2">
      <c r="A485" s="140" t="s">
        <v>286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33">
        <v>0</v>
      </c>
    </row>
    <row r="486" spans="1:14" ht="33" customHeight="1" x14ac:dyDescent="0.2">
      <c r="A486" s="140" t="s">
        <v>287</v>
      </c>
      <c r="B486" s="128">
        <v>0</v>
      </c>
      <c r="C486" s="128">
        <v>0</v>
      </c>
      <c r="D486" s="128">
        <v>0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33">
        <v>0</v>
      </c>
    </row>
    <row r="487" spans="1:14" ht="33" customHeight="1" x14ac:dyDescent="0.2">
      <c r="A487" s="140" t="s">
        <v>288</v>
      </c>
      <c r="B487" s="128">
        <v>0</v>
      </c>
      <c r="C487" s="128">
        <v>0</v>
      </c>
      <c r="D487" s="128">
        <v>0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33">
        <v>0</v>
      </c>
    </row>
    <row r="488" spans="1:14" ht="33" customHeight="1" x14ac:dyDescent="0.2">
      <c r="A488" s="140" t="s">
        <v>289</v>
      </c>
      <c r="B488" s="128">
        <v>0</v>
      </c>
      <c r="C488" s="128">
        <v>0</v>
      </c>
      <c r="D488" s="128">
        <v>0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33">
        <v>0</v>
      </c>
    </row>
    <row r="489" spans="1:14" ht="33" customHeight="1" x14ac:dyDescent="0.2">
      <c r="A489" s="140" t="s">
        <v>290</v>
      </c>
      <c r="B489" s="128">
        <v>0</v>
      </c>
      <c r="C489" s="128">
        <v>0</v>
      </c>
      <c r="D489" s="128">
        <v>0</v>
      </c>
      <c r="E489" s="128">
        <v>0</v>
      </c>
      <c r="F489" s="128">
        <v>0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33">
        <v>0</v>
      </c>
    </row>
    <row r="490" spans="1:14" ht="33" customHeight="1" x14ac:dyDescent="0.2">
      <c r="A490" s="140" t="s">
        <v>291</v>
      </c>
      <c r="B490" s="128">
        <v>0</v>
      </c>
      <c r="C490" s="128">
        <v>0</v>
      </c>
      <c r="D490" s="128">
        <v>0</v>
      </c>
      <c r="E490" s="128">
        <v>0</v>
      </c>
      <c r="F490" s="128">
        <v>0</v>
      </c>
      <c r="G490" s="128">
        <v>0</v>
      </c>
      <c r="H490" s="128">
        <v>0</v>
      </c>
      <c r="I490" s="128">
        <v>0</v>
      </c>
      <c r="J490" s="128">
        <v>0</v>
      </c>
      <c r="K490" s="128">
        <v>0</v>
      </c>
      <c r="L490" s="128">
        <v>0</v>
      </c>
      <c r="M490" s="128">
        <v>0</v>
      </c>
      <c r="N490" s="133">
        <v>0</v>
      </c>
    </row>
    <row r="491" spans="1:14" ht="33" customHeight="1" x14ac:dyDescent="0.2">
      <c r="A491" s="140" t="s">
        <v>292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0</v>
      </c>
      <c r="K491" s="128">
        <v>0</v>
      </c>
      <c r="L491" s="128">
        <v>0</v>
      </c>
      <c r="M491" s="128">
        <v>0</v>
      </c>
      <c r="N491" s="133">
        <v>0</v>
      </c>
    </row>
    <row r="492" spans="1:14" ht="33" customHeight="1" x14ac:dyDescent="0.2">
      <c r="A492" s="140" t="s">
        <v>293</v>
      </c>
      <c r="B492" s="128">
        <v>0</v>
      </c>
      <c r="C492" s="128">
        <v>0</v>
      </c>
      <c r="D492" s="128">
        <v>0</v>
      </c>
      <c r="E492" s="128">
        <v>0</v>
      </c>
      <c r="F492" s="128">
        <v>0</v>
      </c>
      <c r="G492" s="128">
        <v>0</v>
      </c>
      <c r="H492" s="128">
        <v>0</v>
      </c>
      <c r="I492" s="128">
        <v>0</v>
      </c>
      <c r="J492" s="128">
        <v>0</v>
      </c>
      <c r="K492" s="128">
        <v>0</v>
      </c>
      <c r="L492" s="128">
        <v>0</v>
      </c>
      <c r="M492" s="128">
        <v>0</v>
      </c>
      <c r="N492" s="133">
        <v>0</v>
      </c>
    </row>
    <row r="493" spans="1:14" ht="33" customHeight="1" x14ac:dyDescent="0.2">
      <c r="A493" s="140" t="s">
        <v>294</v>
      </c>
      <c r="B493" s="128">
        <v>0</v>
      </c>
      <c r="C493" s="128">
        <v>0</v>
      </c>
      <c r="D493" s="128">
        <v>0</v>
      </c>
      <c r="E493" s="128">
        <v>0</v>
      </c>
      <c r="F493" s="128">
        <v>0</v>
      </c>
      <c r="G493" s="128">
        <v>0</v>
      </c>
      <c r="H493" s="128">
        <v>0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33">
        <v>0</v>
      </c>
    </row>
    <row r="494" spans="1:14" ht="33" customHeight="1" x14ac:dyDescent="0.2">
      <c r="A494" s="140" t="s">
        <v>295</v>
      </c>
      <c r="B494" s="128">
        <v>0</v>
      </c>
      <c r="C494" s="128">
        <v>0</v>
      </c>
      <c r="D494" s="128">
        <v>0</v>
      </c>
      <c r="E494" s="128">
        <v>0</v>
      </c>
      <c r="F494" s="128">
        <v>0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0</v>
      </c>
      <c r="M494" s="128">
        <v>0</v>
      </c>
      <c r="N494" s="133">
        <v>0</v>
      </c>
    </row>
    <row r="495" spans="1:14" ht="33" customHeight="1" x14ac:dyDescent="0.2">
      <c r="A495" s="140" t="s">
        <v>296</v>
      </c>
      <c r="B495" s="128">
        <v>0</v>
      </c>
      <c r="C495" s="128">
        <v>0</v>
      </c>
      <c r="D495" s="128">
        <v>0</v>
      </c>
      <c r="E495" s="128">
        <v>0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33">
        <v>0</v>
      </c>
    </row>
    <row r="496" spans="1:14" ht="33" customHeight="1" thickBot="1" x14ac:dyDescent="0.25">
      <c r="A496" s="140" t="s">
        <v>297</v>
      </c>
      <c r="B496" s="128">
        <v>0</v>
      </c>
      <c r="C496" s="128">
        <v>2229215</v>
      </c>
      <c r="D496" s="128">
        <v>4561128</v>
      </c>
      <c r="E496" s="128">
        <v>4692712</v>
      </c>
      <c r="F496" s="128">
        <v>3542481</v>
      </c>
      <c r="G496" s="128">
        <v>3986655</v>
      </c>
      <c r="H496" s="128">
        <v>1744603</v>
      </c>
      <c r="I496" s="128">
        <v>2589945</v>
      </c>
      <c r="J496" s="128">
        <v>3480861</v>
      </c>
      <c r="K496" s="128">
        <v>4215160</v>
      </c>
      <c r="L496" s="128">
        <v>2480828</v>
      </c>
      <c r="M496" s="128">
        <v>2947467</v>
      </c>
      <c r="N496" s="133">
        <v>36471055</v>
      </c>
    </row>
    <row r="497" spans="1:14" ht="33" customHeight="1" thickBot="1" x14ac:dyDescent="0.25">
      <c r="A497" s="141" t="s">
        <v>298</v>
      </c>
      <c r="B497" s="131">
        <v>0</v>
      </c>
      <c r="C497" s="131">
        <v>0</v>
      </c>
      <c r="D497" s="131">
        <v>0</v>
      </c>
      <c r="E497" s="131">
        <v>0</v>
      </c>
      <c r="F497" s="131">
        <v>0</v>
      </c>
      <c r="G497" s="131">
        <v>0</v>
      </c>
      <c r="H497" s="131">
        <v>0</v>
      </c>
      <c r="I497" s="131">
        <v>0</v>
      </c>
      <c r="J497" s="131">
        <v>0</v>
      </c>
      <c r="K497" s="131">
        <v>0</v>
      </c>
      <c r="L497" s="131">
        <v>0</v>
      </c>
      <c r="M497" s="131">
        <v>0</v>
      </c>
      <c r="N497" s="131">
        <v>0</v>
      </c>
    </row>
    <row r="498" spans="1:14" ht="33" customHeight="1" x14ac:dyDescent="0.2">
      <c r="A498" s="140" t="s">
        <v>299</v>
      </c>
      <c r="B498" s="128">
        <v>0</v>
      </c>
      <c r="C498" s="128">
        <v>0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33">
        <v>0</v>
      </c>
    </row>
    <row r="499" spans="1:14" ht="33" customHeight="1" x14ac:dyDescent="0.2">
      <c r="A499" s="140" t="s">
        <v>300</v>
      </c>
      <c r="B499" s="128">
        <v>0</v>
      </c>
      <c r="C499" s="128">
        <v>0</v>
      </c>
      <c r="D499" s="128">
        <v>0</v>
      </c>
      <c r="E499" s="128">
        <v>0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33">
        <v>0</v>
      </c>
    </row>
    <row r="500" spans="1:14" ht="33" customHeight="1" x14ac:dyDescent="0.2">
      <c r="A500" s="140" t="s">
        <v>301</v>
      </c>
      <c r="B500" s="128">
        <v>0</v>
      </c>
      <c r="C500" s="128">
        <v>0</v>
      </c>
      <c r="D500" s="128">
        <v>0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33">
        <v>0</v>
      </c>
    </row>
    <row r="501" spans="1:14" ht="33" customHeight="1" x14ac:dyDescent="0.2">
      <c r="A501" s="140" t="s">
        <v>302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33">
        <v>0</v>
      </c>
    </row>
    <row r="502" spans="1:14" ht="33" customHeight="1" x14ac:dyDescent="0.2">
      <c r="A502" s="140" t="s">
        <v>303</v>
      </c>
      <c r="B502" s="128">
        <v>0</v>
      </c>
      <c r="C502" s="128">
        <v>0</v>
      </c>
      <c r="D502" s="128">
        <v>0</v>
      </c>
      <c r="E502" s="128">
        <v>0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33">
        <v>0</v>
      </c>
    </row>
    <row r="503" spans="1:14" ht="33" customHeight="1" thickBot="1" x14ac:dyDescent="0.25">
      <c r="A503" s="140" t="s">
        <v>234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33">
        <v>0</v>
      </c>
    </row>
    <row r="504" spans="1:14" ht="33" customHeight="1" thickBot="1" x14ac:dyDescent="0.25">
      <c r="A504" s="141" t="s">
        <v>304</v>
      </c>
      <c r="B504" s="131">
        <v>0</v>
      </c>
      <c r="C504" s="131">
        <v>0</v>
      </c>
      <c r="D504" s="131">
        <v>0</v>
      </c>
      <c r="E504" s="131">
        <v>0</v>
      </c>
      <c r="F504" s="131">
        <v>0</v>
      </c>
      <c r="G504" s="131">
        <v>0</v>
      </c>
      <c r="H504" s="131">
        <v>0</v>
      </c>
      <c r="I504" s="131">
        <v>0</v>
      </c>
      <c r="J504" s="131">
        <v>0</v>
      </c>
      <c r="K504" s="131">
        <v>0</v>
      </c>
      <c r="L504" s="131">
        <v>0</v>
      </c>
      <c r="M504" s="131">
        <v>0</v>
      </c>
      <c r="N504" s="131">
        <v>0</v>
      </c>
    </row>
    <row r="505" spans="1:14" ht="33" customHeight="1" x14ac:dyDescent="0.2">
      <c r="A505" s="140" t="s">
        <v>305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</row>
    <row r="506" spans="1:14" ht="33" customHeight="1" x14ac:dyDescent="0.2">
      <c r="A506" s="140" t="s">
        <v>306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</row>
    <row r="507" spans="1:14" ht="33" customHeight="1" x14ac:dyDescent="0.2">
      <c r="A507" s="140" t="s">
        <v>307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</row>
    <row r="508" spans="1:14" ht="33" customHeight="1" thickBot="1" x14ac:dyDescent="0.25">
      <c r="A508" s="140" t="s">
        <v>234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</row>
    <row r="509" spans="1:14" ht="33" customHeight="1" thickBot="1" x14ac:dyDescent="0.25">
      <c r="A509" s="141" t="s">
        <v>308</v>
      </c>
      <c r="B509" s="131">
        <v>0</v>
      </c>
      <c r="C509" s="131">
        <v>0</v>
      </c>
      <c r="D509" s="131">
        <v>0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1">
        <v>0</v>
      </c>
      <c r="L509" s="131">
        <v>0</v>
      </c>
      <c r="M509" s="131">
        <v>0</v>
      </c>
      <c r="N509" s="131">
        <v>0</v>
      </c>
    </row>
    <row r="510" spans="1:14" ht="33" customHeight="1" x14ac:dyDescent="0.2">
      <c r="A510" s="140" t="s">
        <v>309</v>
      </c>
      <c r="B510" s="128">
        <v>0</v>
      </c>
      <c r="C510" s="128">
        <v>0</v>
      </c>
      <c r="D510" s="128">
        <v>0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33">
        <v>0</v>
      </c>
    </row>
    <row r="511" spans="1:14" ht="33" customHeight="1" x14ac:dyDescent="0.2">
      <c r="A511" s="140" t="s">
        <v>310</v>
      </c>
      <c r="B511" s="128">
        <v>0</v>
      </c>
      <c r="C511" s="128">
        <v>0</v>
      </c>
      <c r="D511" s="128">
        <v>0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33">
        <v>0</v>
      </c>
    </row>
    <row r="512" spans="1:14" ht="33" customHeight="1" x14ac:dyDescent="0.2">
      <c r="A512" s="140" t="s">
        <v>311</v>
      </c>
      <c r="B512" s="128">
        <v>0</v>
      </c>
      <c r="C512" s="128">
        <v>0</v>
      </c>
      <c r="D512" s="128">
        <v>0</v>
      </c>
      <c r="E512" s="128">
        <v>0</v>
      </c>
      <c r="F512" s="128">
        <v>0</v>
      </c>
      <c r="G512" s="128">
        <v>0</v>
      </c>
      <c r="H512" s="128">
        <v>0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33">
        <v>0</v>
      </c>
    </row>
    <row r="513" spans="1:14" ht="33" customHeight="1" x14ac:dyDescent="0.2">
      <c r="A513" s="140" t="s">
        <v>312</v>
      </c>
      <c r="B513" s="128">
        <v>0</v>
      </c>
      <c r="C513" s="128">
        <v>0</v>
      </c>
      <c r="D513" s="128">
        <v>0</v>
      </c>
      <c r="E513" s="128">
        <v>0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33">
        <v>0</v>
      </c>
    </row>
    <row r="514" spans="1:14" ht="33" customHeight="1" x14ac:dyDescent="0.2">
      <c r="A514" s="140" t="s">
        <v>313</v>
      </c>
      <c r="B514" s="128">
        <v>0</v>
      </c>
      <c r="C514" s="128">
        <v>0</v>
      </c>
      <c r="D514" s="128">
        <v>0</v>
      </c>
      <c r="E514" s="128">
        <v>0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33">
        <v>0</v>
      </c>
    </row>
    <row r="515" spans="1:14" ht="33" customHeight="1" x14ac:dyDescent="0.2">
      <c r="A515" s="140" t="s">
        <v>314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33">
        <v>0</v>
      </c>
    </row>
    <row r="516" spans="1:14" ht="33" customHeight="1" x14ac:dyDescent="0.2">
      <c r="A516" s="140" t="s">
        <v>313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33">
        <v>0</v>
      </c>
    </row>
    <row r="517" spans="1:14" ht="33" customHeight="1" thickBot="1" x14ac:dyDescent="0.25">
      <c r="A517" s="140" t="s">
        <v>234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33">
        <v>0</v>
      </c>
    </row>
    <row r="518" spans="1:14" ht="33" customHeight="1" thickBot="1" x14ac:dyDescent="0.25">
      <c r="A518" s="141" t="s">
        <v>315</v>
      </c>
      <c r="B518" s="131">
        <v>0</v>
      </c>
      <c r="C518" s="131">
        <v>0</v>
      </c>
      <c r="D518" s="131">
        <v>347894</v>
      </c>
      <c r="E518" s="131">
        <v>192561</v>
      </c>
      <c r="F518" s="131">
        <v>0</v>
      </c>
      <c r="G518" s="131">
        <v>0</v>
      </c>
      <c r="H518" s="131">
        <v>0</v>
      </c>
      <c r="I518" s="131">
        <v>0</v>
      </c>
      <c r="J518" s="131">
        <v>0</v>
      </c>
      <c r="K518" s="131">
        <v>0</v>
      </c>
      <c r="L518" s="131">
        <v>0</v>
      </c>
      <c r="M518" s="131">
        <v>0</v>
      </c>
      <c r="N518" s="131">
        <v>540455</v>
      </c>
    </row>
    <row r="519" spans="1:14" ht="33" customHeight="1" x14ac:dyDescent="0.2">
      <c r="A519" s="140" t="s">
        <v>316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33">
        <v>0</v>
      </c>
    </row>
    <row r="520" spans="1:14" ht="33" customHeight="1" x14ac:dyDescent="0.2">
      <c r="A520" s="140" t="s">
        <v>317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33">
        <v>0</v>
      </c>
    </row>
    <row r="521" spans="1:14" ht="33" customHeight="1" thickBot="1" x14ac:dyDescent="0.25">
      <c r="A521" s="140" t="s">
        <v>234</v>
      </c>
      <c r="B521" s="128">
        <v>0</v>
      </c>
      <c r="C521" s="128">
        <v>0</v>
      </c>
      <c r="D521" s="128">
        <v>347894</v>
      </c>
      <c r="E521" s="128">
        <v>192561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33">
        <v>540455</v>
      </c>
    </row>
    <row r="522" spans="1:14" ht="33" customHeight="1" thickBot="1" x14ac:dyDescent="0.25">
      <c r="A522" s="141" t="s">
        <v>318</v>
      </c>
      <c r="B522" s="131">
        <v>0</v>
      </c>
      <c r="C522" s="131">
        <v>35945</v>
      </c>
      <c r="D522" s="131">
        <v>50066</v>
      </c>
      <c r="E522" s="131">
        <v>0</v>
      </c>
      <c r="F522" s="131">
        <v>0</v>
      </c>
      <c r="G522" s="131">
        <v>128373</v>
      </c>
      <c r="H522" s="131">
        <v>4246468</v>
      </c>
      <c r="I522" s="131">
        <v>1375673</v>
      </c>
      <c r="J522" s="131">
        <v>3509413</v>
      </c>
      <c r="K522" s="131">
        <v>4556753</v>
      </c>
      <c r="L522" s="131">
        <v>3610566</v>
      </c>
      <c r="M522" s="131">
        <v>442890</v>
      </c>
      <c r="N522" s="131">
        <v>17956147</v>
      </c>
    </row>
    <row r="523" spans="1:14" ht="33" customHeight="1" thickBot="1" x14ac:dyDescent="0.25">
      <c r="A523" s="143" t="s">
        <v>318</v>
      </c>
      <c r="B523" s="135">
        <v>0</v>
      </c>
      <c r="C523" s="135">
        <v>35945</v>
      </c>
      <c r="D523" s="135">
        <v>50066</v>
      </c>
      <c r="E523" s="135">
        <v>0</v>
      </c>
      <c r="F523" s="135">
        <v>0</v>
      </c>
      <c r="G523" s="135">
        <v>128373</v>
      </c>
      <c r="H523" s="135">
        <v>4246468</v>
      </c>
      <c r="I523" s="135">
        <v>1375673</v>
      </c>
      <c r="J523" s="135">
        <v>3509413</v>
      </c>
      <c r="K523" s="135">
        <v>4556753</v>
      </c>
      <c r="L523" s="135">
        <v>3610566</v>
      </c>
      <c r="M523" s="135">
        <v>442890</v>
      </c>
      <c r="N523" s="136">
        <v>17956147</v>
      </c>
    </row>
    <row r="524" spans="1:14" ht="33" customHeight="1" thickBot="1" x14ac:dyDescent="0.25">
      <c r="A524" s="148" t="s">
        <v>229</v>
      </c>
      <c r="B524" s="149">
        <v>0</v>
      </c>
      <c r="C524" s="149">
        <v>3571126</v>
      </c>
      <c r="D524" s="149">
        <v>6335656</v>
      </c>
      <c r="E524" s="149">
        <v>7558056</v>
      </c>
      <c r="F524" s="149">
        <v>4918249</v>
      </c>
      <c r="G524" s="149">
        <v>5091249</v>
      </c>
      <c r="H524" s="149">
        <v>9199051</v>
      </c>
      <c r="I524" s="149">
        <v>6547154</v>
      </c>
      <c r="J524" s="149">
        <v>8938302</v>
      </c>
      <c r="K524" s="149">
        <v>11331480</v>
      </c>
      <c r="L524" s="149">
        <v>8182393</v>
      </c>
      <c r="M524" s="149">
        <v>12173297</v>
      </c>
      <c r="N524" s="149">
        <v>83846013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337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68" t="s">
        <v>216</v>
      </c>
      <c r="B529" s="169" t="s">
        <v>217</v>
      </c>
      <c r="C529" s="169" t="s">
        <v>218</v>
      </c>
      <c r="D529" s="169" t="s">
        <v>219</v>
      </c>
      <c r="E529" s="169" t="s">
        <v>220</v>
      </c>
      <c r="F529" s="169" t="s">
        <v>221</v>
      </c>
      <c r="G529" s="169" t="s">
        <v>222</v>
      </c>
      <c r="H529" s="169" t="s">
        <v>223</v>
      </c>
      <c r="I529" s="169" t="s">
        <v>224</v>
      </c>
      <c r="J529" s="169" t="s">
        <v>225</v>
      </c>
      <c r="K529" s="169" t="s">
        <v>226</v>
      </c>
      <c r="L529" s="169" t="s">
        <v>227</v>
      </c>
      <c r="M529" s="169" t="s">
        <v>228</v>
      </c>
      <c r="N529" s="170" t="s">
        <v>229</v>
      </c>
    </row>
    <row r="530" spans="1:14" ht="33" customHeight="1" thickBot="1" x14ac:dyDescent="0.25">
      <c r="A530" s="162" t="s">
        <v>230</v>
      </c>
      <c r="B530" s="150">
        <v>0</v>
      </c>
      <c r="C530" s="150">
        <v>0</v>
      </c>
      <c r="D530" s="150">
        <v>0</v>
      </c>
      <c r="E530" s="150">
        <v>0</v>
      </c>
      <c r="F530" s="150">
        <v>0</v>
      </c>
      <c r="G530" s="150">
        <v>0</v>
      </c>
      <c r="H530" s="150">
        <v>0</v>
      </c>
      <c r="I530" s="150">
        <v>0</v>
      </c>
      <c r="J530" s="150">
        <v>0</v>
      </c>
      <c r="K530" s="150">
        <v>0</v>
      </c>
      <c r="L530" s="150">
        <v>0</v>
      </c>
      <c r="M530" s="150">
        <v>0</v>
      </c>
      <c r="N530" s="150">
        <v>0</v>
      </c>
    </row>
    <row r="531" spans="1:14" ht="33" customHeight="1" x14ac:dyDescent="0.2">
      <c r="A531" s="160" t="s">
        <v>231</v>
      </c>
      <c r="B531" s="153">
        <v>0</v>
      </c>
      <c r="C531" s="151">
        <v>0</v>
      </c>
      <c r="D531" s="151">
        <v>0</v>
      </c>
      <c r="E531" s="151">
        <v>0</v>
      </c>
      <c r="F531" s="151">
        <v>0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2">
        <v>0</v>
      </c>
    </row>
    <row r="532" spans="1:14" ht="33" customHeight="1" x14ac:dyDescent="0.2">
      <c r="A532" s="160" t="s">
        <v>213</v>
      </c>
      <c r="B532" s="153">
        <v>0</v>
      </c>
      <c r="C532" s="151">
        <v>0</v>
      </c>
      <c r="D532" s="151">
        <v>0</v>
      </c>
      <c r="E532" s="151">
        <v>0</v>
      </c>
      <c r="F532" s="151">
        <v>0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2">
        <v>0</v>
      </c>
    </row>
    <row r="533" spans="1:14" ht="33" customHeight="1" x14ac:dyDescent="0.2">
      <c r="A533" s="160" t="s">
        <v>232</v>
      </c>
      <c r="B533" s="153">
        <v>0</v>
      </c>
      <c r="C533" s="151">
        <v>0</v>
      </c>
      <c r="D533" s="151">
        <v>0</v>
      </c>
      <c r="E533" s="151">
        <v>0</v>
      </c>
      <c r="F533" s="151">
        <v>0</v>
      </c>
      <c r="G533" s="151">
        <v>0</v>
      </c>
      <c r="H533" s="151">
        <v>0</v>
      </c>
      <c r="I533" s="151">
        <v>0</v>
      </c>
      <c r="J533" s="151">
        <v>0</v>
      </c>
      <c r="K533" s="151">
        <v>0</v>
      </c>
      <c r="L533" s="151">
        <v>0</v>
      </c>
      <c r="M533" s="151">
        <v>0</v>
      </c>
      <c r="N533" s="152">
        <v>0</v>
      </c>
    </row>
    <row r="534" spans="1:14" ht="33" customHeight="1" x14ac:dyDescent="0.2">
      <c r="A534" s="161" t="s">
        <v>233</v>
      </c>
      <c r="B534" s="153">
        <v>0</v>
      </c>
      <c r="C534" s="151">
        <v>0</v>
      </c>
      <c r="D534" s="151">
        <v>0</v>
      </c>
      <c r="E534" s="151">
        <v>0</v>
      </c>
      <c r="F534" s="151">
        <v>0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2">
        <v>0</v>
      </c>
    </row>
    <row r="535" spans="1:14" ht="33" customHeight="1" thickBot="1" x14ac:dyDescent="0.25">
      <c r="A535" s="167" t="s">
        <v>234</v>
      </c>
      <c r="B535" s="153">
        <v>0</v>
      </c>
      <c r="C535" s="151">
        <v>0</v>
      </c>
      <c r="D535" s="151">
        <v>0</v>
      </c>
      <c r="E535" s="151">
        <v>0</v>
      </c>
      <c r="F535" s="151">
        <v>0</v>
      </c>
      <c r="G535" s="151">
        <v>0</v>
      </c>
      <c r="H535" s="151">
        <v>0</v>
      </c>
      <c r="I535" s="151">
        <v>0</v>
      </c>
      <c r="J535" s="151">
        <v>0</v>
      </c>
      <c r="K535" s="151">
        <v>0</v>
      </c>
      <c r="L535" s="151">
        <v>0</v>
      </c>
      <c r="M535" s="151">
        <v>0</v>
      </c>
      <c r="N535" s="152">
        <v>0</v>
      </c>
    </row>
    <row r="536" spans="1:14" ht="33" customHeight="1" thickBot="1" x14ac:dyDescent="0.25">
      <c r="A536" s="164" t="s">
        <v>235</v>
      </c>
      <c r="B536" s="154">
        <v>0</v>
      </c>
      <c r="C536" s="154">
        <v>0</v>
      </c>
      <c r="D536" s="154">
        <v>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</row>
    <row r="537" spans="1:14" ht="33" customHeight="1" x14ac:dyDescent="0.2">
      <c r="A537" s="163" t="s">
        <v>236</v>
      </c>
      <c r="B537" s="151">
        <v>0</v>
      </c>
      <c r="C537" s="151">
        <v>0</v>
      </c>
      <c r="D537" s="151">
        <v>0</v>
      </c>
      <c r="E537" s="151">
        <v>0</v>
      </c>
      <c r="F537" s="151">
        <v>0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2">
        <v>0</v>
      </c>
    </row>
    <row r="538" spans="1:14" ht="33" customHeight="1" x14ac:dyDescent="0.2">
      <c r="A538" s="163" t="s">
        <v>237</v>
      </c>
      <c r="B538" s="151">
        <v>0</v>
      </c>
      <c r="C538" s="151">
        <v>0</v>
      </c>
      <c r="D538" s="151">
        <v>0</v>
      </c>
      <c r="E538" s="151">
        <v>0</v>
      </c>
      <c r="F538" s="151">
        <v>0</v>
      </c>
      <c r="G538" s="151">
        <v>0</v>
      </c>
      <c r="H538" s="151">
        <v>0</v>
      </c>
      <c r="I538" s="151">
        <v>0</v>
      </c>
      <c r="J538" s="151">
        <v>0</v>
      </c>
      <c r="K538" s="151">
        <v>0</v>
      </c>
      <c r="L538" s="151">
        <v>0</v>
      </c>
      <c r="M538" s="151">
        <v>0</v>
      </c>
      <c r="N538" s="152">
        <v>0</v>
      </c>
    </row>
    <row r="539" spans="1:14" ht="33" customHeight="1" x14ac:dyDescent="0.2">
      <c r="A539" s="163" t="s">
        <v>238</v>
      </c>
      <c r="B539" s="151">
        <v>0</v>
      </c>
      <c r="C539" s="151">
        <v>0</v>
      </c>
      <c r="D539" s="151">
        <v>0</v>
      </c>
      <c r="E539" s="151">
        <v>0</v>
      </c>
      <c r="F539" s="151">
        <v>0</v>
      </c>
      <c r="G539" s="151">
        <v>0</v>
      </c>
      <c r="H539" s="151">
        <v>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2">
        <v>0</v>
      </c>
    </row>
    <row r="540" spans="1:14" ht="33" customHeight="1" x14ac:dyDescent="0.2">
      <c r="A540" s="163" t="s">
        <v>239</v>
      </c>
      <c r="B540" s="151">
        <v>0</v>
      </c>
      <c r="C540" s="151">
        <v>0</v>
      </c>
      <c r="D540" s="151">
        <v>0</v>
      </c>
      <c r="E540" s="151">
        <v>0</v>
      </c>
      <c r="F540" s="151">
        <v>0</v>
      </c>
      <c r="G540" s="151">
        <v>0</v>
      </c>
      <c r="H540" s="151">
        <v>0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2">
        <v>0</v>
      </c>
    </row>
    <row r="541" spans="1:14" ht="33" customHeight="1" x14ac:dyDescent="0.2">
      <c r="A541" s="163" t="s">
        <v>240</v>
      </c>
      <c r="B541" s="151">
        <v>0</v>
      </c>
      <c r="C541" s="151">
        <v>0</v>
      </c>
      <c r="D541" s="151">
        <v>0</v>
      </c>
      <c r="E541" s="151">
        <v>0</v>
      </c>
      <c r="F541" s="151">
        <v>0</v>
      </c>
      <c r="G541" s="151">
        <v>0</v>
      </c>
      <c r="H541" s="151">
        <v>0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2">
        <v>0</v>
      </c>
    </row>
    <row r="542" spans="1:14" ht="33" customHeight="1" thickBot="1" x14ac:dyDescent="0.25">
      <c r="A542" s="163" t="s">
        <v>241</v>
      </c>
      <c r="B542" s="151">
        <v>0</v>
      </c>
      <c r="C542" s="151">
        <v>0</v>
      </c>
      <c r="D542" s="151">
        <v>0</v>
      </c>
      <c r="E542" s="151">
        <v>0</v>
      </c>
      <c r="F542" s="151">
        <v>0</v>
      </c>
      <c r="G542" s="151">
        <v>0</v>
      </c>
      <c r="H542" s="151">
        <v>0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2">
        <v>0</v>
      </c>
    </row>
    <row r="543" spans="1:14" ht="33" customHeight="1" thickBot="1" x14ac:dyDescent="0.25">
      <c r="A543" s="164" t="s">
        <v>242</v>
      </c>
      <c r="B543" s="154">
        <v>1748950</v>
      </c>
      <c r="C543" s="154">
        <v>1247800.3799999999</v>
      </c>
      <c r="D543" s="154">
        <v>1993378.32</v>
      </c>
      <c r="E543" s="154">
        <v>2306219</v>
      </c>
      <c r="F543" s="154">
        <v>2134379.42</v>
      </c>
      <c r="G543" s="154">
        <v>1348347.75</v>
      </c>
      <c r="H543" s="154">
        <v>1917587.26</v>
      </c>
      <c r="I543" s="154">
        <v>640736</v>
      </c>
      <c r="J543" s="154">
        <v>1897341.93</v>
      </c>
      <c r="K543" s="154">
        <v>2678800</v>
      </c>
      <c r="L543" s="154">
        <v>0</v>
      </c>
      <c r="M543" s="154">
        <v>0</v>
      </c>
      <c r="N543" s="154">
        <v>17913540.060000002</v>
      </c>
    </row>
    <row r="544" spans="1:14" ht="33" customHeight="1" x14ac:dyDescent="0.2">
      <c r="A544" s="163" t="s">
        <v>243</v>
      </c>
      <c r="B544" s="151">
        <v>1748950</v>
      </c>
      <c r="C544" s="151">
        <v>1247800.3799999999</v>
      </c>
      <c r="D544" s="151">
        <v>1993378.32</v>
      </c>
      <c r="E544" s="151">
        <v>2306219</v>
      </c>
      <c r="F544" s="151">
        <v>2134379.42</v>
      </c>
      <c r="G544" s="151">
        <v>1348347.75</v>
      </c>
      <c r="H544" s="151">
        <v>1917587.26</v>
      </c>
      <c r="I544" s="151">
        <v>640736</v>
      </c>
      <c r="J544" s="151">
        <v>1897341.93</v>
      </c>
      <c r="K544" s="151">
        <v>2678800</v>
      </c>
      <c r="L544" s="151">
        <v>0</v>
      </c>
      <c r="M544" s="151">
        <v>0</v>
      </c>
      <c r="N544" s="152">
        <v>17913540.060000002</v>
      </c>
    </row>
    <row r="545" spans="1:14" ht="33" customHeight="1" x14ac:dyDescent="0.2">
      <c r="A545" s="163" t="s">
        <v>244</v>
      </c>
      <c r="B545" s="151">
        <v>0</v>
      </c>
      <c r="C545" s="151">
        <v>0</v>
      </c>
      <c r="D545" s="151">
        <v>0</v>
      </c>
      <c r="E545" s="151">
        <v>0</v>
      </c>
      <c r="F545" s="151">
        <v>0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2">
        <v>0</v>
      </c>
    </row>
    <row r="546" spans="1:14" ht="33" customHeight="1" x14ac:dyDescent="0.2">
      <c r="A546" s="163" t="s">
        <v>245</v>
      </c>
      <c r="B546" s="151">
        <v>0</v>
      </c>
      <c r="C546" s="151">
        <v>0</v>
      </c>
      <c r="D546" s="151">
        <v>0</v>
      </c>
      <c r="E546" s="151">
        <v>0</v>
      </c>
      <c r="F546" s="151">
        <v>0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2">
        <v>0</v>
      </c>
    </row>
    <row r="547" spans="1:14" ht="33" customHeight="1" thickBot="1" x14ac:dyDescent="0.25">
      <c r="A547" s="163" t="s">
        <v>246</v>
      </c>
      <c r="B547" s="151">
        <v>0</v>
      </c>
      <c r="C547" s="151">
        <v>0</v>
      </c>
      <c r="D547" s="151">
        <v>0</v>
      </c>
      <c r="E547" s="151">
        <v>0</v>
      </c>
      <c r="F547" s="151">
        <v>0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2">
        <v>0</v>
      </c>
    </row>
    <row r="548" spans="1:14" ht="33" customHeight="1" thickBot="1" x14ac:dyDescent="0.25">
      <c r="A548" s="164" t="s">
        <v>247</v>
      </c>
      <c r="B548" s="155">
        <v>604800</v>
      </c>
      <c r="C548" s="155">
        <v>3703860</v>
      </c>
      <c r="D548" s="155">
        <v>0</v>
      </c>
      <c r="E548" s="155">
        <v>3803210</v>
      </c>
      <c r="F548" s="155">
        <v>3911680</v>
      </c>
      <c r="G548" s="155">
        <v>659500</v>
      </c>
      <c r="H548" s="155">
        <v>4776140</v>
      </c>
      <c r="I548" s="155">
        <v>4698676</v>
      </c>
      <c r="J548" s="155">
        <v>2165240</v>
      </c>
      <c r="K548" s="155">
        <v>551342</v>
      </c>
      <c r="L548" s="155">
        <v>2822036</v>
      </c>
      <c r="M548" s="155">
        <v>0</v>
      </c>
      <c r="N548" s="155">
        <v>27696484</v>
      </c>
    </row>
    <row r="549" spans="1:14" ht="33" customHeight="1" x14ac:dyDescent="0.2">
      <c r="A549" s="163" t="s">
        <v>248</v>
      </c>
      <c r="B549" s="151">
        <v>0</v>
      </c>
      <c r="C549" s="151">
        <v>0</v>
      </c>
      <c r="D549" s="151">
        <v>0</v>
      </c>
      <c r="E549" s="151">
        <v>0</v>
      </c>
      <c r="F549" s="151">
        <v>0</v>
      </c>
      <c r="G549" s="151">
        <v>0</v>
      </c>
      <c r="H549" s="151">
        <v>0</v>
      </c>
      <c r="I549" s="151">
        <v>0</v>
      </c>
      <c r="J549" s="151">
        <v>0</v>
      </c>
      <c r="K549" s="151">
        <v>0</v>
      </c>
      <c r="L549" s="151">
        <v>0</v>
      </c>
      <c r="M549" s="151">
        <v>0</v>
      </c>
      <c r="N549" s="156">
        <v>0</v>
      </c>
    </row>
    <row r="550" spans="1:14" ht="33" customHeight="1" thickBot="1" x14ac:dyDescent="0.25">
      <c r="A550" s="163" t="s">
        <v>249</v>
      </c>
      <c r="B550" s="151">
        <v>604800</v>
      </c>
      <c r="C550" s="151">
        <v>3703860</v>
      </c>
      <c r="D550" s="151">
        <v>0</v>
      </c>
      <c r="E550" s="151">
        <v>3803210</v>
      </c>
      <c r="F550" s="151">
        <v>3911680</v>
      </c>
      <c r="G550" s="151">
        <v>659500</v>
      </c>
      <c r="H550" s="151">
        <v>4776140</v>
      </c>
      <c r="I550" s="151">
        <v>4698676</v>
      </c>
      <c r="J550" s="151">
        <v>2165240</v>
      </c>
      <c r="K550" s="151">
        <v>551342</v>
      </c>
      <c r="L550" s="151">
        <v>2822036</v>
      </c>
      <c r="M550" s="151">
        <v>0</v>
      </c>
      <c r="N550" s="156">
        <v>27696484</v>
      </c>
    </row>
    <row r="551" spans="1:14" ht="33" customHeight="1" thickBot="1" x14ac:dyDescent="0.25">
      <c r="A551" s="164" t="s">
        <v>250</v>
      </c>
      <c r="B551" s="154">
        <v>30981932</v>
      </c>
      <c r="C551" s="154">
        <v>26346828.620000001</v>
      </c>
      <c r="D551" s="154">
        <v>35377266.780000001</v>
      </c>
      <c r="E551" s="154">
        <v>23116217</v>
      </c>
      <c r="F551" s="154">
        <v>34397397.960000001</v>
      </c>
      <c r="G551" s="154">
        <v>32142055.379999999</v>
      </c>
      <c r="H551" s="154">
        <v>38477953.539999999</v>
      </c>
      <c r="I551" s="154">
        <v>45225664</v>
      </c>
      <c r="J551" s="154">
        <v>42649218.82</v>
      </c>
      <c r="K551" s="154">
        <v>41844156.729999997</v>
      </c>
      <c r="L551" s="154">
        <v>42450305.449999996</v>
      </c>
      <c r="M551" s="154">
        <v>36145738</v>
      </c>
      <c r="N551" s="154">
        <v>429154734.27999997</v>
      </c>
    </row>
    <row r="552" spans="1:14" ht="33" customHeight="1" x14ac:dyDescent="0.2">
      <c r="A552" s="163" t="s">
        <v>251</v>
      </c>
      <c r="B552" s="151">
        <v>0</v>
      </c>
      <c r="C552" s="151">
        <v>0</v>
      </c>
      <c r="D552" s="151">
        <v>0</v>
      </c>
      <c r="E552" s="151">
        <v>0</v>
      </c>
      <c r="F552" s="151">
        <v>0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6">
        <v>0</v>
      </c>
    </row>
    <row r="553" spans="1:14" ht="33" customHeight="1" x14ac:dyDescent="0.2">
      <c r="A553" s="163" t="s">
        <v>252</v>
      </c>
      <c r="B553" s="151">
        <v>0</v>
      </c>
      <c r="C553" s="151">
        <v>0</v>
      </c>
      <c r="D553" s="151">
        <v>0</v>
      </c>
      <c r="E553" s="151">
        <v>0</v>
      </c>
      <c r="F553" s="151">
        <v>0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6">
        <v>0</v>
      </c>
    </row>
    <row r="554" spans="1:14" ht="33" customHeight="1" x14ac:dyDescent="0.2">
      <c r="A554" s="163" t="s">
        <v>253</v>
      </c>
      <c r="B554" s="151">
        <v>0</v>
      </c>
      <c r="C554" s="151">
        <v>0</v>
      </c>
      <c r="D554" s="151">
        <v>0</v>
      </c>
      <c r="E554" s="151">
        <v>0</v>
      </c>
      <c r="F554" s="151">
        <v>0</v>
      </c>
      <c r="G554" s="151">
        <v>0</v>
      </c>
      <c r="H554" s="151">
        <v>0</v>
      </c>
      <c r="I554" s="151">
        <v>0</v>
      </c>
      <c r="J554" s="151">
        <v>0</v>
      </c>
      <c r="K554" s="151">
        <v>0</v>
      </c>
      <c r="L554" s="151">
        <v>0</v>
      </c>
      <c r="M554" s="151">
        <v>0</v>
      </c>
      <c r="N554" s="156">
        <v>0</v>
      </c>
    </row>
    <row r="555" spans="1:14" ht="33" customHeight="1" x14ac:dyDescent="0.2">
      <c r="A555" s="163" t="s">
        <v>254</v>
      </c>
      <c r="B555" s="151">
        <v>915243</v>
      </c>
      <c r="C555" s="151">
        <v>2192319.5</v>
      </c>
      <c r="D555" s="151">
        <v>4253635.46</v>
      </c>
      <c r="E555" s="151">
        <v>5017645</v>
      </c>
      <c r="F555" s="151">
        <v>0</v>
      </c>
      <c r="G555" s="151">
        <v>452607.31</v>
      </c>
      <c r="H555" s="151">
        <v>6035944.1399999997</v>
      </c>
      <c r="I555" s="151">
        <v>20289137</v>
      </c>
      <c r="J555" s="151">
        <v>10606112.880000001</v>
      </c>
      <c r="K555" s="151">
        <v>10410388.92</v>
      </c>
      <c r="L555" s="151">
        <v>4567908</v>
      </c>
      <c r="M555" s="151">
        <v>2888912</v>
      </c>
      <c r="N555" s="156">
        <v>67629853.210000008</v>
      </c>
    </row>
    <row r="556" spans="1:14" ht="33" customHeight="1" x14ac:dyDescent="0.2">
      <c r="A556" s="163" t="s">
        <v>255</v>
      </c>
      <c r="B556" s="151">
        <v>0</v>
      </c>
      <c r="C556" s="151">
        <v>0</v>
      </c>
      <c r="D556" s="151">
        <v>0</v>
      </c>
      <c r="E556" s="151">
        <v>0</v>
      </c>
      <c r="F556" s="151">
        <v>0</v>
      </c>
      <c r="G556" s="151">
        <v>0</v>
      </c>
      <c r="H556" s="151">
        <v>0</v>
      </c>
      <c r="I556" s="151">
        <v>0</v>
      </c>
      <c r="J556" s="151">
        <v>0</v>
      </c>
      <c r="K556" s="151">
        <v>0</v>
      </c>
      <c r="L556" s="151">
        <v>0</v>
      </c>
      <c r="M556" s="151">
        <v>0</v>
      </c>
      <c r="N556" s="156">
        <v>0</v>
      </c>
    </row>
    <row r="557" spans="1:14" ht="33" customHeight="1" x14ac:dyDescent="0.2">
      <c r="A557" s="163" t="s">
        <v>256</v>
      </c>
      <c r="B557" s="151">
        <v>0</v>
      </c>
      <c r="C557" s="151">
        <v>1478076.3</v>
      </c>
      <c r="D557" s="151">
        <v>5045675.7</v>
      </c>
      <c r="E557" s="151">
        <v>243322</v>
      </c>
      <c r="F557" s="151">
        <v>146752.79999999999</v>
      </c>
      <c r="G557" s="151">
        <v>0</v>
      </c>
      <c r="H557" s="151">
        <v>0</v>
      </c>
      <c r="I557" s="151">
        <v>0</v>
      </c>
      <c r="J557" s="151">
        <v>0</v>
      </c>
      <c r="K557" s="151">
        <v>0</v>
      </c>
      <c r="L557" s="151">
        <v>888004.44</v>
      </c>
      <c r="M557" s="151">
        <v>521334</v>
      </c>
      <c r="N557" s="156">
        <v>8323165.2400000002</v>
      </c>
    </row>
    <row r="558" spans="1:14" ht="33" customHeight="1" x14ac:dyDescent="0.2">
      <c r="A558" s="163" t="s">
        <v>257</v>
      </c>
      <c r="B558" s="151">
        <v>0</v>
      </c>
      <c r="C558" s="151">
        <v>0</v>
      </c>
      <c r="D558" s="151">
        <v>0</v>
      </c>
      <c r="E558" s="151">
        <v>0</v>
      </c>
      <c r="F558" s="151">
        <v>0</v>
      </c>
      <c r="G558" s="151">
        <v>0</v>
      </c>
      <c r="H558" s="151">
        <v>0</v>
      </c>
      <c r="I558" s="151">
        <v>0</v>
      </c>
      <c r="J558" s="151">
        <v>0</v>
      </c>
      <c r="K558" s="151">
        <v>0</v>
      </c>
      <c r="L558" s="151">
        <v>0</v>
      </c>
      <c r="M558" s="151">
        <v>0</v>
      </c>
      <c r="N558" s="156">
        <v>0</v>
      </c>
    </row>
    <row r="559" spans="1:14" ht="33" customHeight="1" x14ac:dyDescent="0.2">
      <c r="A559" s="163" t="s">
        <v>258</v>
      </c>
      <c r="B559" s="151">
        <v>3137400</v>
      </c>
      <c r="C559" s="151">
        <v>840000</v>
      </c>
      <c r="D559" s="151">
        <v>3360000</v>
      </c>
      <c r="E559" s="151">
        <v>0</v>
      </c>
      <c r="F559" s="151">
        <v>0</v>
      </c>
      <c r="G559" s="151">
        <v>0</v>
      </c>
      <c r="H559" s="151">
        <v>0</v>
      </c>
      <c r="I559" s="151">
        <v>0</v>
      </c>
      <c r="J559" s="151">
        <v>0</v>
      </c>
      <c r="K559" s="151">
        <v>0</v>
      </c>
      <c r="L559" s="151">
        <v>0</v>
      </c>
      <c r="M559" s="151">
        <v>4536000</v>
      </c>
      <c r="N559" s="156">
        <v>11873400</v>
      </c>
    </row>
    <row r="560" spans="1:14" ht="33" customHeight="1" x14ac:dyDescent="0.2">
      <c r="A560" s="163" t="s">
        <v>259</v>
      </c>
      <c r="B560" s="151">
        <v>25226813</v>
      </c>
      <c r="C560" s="151">
        <v>20749740.66</v>
      </c>
      <c r="D560" s="151">
        <v>20325831.600000001</v>
      </c>
      <c r="E560" s="151">
        <v>16405573</v>
      </c>
      <c r="F560" s="151">
        <v>32293266.879999999</v>
      </c>
      <c r="G560" s="151">
        <v>30964567.43</v>
      </c>
      <c r="H560" s="151">
        <v>30301565.379999999</v>
      </c>
      <c r="I560" s="151">
        <v>22053344</v>
      </c>
      <c r="J560" s="151">
        <v>29886617.32</v>
      </c>
      <c r="K560" s="151">
        <v>30711572.050000001</v>
      </c>
      <c r="L560" s="151">
        <v>35446510.609999999</v>
      </c>
      <c r="M560" s="151">
        <v>26809212</v>
      </c>
      <c r="N560" s="156">
        <v>321174613.93000001</v>
      </c>
    </row>
    <row r="561" spans="1:14" ht="33" customHeight="1" x14ac:dyDescent="0.2">
      <c r="A561" s="163" t="s">
        <v>260</v>
      </c>
      <c r="B561" s="151">
        <v>0</v>
      </c>
      <c r="C561" s="151">
        <v>0</v>
      </c>
      <c r="D561" s="151">
        <v>0</v>
      </c>
      <c r="E561" s="151">
        <v>0</v>
      </c>
      <c r="F561" s="151">
        <v>0</v>
      </c>
      <c r="G561" s="151">
        <v>0</v>
      </c>
      <c r="H561" s="151">
        <v>0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6">
        <v>0</v>
      </c>
    </row>
    <row r="562" spans="1:14" ht="33" customHeight="1" thickBot="1" x14ac:dyDescent="0.25">
      <c r="A562" s="163" t="s">
        <v>261</v>
      </c>
      <c r="B562" s="151">
        <v>1702476</v>
      </c>
      <c r="C562" s="151">
        <v>1086692.1599999999</v>
      </c>
      <c r="D562" s="151">
        <v>2392124.02</v>
      </c>
      <c r="E562" s="151">
        <v>1449677</v>
      </c>
      <c r="F562" s="151">
        <v>1957378.28</v>
      </c>
      <c r="G562" s="151">
        <v>724880.64</v>
      </c>
      <c r="H562" s="151">
        <v>2140444.02</v>
      </c>
      <c r="I562" s="151">
        <v>2883183</v>
      </c>
      <c r="J562" s="151">
        <v>2156488.62</v>
      </c>
      <c r="K562" s="151">
        <v>722195.76</v>
      </c>
      <c r="L562" s="151">
        <v>1547882.4</v>
      </c>
      <c r="M562" s="151">
        <v>1390280</v>
      </c>
      <c r="N562" s="156">
        <v>20153701.899999999</v>
      </c>
    </row>
    <row r="563" spans="1:14" ht="33" customHeight="1" thickBot="1" x14ac:dyDescent="0.25">
      <c r="A563" s="164" t="s">
        <v>262</v>
      </c>
      <c r="B563" s="154">
        <v>0</v>
      </c>
      <c r="C563" s="154">
        <v>0</v>
      </c>
      <c r="D563" s="154">
        <v>0</v>
      </c>
      <c r="E563" s="154">
        <v>1309000</v>
      </c>
      <c r="F563" s="154">
        <v>0</v>
      </c>
      <c r="G563" s="154">
        <v>0</v>
      </c>
      <c r="H563" s="154">
        <v>0</v>
      </c>
      <c r="I563" s="154">
        <v>3366000</v>
      </c>
      <c r="J563" s="154">
        <v>0</v>
      </c>
      <c r="K563" s="154">
        <v>0</v>
      </c>
      <c r="L563" s="154">
        <v>0</v>
      </c>
      <c r="M563" s="154">
        <v>2524500</v>
      </c>
      <c r="N563" s="154">
        <v>7199500</v>
      </c>
    </row>
    <row r="564" spans="1:14" ht="33" customHeight="1" thickBot="1" x14ac:dyDescent="0.25">
      <c r="A564" s="165" t="s">
        <v>262</v>
      </c>
      <c r="B564" s="157">
        <v>0</v>
      </c>
      <c r="C564" s="157">
        <v>0</v>
      </c>
      <c r="D564" s="157">
        <v>0</v>
      </c>
      <c r="E564" s="157">
        <v>1309000</v>
      </c>
      <c r="F564" s="157">
        <v>0</v>
      </c>
      <c r="G564" s="157">
        <v>0</v>
      </c>
      <c r="H564" s="157">
        <v>0</v>
      </c>
      <c r="I564" s="157">
        <v>3366000</v>
      </c>
      <c r="J564" s="157">
        <v>0</v>
      </c>
      <c r="K564" s="157">
        <v>0</v>
      </c>
      <c r="L564" s="157">
        <v>0</v>
      </c>
      <c r="M564" s="157">
        <v>2524500</v>
      </c>
      <c r="N564" s="156">
        <v>7199500</v>
      </c>
    </row>
    <row r="565" spans="1:14" ht="33" customHeight="1" thickBot="1" x14ac:dyDescent="0.25">
      <c r="A565" s="164" t="s">
        <v>263</v>
      </c>
      <c r="B565" s="154">
        <v>0</v>
      </c>
      <c r="C565" s="154">
        <v>1160640</v>
      </c>
      <c r="D565" s="154">
        <v>1797120</v>
      </c>
      <c r="E565" s="154">
        <v>0</v>
      </c>
      <c r="F565" s="154">
        <v>823680</v>
      </c>
      <c r="G565" s="154">
        <v>299520</v>
      </c>
      <c r="H565" s="154">
        <v>1254240</v>
      </c>
      <c r="I565" s="154">
        <v>0</v>
      </c>
      <c r="J565" s="154">
        <v>355680</v>
      </c>
      <c r="K565" s="154">
        <v>917280</v>
      </c>
      <c r="L565" s="154">
        <v>0</v>
      </c>
      <c r="M565" s="154">
        <v>0</v>
      </c>
      <c r="N565" s="154">
        <v>6608160</v>
      </c>
    </row>
    <row r="566" spans="1:14" ht="33" customHeight="1" x14ac:dyDescent="0.2">
      <c r="A566" s="163" t="s">
        <v>264</v>
      </c>
      <c r="B566" s="151">
        <v>0</v>
      </c>
      <c r="C566" s="151">
        <v>0</v>
      </c>
      <c r="D566" s="151">
        <v>0</v>
      </c>
      <c r="E566" s="151">
        <v>0</v>
      </c>
      <c r="F566" s="151">
        <v>0</v>
      </c>
      <c r="G566" s="151">
        <v>0</v>
      </c>
      <c r="H566" s="151">
        <v>0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6">
        <v>0</v>
      </c>
    </row>
    <row r="567" spans="1:14" ht="33" customHeight="1" x14ac:dyDescent="0.2">
      <c r="A567" s="163" t="s">
        <v>265</v>
      </c>
      <c r="B567" s="151">
        <v>0</v>
      </c>
      <c r="C567" s="151">
        <v>0</v>
      </c>
      <c r="D567" s="151">
        <v>0</v>
      </c>
      <c r="E567" s="151">
        <v>0</v>
      </c>
      <c r="F567" s="151">
        <v>0</v>
      </c>
      <c r="G567" s="151">
        <v>0</v>
      </c>
      <c r="H567" s="151">
        <v>0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6">
        <v>0</v>
      </c>
    </row>
    <row r="568" spans="1:14" ht="33" customHeight="1" x14ac:dyDescent="0.2">
      <c r="A568" s="163" t="s">
        <v>266</v>
      </c>
      <c r="B568" s="151">
        <v>0</v>
      </c>
      <c r="C568" s="151">
        <v>1160640</v>
      </c>
      <c r="D568" s="151">
        <v>1797120</v>
      </c>
      <c r="E568" s="151">
        <v>0</v>
      </c>
      <c r="F568" s="151">
        <v>823680</v>
      </c>
      <c r="G568" s="151">
        <v>299520</v>
      </c>
      <c r="H568" s="151">
        <v>1254240</v>
      </c>
      <c r="I568" s="151">
        <v>0</v>
      </c>
      <c r="J568" s="151">
        <v>355680</v>
      </c>
      <c r="K568" s="151">
        <v>917280</v>
      </c>
      <c r="L568" s="151">
        <v>0</v>
      </c>
      <c r="M568" s="151">
        <v>0</v>
      </c>
      <c r="N568" s="156">
        <v>6608160</v>
      </c>
    </row>
    <row r="569" spans="1:14" ht="33" customHeight="1" x14ac:dyDescent="0.2">
      <c r="A569" s="163" t="s">
        <v>267</v>
      </c>
      <c r="B569" s="151">
        <v>0</v>
      </c>
      <c r="C569" s="151">
        <v>0</v>
      </c>
      <c r="D569" s="151">
        <v>0</v>
      </c>
      <c r="E569" s="151">
        <v>0</v>
      </c>
      <c r="F569" s="151">
        <v>0</v>
      </c>
      <c r="G569" s="151">
        <v>0</v>
      </c>
      <c r="H569" s="151">
        <v>0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6">
        <v>0</v>
      </c>
    </row>
    <row r="570" spans="1:14" ht="33" customHeight="1" x14ac:dyDescent="0.2">
      <c r="A570" s="163" t="s">
        <v>268</v>
      </c>
      <c r="B570" s="151">
        <v>0</v>
      </c>
      <c r="C570" s="151">
        <v>0</v>
      </c>
      <c r="D570" s="151">
        <v>0</v>
      </c>
      <c r="E570" s="151">
        <v>0</v>
      </c>
      <c r="F570" s="151">
        <v>0</v>
      </c>
      <c r="G570" s="151">
        <v>0</v>
      </c>
      <c r="H570" s="151">
        <v>0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6">
        <v>0</v>
      </c>
    </row>
    <row r="571" spans="1:14" ht="33" customHeight="1" x14ac:dyDescent="0.2">
      <c r="A571" s="163" t="s">
        <v>269</v>
      </c>
      <c r="B571" s="151">
        <v>0</v>
      </c>
      <c r="C571" s="151">
        <v>0</v>
      </c>
      <c r="D571" s="151">
        <v>0</v>
      </c>
      <c r="E571" s="151">
        <v>0</v>
      </c>
      <c r="F571" s="151">
        <v>0</v>
      </c>
      <c r="G571" s="151">
        <v>0</v>
      </c>
      <c r="H571" s="151">
        <v>0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6">
        <v>0</v>
      </c>
    </row>
    <row r="572" spans="1:14" ht="33" customHeight="1" x14ac:dyDescent="0.2">
      <c r="A572" s="163" t="s">
        <v>270</v>
      </c>
      <c r="B572" s="151">
        <v>0</v>
      </c>
      <c r="C572" s="151">
        <v>0</v>
      </c>
      <c r="D572" s="151">
        <v>0</v>
      </c>
      <c r="E572" s="151">
        <v>0</v>
      </c>
      <c r="F572" s="151">
        <v>0</v>
      </c>
      <c r="G572" s="151">
        <v>0</v>
      </c>
      <c r="H572" s="151">
        <v>0</v>
      </c>
      <c r="I572" s="151">
        <v>0</v>
      </c>
      <c r="J572" s="151">
        <v>0</v>
      </c>
      <c r="K572" s="151">
        <v>0</v>
      </c>
      <c r="L572" s="151">
        <v>0</v>
      </c>
      <c r="M572" s="151">
        <v>0</v>
      </c>
      <c r="N572" s="156">
        <v>0</v>
      </c>
    </row>
    <row r="573" spans="1:14" ht="33" customHeight="1" x14ac:dyDescent="0.2">
      <c r="A573" s="163" t="s">
        <v>271</v>
      </c>
      <c r="B573" s="151">
        <v>0</v>
      </c>
      <c r="C573" s="151">
        <v>0</v>
      </c>
      <c r="D573" s="151">
        <v>0</v>
      </c>
      <c r="E573" s="151">
        <v>0</v>
      </c>
      <c r="F573" s="151">
        <v>0</v>
      </c>
      <c r="G573" s="151">
        <v>0</v>
      </c>
      <c r="H573" s="151">
        <v>0</v>
      </c>
      <c r="I573" s="151">
        <v>0</v>
      </c>
      <c r="J573" s="151">
        <v>0</v>
      </c>
      <c r="K573" s="151">
        <v>0</v>
      </c>
      <c r="L573" s="151">
        <v>0</v>
      </c>
      <c r="M573" s="151">
        <v>0</v>
      </c>
      <c r="N573" s="156">
        <v>0</v>
      </c>
    </row>
    <row r="574" spans="1:14" ht="33" customHeight="1" x14ac:dyDescent="0.2">
      <c r="A574" s="163" t="s">
        <v>272</v>
      </c>
      <c r="B574" s="151">
        <v>0</v>
      </c>
      <c r="C574" s="151">
        <v>0</v>
      </c>
      <c r="D574" s="151">
        <v>0</v>
      </c>
      <c r="E574" s="151">
        <v>0</v>
      </c>
      <c r="F574" s="151">
        <v>0</v>
      </c>
      <c r="G574" s="151">
        <v>0</v>
      </c>
      <c r="H574" s="151">
        <v>0</v>
      </c>
      <c r="I574" s="151">
        <v>0</v>
      </c>
      <c r="J574" s="151">
        <v>0</v>
      </c>
      <c r="K574" s="151">
        <v>0</v>
      </c>
      <c r="L574" s="151">
        <v>0</v>
      </c>
      <c r="M574" s="151">
        <v>0</v>
      </c>
      <c r="N574" s="156">
        <v>0</v>
      </c>
    </row>
    <row r="575" spans="1:14" ht="33" customHeight="1" thickBot="1" x14ac:dyDescent="0.25">
      <c r="A575" s="163" t="s">
        <v>273</v>
      </c>
      <c r="B575" s="151">
        <v>0</v>
      </c>
      <c r="C575" s="151">
        <v>0</v>
      </c>
      <c r="D575" s="151">
        <v>0</v>
      </c>
      <c r="E575" s="151">
        <v>0</v>
      </c>
      <c r="F575" s="151">
        <v>0</v>
      </c>
      <c r="G575" s="151">
        <v>0</v>
      </c>
      <c r="H575" s="151">
        <v>0</v>
      </c>
      <c r="I575" s="151">
        <v>0</v>
      </c>
      <c r="J575" s="151">
        <v>0</v>
      </c>
      <c r="K575" s="151">
        <v>0</v>
      </c>
      <c r="L575" s="151">
        <v>0</v>
      </c>
      <c r="M575" s="151">
        <v>0</v>
      </c>
      <c r="N575" s="156">
        <v>0</v>
      </c>
    </row>
    <row r="576" spans="1:14" ht="33" customHeight="1" thickBot="1" x14ac:dyDescent="0.25">
      <c r="A576" s="164" t="s">
        <v>274</v>
      </c>
      <c r="B576" s="154">
        <v>0</v>
      </c>
      <c r="C576" s="154">
        <v>0</v>
      </c>
      <c r="D576" s="154">
        <v>0</v>
      </c>
      <c r="E576" s="154">
        <v>495860</v>
      </c>
      <c r="F576" s="154">
        <v>0</v>
      </c>
      <c r="G576" s="154">
        <v>872480</v>
      </c>
      <c r="H576" s="154">
        <v>456576</v>
      </c>
      <c r="I576" s="154">
        <v>3307067</v>
      </c>
      <c r="J576" s="154">
        <v>3364735.52</v>
      </c>
      <c r="K576" s="154">
        <v>4720634.4000000004</v>
      </c>
      <c r="L576" s="154">
        <v>5108520</v>
      </c>
      <c r="M576" s="154">
        <v>12317265</v>
      </c>
      <c r="N576" s="154">
        <v>30643137.920000002</v>
      </c>
    </row>
    <row r="577" spans="1:14" ht="33" customHeight="1" x14ac:dyDescent="0.2">
      <c r="A577" s="163" t="s">
        <v>275</v>
      </c>
      <c r="B577" s="151">
        <v>0</v>
      </c>
      <c r="C577" s="151">
        <v>0</v>
      </c>
      <c r="D577" s="151">
        <v>0</v>
      </c>
      <c r="E577" s="151">
        <v>0</v>
      </c>
      <c r="F577" s="151">
        <v>0</v>
      </c>
      <c r="G577" s="151">
        <v>0</v>
      </c>
      <c r="H577" s="151">
        <v>0</v>
      </c>
      <c r="I577" s="151">
        <v>0</v>
      </c>
      <c r="J577" s="151">
        <v>0</v>
      </c>
      <c r="K577" s="151">
        <v>73800</v>
      </c>
      <c r="L577" s="151">
        <v>817740</v>
      </c>
      <c r="M577" s="151">
        <v>891585</v>
      </c>
      <c r="N577" s="156">
        <v>1783125</v>
      </c>
    </row>
    <row r="578" spans="1:14" ht="33" customHeight="1" x14ac:dyDescent="0.2">
      <c r="A578" s="163" t="s">
        <v>276</v>
      </c>
      <c r="B578" s="151">
        <v>0</v>
      </c>
      <c r="C578" s="151">
        <v>0</v>
      </c>
      <c r="D578" s="151">
        <v>0</v>
      </c>
      <c r="E578" s="151">
        <v>0</v>
      </c>
      <c r="F578" s="151">
        <v>0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6">
        <v>0</v>
      </c>
    </row>
    <row r="579" spans="1:14" ht="33" customHeight="1" x14ac:dyDescent="0.2">
      <c r="A579" s="163" t="s">
        <v>277</v>
      </c>
      <c r="B579" s="151">
        <v>0</v>
      </c>
      <c r="C579" s="151">
        <v>0</v>
      </c>
      <c r="D579" s="151">
        <v>0</v>
      </c>
      <c r="E579" s="151">
        <v>0</v>
      </c>
      <c r="F579" s="151">
        <v>0</v>
      </c>
      <c r="G579" s="151">
        <v>872480</v>
      </c>
      <c r="H579" s="151">
        <v>456576</v>
      </c>
      <c r="I579" s="151">
        <v>628920</v>
      </c>
      <c r="J579" s="151">
        <v>1077300</v>
      </c>
      <c r="K579" s="151">
        <v>539666.4</v>
      </c>
      <c r="L579" s="151">
        <v>1582140</v>
      </c>
      <c r="M579" s="151">
        <v>4339440</v>
      </c>
      <c r="N579" s="156">
        <v>9496522.4000000004</v>
      </c>
    </row>
    <row r="580" spans="1:14" ht="33" customHeight="1" x14ac:dyDescent="0.2">
      <c r="A580" s="163" t="s">
        <v>278</v>
      </c>
      <c r="B580" s="151">
        <v>0</v>
      </c>
      <c r="C580" s="151">
        <v>0</v>
      </c>
      <c r="D580" s="151">
        <v>0</v>
      </c>
      <c r="E580" s="151">
        <v>495860</v>
      </c>
      <c r="F580" s="151">
        <v>0</v>
      </c>
      <c r="G580" s="151">
        <v>0</v>
      </c>
      <c r="H580" s="151">
        <v>0</v>
      </c>
      <c r="I580" s="151">
        <v>0</v>
      </c>
      <c r="J580" s="151">
        <v>0</v>
      </c>
      <c r="K580" s="151">
        <v>0</v>
      </c>
      <c r="L580" s="151">
        <v>0</v>
      </c>
      <c r="M580" s="151">
        <v>0</v>
      </c>
      <c r="N580" s="156">
        <v>495860</v>
      </c>
    </row>
    <row r="581" spans="1:14" ht="33" customHeight="1" x14ac:dyDescent="0.2">
      <c r="A581" s="163" t="s">
        <v>279</v>
      </c>
      <c r="B581" s="151">
        <v>0</v>
      </c>
      <c r="C581" s="151">
        <v>0</v>
      </c>
      <c r="D581" s="151">
        <v>0</v>
      </c>
      <c r="E581" s="151">
        <v>0</v>
      </c>
      <c r="F581" s="151">
        <v>0</v>
      </c>
      <c r="G581" s="151">
        <v>0</v>
      </c>
      <c r="H581" s="151">
        <v>0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6">
        <v>0</v>
      </c>
    </row>
    <row r="582" spans="1:14" ht="33" customHeight="1" x14ac:dyDescent="0.2">
      <c r="A582" s="163" t="s">
        <v>280</v>
      </c>
      <c r="B582" s="151">
        <v>0</v>
      </c>
      <c r="C582" s="151">
        <v>0</v>
      </c>
      <c r="D582" s="151">
        <v>0</v>
      </c>
      <c r="E582" s="151">
        <v>0</v>
      </c>
      <c r="F582" s="151">
        <v>0</v>
      </c>
      <c r="G582" s="151">
        <v>0</v>
      </c>
      <c r="H582" s="151">
        <v>0</v>
      </c>
      <c r="I582" s="151">
        <v>2678147</v>
      </c>
      <c r="J582" s="151">
        <v>2287435.52</v>
      </c>
      <c r="K582" s="151">
        <v>4107168</v>
      </c>
      <c r="L582" s="151">
        <v>2708640</v>
      </c>
      <c r="M582" s="151">
        <v>7086240</v>
      </c>
      <c r="N582" s="156">
        <v>18867630.52</v>
      </c>
    </row>
    <row r="583" spans="1:14" ht="33" customHeight="1" thickBot="1" x14ac:dyDescent="0.25">
      <c r="A583" s="163" t="s">
        <v>281</v>
      </c>
      <c r="B583" s="151">
        <v>0</v>
      </c>
      <c r="C583" s="151">
        <v>0</v>
      </c>
      <c r="D583" s="151">
        <v>0</v>
      </c>
      <c r="E583" s="151">
        <v>0</v>
      </c>
      <c r="F583" s="151">
        <v>0</v>
      </c>
      <c r="G583" s="151">
        <v>0</v>
      </c>
      <c r="H583" s="151">
        <v>0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6">
        <v>0</v>
      </c>
    </row>
    <row r="584" spans="1:14" ht="33" customHeight="1" thickBot="1" x14ac:dyDescent="0.25">
      <c r="A584" s="164" t="s">
        <v>282</v>
      </c>
      <c r="B584" s="154">
        <v>3231280</v>
      </c>
      <c r="C584" s="154">
        <v>2122240</v>
      </c>
      <c r="D584" s="154">
        <v>3017560</v>
      </c>
      <c r="E584" s="154">
        <v>2553320</v>
      </c>
      <c r="F584" s="154">
        <v>3471852</v>
      </c>
      <c r="G584" s="154">
        <v>4347276</v>
      </c>
      <c r="H584" s="154">
        <v>3494135.52</v>
      </c>
      <c r="I584" s="154">
        <v>3437325</v>
      </c>
      <c r="J584" s="154">
        <v>5226263.9700000007</v>
      </c>
      <c r="K584" s="154">
        <v>3429987.85</v>
      </c>
      <c r="L584" s="154">
        <v>2949734.6399999997</v>
      </c>
      <c r="M584" s="154">
        <v>3220958</v>
      </c>
      <c r="N584" s="154">
        <v>40501932.980000004</v>
      </c>
    </row>
    <row r="585" spans="1:14" ht="33" customHeight="1" x14ac:dyDescent="0.2">
      <c r="A585" s="163" t="s">
        <v>283</v>
      </c>
      <c r="B585" s="151">
        <v>0</v>
      </c>
      <c r="C585" s="151">
        <v>0</v>
      </c>
      <c r="D585" s="151">
        <v>0</v>
      </c>
      <c r="E585" s="151">
        <v>0</v>
      </c>
      <c r="F585" s="151">
        <v>0</v>
      </c>
      <c r="G585" s="151">
        <v>0</v>
      </c>
      <c r="H585" s="151">
        <v>0</v>
      </c>
      <c r="I585" s="151">
        <v>0</v>
      </c>
      <c r="J585" s="151">
        <v>0</v>
      </c>
      <c r="K585" s="151">
        <v>0</v>
      </c>
      <c r="L585" s="151">
        <v>0</v>
      </c>
      <c r="M585" s="151">
        <v>0</v>
      </c>
      <c r="N585" s="156">
        <v>0</v>
      </c>
    </row>
    <row r="586" spans="1:14" ht="33" customHeight="1" x14ac:dyDescent="0.2">
      <c r="A586" s="163" t="s">
        <v>284</v>
      </c>
      <c r="B586" s="151">
        <v>0</v>
      </c>
      <c r="C586" s="151">
        <v>0</v>
      </c>
      <c r="D586" s="151">
        <v>0</v>
      </c>
      <c r="E586" s="151">
        <v>0</v>
      </c>
      <c r="F586" s="151">
        <v>0</v>
      </c>
      <c r="G586" s="151">
        <v>0</v>
      </c>
      <c r="H586" s="151">
        <v>0</v>
      </c>
      <c r="I586" s="151">
        <v>310968</v>
      </c>
      <c r="J586" s="151">
        <v>0</v>
      </c>
      <c r="K586" s="151">
        <v>0</v>
      </c>
      <c r="L586" s="151">
        <v>0</v>
      </c>
      <c r="M586" s="151">
        <v>0</v>
      </c>
      <c r="N586" s="156">
        <v>310968</v>
      </c>
    </row>
    <row r="587" spans="1:14" ht="33" customHeight="1" x14ac:dyDescent="0.2">
      <c r="A587" s="163" t="s">
        <v>285</v>
      </c>
      <c r="B587" s="151">
        <v>3231280</v>
      </c>
      <c r="C587" s="151">
        <v>2122240</v>
      </c>
      <c r="D587" s="151">
        <v>3017560</v>
      </c>
      <c r="E587" s="151">
        <v>2553320</v>
      </c>
      <c r="F587" s="151">
        <v>3471852</v>
      </c>
      <c r="G587" s="151">
        <v>4347276</v>
      </c>
      <c r="H587" s="151">
        <v>3494135.52</v>
      </c>
      <c r="I587" s="151">
        <v>3126357</v>
      </c>
      <c r="J587" s="151">
        <v>3565147.66</v>
      </c>
      <c r="K587" s="151">
        <v>2645907.85</v>
      </c>
      <c r="L587" s="151">
        <v>1789641.48</v>
      </c>
      <c r="M587" s="151">
        <v>2368817</v>
      </c>
      <c r="N587" s="156">
        <v>35733534.510000005</v>
      </c>
    </row>
    <row r="588" spans="1:14" ht="33" customHeight="1" x14ac:dyDescent="0.2">
      <c r="A588" s="163" t="s">
        <v>286</v>
      </c>
      <c r="B588" s="151">
        <v>0</v>
      </c>
      <c r="C588" s="151">
        <v>0</v>
      </c>
      <c r="D588" s="151">
        <v>0</v>
      </c>
      <c r="E588" s="151">
        <v>0</v>
      </c>
      <c r="F588" s="151">
        <v>0</v>
      </c>
      <c r="G588" s="151">
        <v>0</v>
      </c>
      <c r="H588" s="151">
        <v>0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6">
        <v>0</v>
      </c>
    </row>
    <row r="589" spans="1:14" ht="33" customHeight="1" x14ac:dyDescent="0.2">
      <c r="A589" s="163" t="s">
        <v>287</v>
      </c>
      <c r="B589" s="151">
        <v>0</v>
      </c>
      <c r="C589" s="151">
        <v>0</v>
      </c>
      <c r="D589" s="151">
        <v>0</v>
      </c>
      <c r="E589" s="151">
        <v>0</v>
      </c>
      <c r="F589" s="151">
        <v>0</v>
      </c>
      <c r="G589" s="151">
        <v>0</v>
      </c>
      <c r="H589" s="151">
        <v>0</v>
      </c>
      <c r="I589" s="151">
        <v>0</v>
      </c>
      <c r="J589" s="151">
        <v>0</v>
      </c>
      <c r="K589" s="151">
        <v>0</v>
      </c>
      <c r="L589" s="151">
        <v>0</v>
      </c>
      <c r="M589" s="151">
        <v>0</v>
      </c>
      <c r="N589" s="156">
        <v>0</v>
      </c>
    </row>
    <row r="590" spans="1:14" ht="33" customHeight="1" x14ac:dyDescent="0.2">
      <c r="A590" s="163" t="s">
        <v>288</v>
      </c>
      <c r="B590" s="151">
        <v>0</v>
      </c>
      <c r="C590" s="151">
        <v>0</v>
      </c>
      <c r="D590" s="151">
        <v>0</v>
      </c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6">
        <v>0</v>
      </c>
    </row>
    <row r="591" spans="1:14" ht="33" customHeight="1" x14ac:dyDescent="0.2">
      <c r="A591" s="163" t="s">
        <v>289</v>
      </c>
      <c r="B591" s="151">
        <v>0</v>
      </c>
      <c r="C591" s="151">
        <v>0</v>
      </c>
      <c r="D591" s="151">
        <v>0</v>
      </c>
      <c r="E591" s="151">
        <v>0</v>
      </c>
      <c r="F591" s="151">
        <v>0</v>
      </c>
      <c r="G591" s="151">
        <v>0</v>
      </c>
      <c r="H591" s="151">
        <v>0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6">
        <v>0</v>
      </c>
    </row>
    <row r="592" spans="1:14" ht="33" customHeight="1" x14ac:dyDescent="0.2">
      <c r="A592" s="163" t="s">
        <v>290</v>
      </c>
      <c r="B592" s="151">
        <v>0</v>
      </c>
      <c r="C592" s="151">
        <v>0</v>
      </c>
      <c r="D592" s="151">
        <v>0</v>
      </c>
      <c r="E592" s="151">
        <v>0</v>
      </c>
      <c r="F592" s="151">
        <v>0</v>
      </c>
      <c r="G592" s="151">
        <v>0</v>
      </c>
      <c r="H592" s="151">
        <v>0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6">
        <v>0</v>
      </c>
    </row>
    <row r="593" spans="1:14" ht="33" customHeight="1" x14ac:dyDescent="0.2">
      <c r="A593" s="163" t="s">
        <v>291</v>
      </c>
      <c r="B593" s="151">
        <v>0</v>
      </c>
      <c r="C593" s="151">
        <v>0</v>
      </c>
      <c r="D593" s="151">
        <v>0</v>
      </c>
      <c r="E593" s="151">
        <v>0</v>
      </c>
      <c r="F593" s="151">
        <v>0</v>
      </c>
      <c r="G593" s="151">
        <v>0</v>
      </c>
      <c r="H593" s="151">
        <v>0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6">
        <v>0</v>
      </c>
    </row>
    <row r="594" spans="1:14" ht="33" customHeight="1" x14ac:dyDescent="0.2">
      <c r="A594" s="163" t="s">
        <v>292</v>
      </c>
      <c r="B594" s="151">
        <v>0</v>
      </c>
      <c r="C594" s="151">
        <v>0</v>
      </c>
      <c r="D594" s="151">
        <v>0</v>
      </c>
      <c r="E594" s="151">
        <v>0</v>
      </c>
      <c r="F594" s="151">
        <v>0</v>
      </c>
      <c r="G594" s="151">
        <v>0</v>
      </c>
      <c r="H594" s="151">
        <v>0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6">
        <v>0</v>
      </c>
    </row>
    <row r="595" spans="1:14" ht="33" customHeight="1" x14ac:dyDescent="0.2">
      <c r="A595" s="163" t="s">
        <v>293</v>
      </c>
      <c r="B595" s="151">
        <v>0</v>
      </c>
      <c r="C595" s="151">
        <v>0</v>
      </c>
      <c r="D595" s="151">
        <v>0</v>
      </c>
      <c r="E595" s="151">
        <v>0</v>
      </c>
      <c r="F595" s="151">
        <v>0</v>
      </c>
      <c r="G595" s="151">
        <v>0</v>
      </c>
      <c r="H595" s="151">
        <v>0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6">
        <v>0</v>
      </c>
    </row>
    <row r="596" spans="1:14" ht="33" customHeight="1" x14ac:dyDescent="0.2">
      <c r="A596" s="163" t="s">
        <v>294</v>
      </c>
      <c r="B596" s="151">
        <v>0</v>
      </c>
      <c r="C596" s="151">
        <v>0</v>
      </c>
      <c r="D596" s="151">
        <v>0</v>
      </c>
      <c r="E596" s="151">
        <v>0</v>
      </c>
      <c r="F596" s="151">
        <v>0</v>
      </c>
      <c r="G596" s="151">
        <v>0</v>
      </c>
      <c r="H596" s="151">
        <v>0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6">
        <v>0</v>
      </c>
    </row>
    <row r="597" spans="1:14" ht="33" customHeight="1" x14ac:dyDescent="0.2">
      <c r="A597" s="163" t="s">
        <v>295</v>
      </c>
      <c r="B597" s="151">
        <v>0</v>
      </c>
      <c r="C597" s="151">
        <v>0</v>
      </c>
      <c r="D597" s="151">
        <v>0</v>
      </c>
      <c r="E597" s="151">
        <v>0</v>
      </c>
      <c r="F597" s="151">
        <v>0</v>
      </c>
      <c r="G597" s="151">
        <v>0</v>
      </c>
      <c r="H597" s="151">
        <v>0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6">
        <v>0</v>
      </c>
    </row>
    <row r="598" spans="1:14" ht="33" customHeight="1" x14ac:dyDescent="0.2">
      <c r="A598" s="163" t="s">
        <v>296</v>
      </c>
      <c r="B598" s="151">
        <v>0</v>
      </c>
      <c r="C598" s="151">
        <v>0</v>
      </c>
      <c r="D598" s="151">
        <v>0</v>
      </c>
      <c r="E598" s="151">
        <v>0</v>
      </c>
      <c r="F598" s="151">
        <v>0</v>
      </c>
      <c r="G598" s="151">
        <v>0</v>
      </c>
      <c r="H598" s="151">
        <v>0</v>
      </c>
      <c r="I598" s="151">
        <v>0</v>
      </c>
      <c r="J598" s="151">
        <v>1661116.31</v>
      </c>
      <c r="K598" s="151">
        <v>784080</v>
      </c>
      <c r="L598" s="151">
        <v>1160093.1599999999</v>
      </c>
      <c r="M598" s="151">
        <v>852141</v>
      </c>
      <c r="N598" s="156">
        <v>4457430.47</v>
      </c>
    </row>
    <row r="599" spans="1:14" ht="33" customHeight="1" thickBot="1" x14ac:dyDescent="0.25">
      <c r="A599" s="163" t="s">
        <v>297</v>
      </c>
      <c r="B599" s="151">
        <v>0</v>
      </c>
      <c r="C599" s="151">
        <v>0</v>
      </c>
      <c r="D599" s="151">
        <v>0</v>
      </c>
      <c r="E599" s="151">
        <v>0</v>
      </c>
      <c r="F599" s="151">
        <v>0</v>
      </c>
      <c r="G599" s="151">
        <v>0</v>
      </c>
      <c r="H599" s="151">
        <v>0</v>
      </c>
      <c r="I599" s="151">
        <v>0</v>
      </c>
      <c r="J599" s="151">
        <v>0</v>
      </c>
      <c r="K599" s="151">
        <v>0</v>
      </c>
      <c r="L599" s="151">
        <v>0</v>
      </c>
      <c r="M599" s="151">
        <v>0</v>
      </c>
      <c r="N599" s="156">
        <v>0</v>
      </c>
    </row>
    <row r="600" spans="1:14" ht="33" customHeight="1" thickBot="1" x14ac:dyDescent="0.25">
      <c r="A600" s="164" t="s">
        <v>298</v>
      </c>
      <c r="B600" s="154">
        <v>7726450</v>
      </c>
      <c r="C600" s="154">
        <v>3498865.76</v>
      </c>
      <c r="D600" s="154">
        <v>9240177.5999999996</v>
      </c>
      <c r="E600" s="154">
        <v>6477866</v>
      </c>
      <c r="F600" s="154">
        <v>6451398.0800000001</v>
      </c>
      <c r="G600" s="154">
        <v>7467624.1600000001</v>
      </c>
      <c r="H600" s="154">
        <v>7405204.6399999997</v>
      </c>
      <c r="I600" s="154">
        <v>7590965</v>
      </c>
      <c r="J600" s="154">
        <v>8365493.8799999999</v>
      </c>
      <c r="K600" s="154">
        <v>12099868.16</v>
      </c>
      <c r="L600" s="154">
        <v>8317567.2000000002</v>
      </c>
      <c r="M600" s="154">
        <v>6435391</v>
      </c>
      <c r="N600" s="154">
        <v>91076871.480000004</v>
      </c>
    </row>
    <row r="601" spans="1:14" ht="33" customHeight="1" x14ac:dyDescent="0.2">
      <c r="A601" s="163" t="s">
        <v>299</v>
      </c>
      <c r="B601" s="151">
        <v>7137190</v>
      </c>
      <c r="C601" s="151">
        <v>3498865.76</v>
      </c>
      <c r="D601" s="151">
        <v>9240177.5999999996</v>
      </c>
      <c r="E601" s="151">
        <v>6477866</v>
      </c>
      <c r="F601" s="151">
        <v>6451398.0800000001</v>
      </c>
      <c r="G601" s="151">
        <v>7467624.1600000001</v>
      </c>
      <c r="H601" s="151">
        <v>7405204.6399999997</v>
      </c>
      <c r="I601" s="151">
        <v>7590965</v>
      </c>
      <c r="J601" s="151">
        <v>8365493.8799999999</v>
      </c>
      <c r="K601" s="151">
        <v>12099868.16</v>
      </c>
      <c r="L601" s="151">
        <v>8317567.2000000002</v>
      </c>
      <c r="M601" s="151">
        <v>6435391</v>
      </c>
      <c r="N601" s="156">
        <v>90487611.480000004</v>
      </c>
    </row>
    <row r="602" spans="1:14" ht="33" customHeight="1" x14ac:dyDescent="0.2">
      <c r="A602" s="163" t="s">
        <v>300</v>
      </c>
      <c r="B602" s="151">
        <v>0</v>
      </c>
      <c r="C602" s="151">
        <v>0</v>
      </c>
      <c r="D602" s="151">
        <v>0</v>
      </c>
      <c r="E602" s="151">
        <v>0</v>
      </c>
      <c r="F602" s="151">
        <v>0</v>
      </c>
      <c r="G602" s="151">
        <v>0</v>
      </c>
      <c r="H602" s="151">
        <v>0</v>
      </c>
      <c r="I602" s="151">
        <v>0</v>
      </c>
      <c r="J602" s="151">
        <v>0</v>
      </c>
      <c r="K602" s="151">
        <v>0</v>
      </c>
      <c r="L602" s="151">
        <v>0</v>
      </c>
      <c r="M602" s="151">
        <v>0</v>
      </c>
      <c r="N602" s="156">
        <v>0</v>
      </c>
    </row>
    <row r="603" spans="1:14" ht="33" customHeight="1" x14ac:dyDescent="0.2">
      <c r="A603" s="163" t="s">
        <v>301</v>
      </c>
      <c r="B603" s="151">
        <v>0</v>
      </c>
      <c r="C603" s="151">
        <v>0</v>
      </c>
      <c r="D603" s="151">
        <v>0</v>
      </c>
      <c r="E603" s="151">
        <v>0</v>
      </c>
      <c r="F603" s="151">
        <v>0</v>
      </c>
      <c r="G603" s="151">
        <v>0</v>
      </c>
      <c r="H603" s="151">
        <v>0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6">
        <v>0</v>
      </c>
    </row>
    <row r="604" spans="1:14" ht="33" customHeight="1" x14ac:dyDescent="0.2">
      <c r="A604" s="163" t="s">
        <v>302</v>
      </c>
      <c r="B604" s="151">
        <v>0</v>
      </c>
      <c r="C604" s="151">
        <v>0</v>
      </c>
      <c r="D604" s="151">
        <v>0</v>
      </c>
      <c r="E604" s="151">
        <v>0</v>
      </c>
      <c r="F604" s="151">
        <v>0</v>
      </c>
      <c r="G604" s="151">
        <v>0</v>
      </c>
      <c r="H604" s="151">
        <v>0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6">
        <v>0</v>
      </c>
    </row>
    <row r="605" spans="1:14" ht="33" customHeight="1" x14ac:dyDescent="0.2">
      <c r="A605" s="163" t="s">
        <v>303</v>
      </c>
      <c r="B605" s="151">
        <v>589260</v>
      </c>
      <c r="C605" s="151">
        <v>0</v>
      </c>
      <c r="D605" s="151">
        <v>0</v>
      </c>
      <c r="E605" s="151">
        <v>0</v>
      </c>
      <c r="F605" s="151">
        <v>0</v>
      </c>
      <c r="G605" s="151">
        <v>0</v>
      </c>
      <c r="H605" s="151">
        <v>0</v>
      </c>
      <c r="I605" s="151">
        <v>0</v>
      </c>
      <c r="J605" s="151">
        <v>0</v>
      </c>
      <c r="K605" s="151">
        <v>0</v>
      </c>
      <c r="L605" s="151">
        <v>0</v>
      </c>
      <c r="M605" s="151">
        <v>0</v>
      </c>
      <c r="N605" s="156">
        <v>589260</v>
      </c>
    </row>
    <row r="606" spans="1:14" ht="33" customHeight="1" thickBot="1" x14ac:dyDescent="0.25">
      <c r="A606" s="163" t="s">
        <v>234</v>
      </c>
      <c r="B606" s="151">
        <v>0</v>
      </c>
      <c r="C606" s="151">
        <v>0</v>
      </c>
      <c r="D606" s="151">
        <v>0</v>
      </c>
      <c r="E606" s="151">
        <v>0</v>
      </c>
      <c r="F606" s="151">
        <v>0</v>
      </c>
      <c r="G606" s="151">
        <v>0</v>
      </c>
      <c r="H606" s="151">
        <v>0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6">
        <v>0</v>
      </c>
    </row>
    <row r="607" spans="1:14" ht="33" customHeight="1" thickBot="1" x14ac:dyDescent="0.25">
      <c r="A607" s="164" t="s">
        <v>304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</row>
    <row r="608" spans="1:14" ht="33" customHeight="1" x14ac:dyDescent="0.2">
      <c r="A608" s="163" t="s">
        <v>305</v>
      </c>
      <c r="B608" s="151">
        <v>0</v>
      </c>
      <c r="C608" s="151">
        <v>0</v>
      </c>
      <c r="D608" s="151">
        <v>0</v>
      </c>
      <c r="E608" s="151">
        <v>0</v>
      </c>
      <c r="F608" s="151">
        <v>0</v>
      </c>
      <c r="G608" s="151">
        <v>0</v>
      </c>
      <c r="H608" s="151">
        <v>0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</row>
    <row r="609" spans="1:14" ht="33" customHeight="1" x14ac:dyDescent="0.2">
      <c r="A609" s="163" t="s">
        <v>306</v>
      </c>
      <c r="B609" s="151">
        <v>0</v>
      </c>
      <c r="C609" s="151">
        <v>0</v>
      </c>
      <c r="D609" s="151">
        <v>0</v>
      </c>
      <c r="E609" s="151">
        <v>0</v>
      </c>
      <c r="F609" s="151">
        <v>0</v>
      </c>
      <c r="G609" s="151">
        <v>0</v>
      </c>
      <c r="H609" s="151">
        <v>0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</row>
    <row r="610" spans="1:14" ht="33" customHeight="1" x14ac:dyDescent="0.2">
      <c r="A610" s="163" t="s">
        <v>307</v>
      </c>
      <c r="B610" s="151">
        <v>0</v>
      </c>
      <c r="C610" s="151">
        <v>0</v>
      </c>
      <c r="D610" s="151">
        <v>0</v>
      </c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</row>
    <row r="611" spans="1:14" ht="33" customHeight="1" thickBot="1" x14ac:dyDescent="0.25">
      <c r="A611" s="163" t="s">
        <v>234</v>
      </c>
      <c r="B611" s="151">
        <v>0</v>
      </c>
      <c r="C611" s="151">
        <v>0</v>
      </c>
      <c r="D611" s="151">
        <v>0</v>
      </c>
      <c r="E611" s="151">
        <v>0</v>
      </c>
      <c r="F611" s="151">
        <v>0</v>
      </c>
      <c r="G611" s="151">
        <v>0</v>
      </c>
      <c r="H611" s="151">
        <v>0</v>
      </c>
      <c r="I611" s="151">
        <v>0</v>
      </c>
      <c r="J611" s="151">
        <v>0</v>
      </c>
      <c r="K611" s="151">
        <v>0</v>
      </c>
      <c r="L611" s="151">
        <v>0</v>
      </c>
      <c r="M611" s="151">
        <v>0</v>
      </c>
      <c r="N611" s="151">
        <v>0</v>
      </c>
    </row>
    <row r="612" spans="1:14" ht="33" customHeight="1" thickBot="1" x14ac:dyDescent="0.25">
      <c r="A612" s="164" t="s">
        <v>308</v>
      </c>
      <c r="B612" s="154">
        <v>0</v>
      </c>
      <c r="C612" s="154">
        <v>0</v>
      </c>
      <c r="D612" s="154">
        <v>0</v>
      </c>
      <c r="E612" s="154">
        <v>0</v>
      </c>
      <c r="F612" s="154">
        <v>0</v>
      </c>
      <c r="G612" s="154">
        <v>0</v>
      </c>
      <c r="H612" s="154">
        <v>0</v>
      </c>
      <c r="I612" s="154">
        <v>0</v>
      </c>
      <c r="J612" s="154">
        <v>0</v>
      </c>
      <c r="K612" s="154">
        <v>0</v>
      </c>
      <c r="L612" s="154">
        <v>0</v>
      </c>
      <c r="M612" s="154">
        <v>1684268</v>
      </c>
      <c r="N612" s="154">
        <v>1684268</v>
      </c>
    </row>
    <row r="613" spans="1:14" ht="33" customHeight="1" x14ac:dyDescent="0.2">
      <c r="A613" s="163" t="s">
        <v>309</v>
      </c>
      <c r="B613" s="151">
        <v>0</v>
      </c>
      <c r="C613" s="151">
        <v>0</v>
      </c>
      <c r="D613" s="151">
        <v>0</v>
      </c>
      <c r="E613" s="151">
        <v>0</v>
      </c>
      <c r="F613" s="151">
        <v>0</v>
      </c>
      <c r="G613" s="151">
        <v>0</v>
      </c>
      <c r="H613" s="151">
        <v>0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6">
        <v>0</v>
      </c>
    </row>
    <row r="614" spans="1:14" ht="33" customHeight="1" x14ac:dyDescent="0.2">
      <c r="A614" s="163" t="s">
        <v>310</v>
      </c>
      <c r="B614" s="151">
        <v>0</v>
      </c>
      <c r="C614" s="151">
        <v>0</v>
      </c>
      <c r="D614" s="151">
        <v>0</v>
      </c>
      <c r="E614" s="151">
        <v>0</v>
      </c>
      <c r="F614" s="151">
        <v>0</v>
      </c>
      <c r="G614" s="151">
        <v>0</v>
      </c>
      <c r="H614" s="151">
        <v>0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6">
        <v>0</v>
      </c>
    </row>
    <row r="615" spans="1:14" ht="33" customHeight="1" x14ac:dyDescent="0.2">
      <c r="A615" s="163" t="s">
        <v>311</v>
      </c>
      <c r="B615" s="151">
        <v>0</v>
      </c>
      <c r="C615" s="151">
        <v>0</v>
      </c>
      <c r="D615" s="151">
        <v>0</v>
      </c>
      <c r="E615" s="151">
        <v>0</v>
      </c>
      <c r="F615" s="151">
        <v>0</v>
      </c>
      <c r="G615" s="151">
        <v>0</v>
      </c>
      <c r="H615" s="151">
        <v>0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6">
        <v>0</v>
      </c>
    </row>
    <row r="616" spans="1:14" ht="33" customHeight="1" x14ac:dyDescent="0.2">
      <c r="A616" s="163" t="s">
        <v>312</v>
      </c>
      <c r="B616" s="151">
        <v>0</v>
      </c>
      <c r="C616" s="151">
        <v>0</v>
      </c>
      <c r="D616" s="151">
        <v>0</v>
      </c>
      <c r="E616" s="151">
        <v>0</v>
      </c>
      <c r="F616" s="151">
        <v>0</v>
      </c>
      <c r="G616" s="151">
        <v>0</v>
      </c>
      <c r="H616" s="151">
        <v>0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6">
        <v>0</v>
      </c>
    </row>
    <row r="617" spans="1:14" ht="33" customHeight="1" x14ac:dyDescent="0.2">
      <c r="A617" s="163" t="s">
        <v>313</v>
      </c>
      <c r="B617" s="151">
        <v>0</v>
      </c>
      <c r="C617" s="151">
        <v>0</v>
      </c>
      <c r="D617" s="151">
        <v>0</v>
      </c>
      <c r="E617" s="151">
        <v>0</v>
      </c>
      <c r="F617" s="151">
        <v>0</v>
      </c>
      <c r="G617" s="151">
        <v>0</v>
      </c>
      <c r="H617" s="151">
        <v>0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6">
        <v>0</v>
      </c>
    </row>
    <row r="618" spans="1:14" ht="33" customHeight="1" x14ac:dyDescent="0.2">
      <c r="A618" s="163" t="s">
        <v>314</v>
      </c>
      <c r="B618" s="151">
        <v>0</v>
      </c>
      <c r="C618" s="151">
        <v>0</v>
      </c>
      <c r="D618" s="151">
        <v>0</v>
      </c>
      <c r="E618" s="151">
        <v>0</v>
      </c>
      <c r="F618" s="151">
        <v>0</v>
      </c>
      <c r="G618" s="151">
        <v>0</v>
      </c>
      <c r="H618" s="151">
        <v>0</v>
      </c>
      <c r="I618" s="151">
        <v>0</v>
      </c>
      <c r="J618" s="151">
        <v>0</v>
      </c>
      <c r="K618" s="151">
        <v>0</v>
      </c>
      <c r="L618" s="151">
        <v>0</v>
      </c>
      <c r="M618" s="151">
        <v>1684268</v>
      </c>
      <c r="N618" s="156">
        <v>1684268</v>
      </c>
    </row>
    <row r="619" spans="1:14" ht="33" customHeight="1" x14ac:dyDescent="0.2">
      <c r="A619" s="163" t="s">
        <v>313</v>
      </c>
      <c r="B619" s="151">
        <v>0</v>
      </c>
      <c r="C619" s="151">
        <v>0</v>
      </c>
      <c r="D619" s="151">
        <v>0</v>
      </c>
      <c r="E619" s="151">
        <v>0</v>
      </c>
      <c r="F619" s="151">
        <v>0</v>
      </c>
      <c r="G619" s="151">
        <v>0</v>
      </c>
      <c r="H619" s="151">
        <v>0</v>
      </c>
      <c r="I619" s="151">
        <v>0</v>
      </c>
      <c r="J619" s="151">
        <v>0</v>
      </c>
      <c r="K619" s="151">
        <v>0</v>
      </c>
      <c r="L619" s="151">
        <v>0</v>
      </c>
      <c r="M619" s="151">
        <v>0</v>
      </c>
      <c r="N619" s="156">
        <v>0</v>
      </c>
    </row>
    <row r="620" spans="1:14" ht="33" customHeight="1" thickBot="1" x14ac:dyDescent="0.25">
      <c r="A620" s="163" t="s">
        <v>234</v>
      </c>
      <c r="B620" s="151">
        <v>0</v>
      </c>
      <c r="C620" s="151">
        <v>0</v>
      </c>
      <c r="D620" s="151">
        <v>0</v>
      </c>
      <c r="E620" s="151">
        <v>0</v>
      </c>
      <c r="F620" s="151">
        <v>0</v>
      </c>
      <c r="G620" s="151">
        <v>0</v>
      </c>
      <c r="H620" s="151">
        <v>0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6">
        <v>0</v>
      </c>
    </row>
    <row r="621" spans="1:14" ht="33" customHeight="1" thickBot="1" x14ac:dyDescent="0.25">
      <c r="A621" s="164" t="s">
        <v>315</v>
      </c>
      <c r="B621" s="154">
        <v>0</v>
      </c>
      <c r="C621" s="154">
        <v>0</v>
      </c>
      <c r="D621" s="154">
        <v>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</row>
    <row r="622" spans="1:14" ht="33" customHeight="1" x14ac:dyDescent="0.2">
      <c r="A622" s="163" t="s">
        <v>316</v>
      </c>
      <c r="B622" s="151">
        <v>0</v>
      </c>
      <c r="C622" s="151">
        <v>0</v>
      </c>
      <c r="D622" s="151">
        <v>0</v>
      </c>
      <c r="E622" s="151">
        <v>0</v>
      </c>
      <c r="F622" s="151">
        <v>0</v>
      </c>
      <c r="G622" s="151">
        <v>0</v>
      </c>
      <c r="H622" s="151">
        <v>0</v>
      </c>
      <c r="I622" s="151">
        <v>0</v>
      </c>
      <c r="J622" s="151">
        <v>0</v>
      </c>
      <c r="K622" s="151">
        <v>0</v>
      </c>
      <c r="L622" s="151">
        <v>0</v>
      </c>
      <c r="M622" s="151">
        <v>0</v>
      </c>
      <c r="N622" s="156">
        <v>0</v>
      </c>
    </row>
    <row r="623" spans="1:14" ht="33" customHeight="1" x14ac:dyDescent="0.2">
      <c r="A623" s="163" t="s">
        <v>317</v>
      </c>
      <c r="B623" s="151">
        <v>0</v>
      </c>
      <c r="C623" s="151">
        <v>0</v>
      </c>
      <c r="D623" s="151">
        <v>0</v>
      </c>
      <c r="E623" s="151">
        <v>0</v>
      </c>
      <c r="F623" s="151">
        <v>0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6">
        <v>0</v>
      </c>
    </row>
    <row r="624" spans="1:14" ht="33" customHeight="1" thickBot="1" x14ac:dyDescent="0.25">
      <c r="A624" s="163" t="s">
        <v>234</v>
      </c>
      <c r="B624" s="151">
        <v>0</v>
      </c>
      <c r="C624" s="151">
        <v>0</v>
      </c>
      <c r="D624" s="151">
        <v>0</v>
      </c>
      <c r="E624" s="151">
        <v>0</v>
      </c>
      <c r="F624" s="151">
        <v>0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6">
        <v>0</v>
      </c>
    </row>
    <row r="625" spans="1:14" ht="33" customHeight="1" thickBot="1" x14ac:dyDescent="0.25">
      <c r="A625" s="164" t="s">
        <v>318</v>
      </c>
      <c r="B625" s="154">
        <v>6802585</v>
      </c>
      <c r="C625" s="154">
        <v>1778322</v>
      </c>
      <c r="D625" s="154">
        <v>2209047.2000000002</v>
      </c>
      <c r="E625" s="154">
        <v>843807.4</v>
      </c>
      <c r="F625" s="154">
        <v>3408246.6</v>
      </c>
      <c r="G625" s="154">
        <v>3367164.4</v>
      </c>
      <c r="H625" s="154">
        <v>5066852.9000000004</v>
      </c>
      <c r="I625" s="154">
        <v>1474178.7</v>
      </c>
      <c r="J625" s="154">
        <v>3505361.1</v>
      </c>
      <c r="K625" s="154">
        <v>3106102</v>
      </c>
      <c r="L625" s="154">
        <v>5662822</v>
      </c>
      <c r="M625" s="154">
        <v>3184234</v>
      </c>
      <c r="N625" s="154">
        <v>40408723.299999997</v>
      </c>
    </row>
    <row r="626" spans="1:14" ht="33" customHeight="1" thickBot="1" x14ac:dyDescent="0.25">
      <c r="A626" s="166" t="s">
        <v>318</v>
      </c>
      <c r="B626" s="158">
        <v>6802585</v>
      </c>
      <c r="C626" s="158">
        <v>1778322</v>
      </c>
      <c r="D626" s="158">
        <v>2209047.2000000002</v>
      </c>
      <c r="E626" s="158">
        <v>843807.4</v>
      </c>
      <c r="F626" s="158">
        <v>3408246.6</v>
      </c>
      <c r="G626" s="158">
        <v>3367164.4</v>
      </c>
      <c r="H626" s="158">
        <v>5066852.9000000004</v>
      </c>
      <c r="I626" s="158">
        <v>1474178.7</v>
      </c>
      <c r="J626" s="158">
        <v>3505361.1</v>
      </c>
      <c r="K626" s="158">
        <v>3106102</v>
      </c>
      <c r="L626" s="158">
        <v>5662822</v>
      </c>
      <c r="M626" s="158">
        <v>3184234</v>
      </c>
      <c r="N626" s="159">
        <v>40408723.299999997</v>
      </c>
    </row>
    <row r="627" spans="1:14" ht="33" customHeight="1" thickBot="1" x14ac:dyDescent="0.25">
      <c r="A627" s="171" t="s">
        <v>229</v>
      </c>
      <c r="B627" s="172">
        <v>51095997</v>
      </c>
      <c r="C627" s="172">
        <v>39858556.759999998</v>
      </c>
      <c r="D627" s="172">
        <v>53634549.900000006</v>
      </c>
      <c r="E627" s="172">
        <v>40905499.399999999</v>
      </c>
      <c r="F627" s="172">
        <v>54598634.060000002</v>
      </c>
      <c r="G627" s="172">
        <v>50503967.68999999</v>
      </c>
      <c r="H627" s="172">
        <v>62848689.859999999</v>
      </c>
      <c r="I627" s="172">
        <v>69740611.700000003</v>
      </c>
      <c r="J627" s="172">
        <v>67529335.219999999</v>
      </c>
      <c r="K627" s="172">
        <v>69348171.140000001</v>
      </c>
      <c r="L627" s="172">
        <v>67310985.289999992</v>
      </c>
      <c r="M627" s="172">
        <v>65512354</v>
      </c>
      <c r="N627" s="172">
        <v>692887352.01999998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527:N528"/>
    <mergeCell ref="A9:C9"/>
    <mergeCell ref="A12:N13"/>
    <mergeCell ref="A115:N116"/>
    <mergeCell ref="A218:N219"/>
    <mergeCell ref="A321:N322"/>
    <mergeCell ref="A424:N425"/>
    <mergeCell ref="A8:C8"/>
    <mergeCell ref="A2:N2"/>
    <mergeCell ref="A4:C4"/>
    <mergeCell ref="A5:C5"/>
    <mergeCell ref="A6:C6"/>
    <mergeCell ref="A7:C7"/>
  </mergeCells>
  <hyperlinks>
    <hyperlink ref="A4:C4" location="'2017'!A13" display="1 - FERROEXPRESO PAMPEANO S.A."/>
    <hyperlink ref="A5:C5" location="'2017'!A116" display="2 - NUEVO CENTRAL ARGENTINO S.A."/>
    <hyperlink ref="A6:C6" location="'2016'!A219" display="3 - FERROSUR ROCA S.A."/>
    <hyperlink ref="A7:C7" location="'2016'!A321" display="4 - BELGRANO CARGAS Y LOGÍSTICA S.A. - Línea San Martín "/>
    <hyperlink ref="A8:C8" location="'2016'!A424" display="5 - BELGRANO CARGAS Y LOGÍSTICA S.A. - Línea Urquiza"/>
    <hyperlink ref="A9:C9" location="'2016'!A528" display="6 - BELGRANO CARGAS Y LOGÍSTICA S.A. - Línea Belgrano"/>
  </hyperlinks>
  <printOptions horizontalCentered="1"/>
  <pageMargins left="0.70866141732283472" right="0.70866141732283472" top="0.74803149606299213" bottom="0.94488188976377963" header="0.31496062992125984" footer="0.31496062992125984"/>
  <pageSetup paperSize="9" scale="61" fitToHeight="0" orientation="landscape" r:id="rId1"/>
  <headerFooter>
    <oddHeader>&amp;L&amp;G</oddHeader>
    <oddFooter>&amp;C&amp;8Tabla de elaboración propia a partir de datos aportados por los operadores</oddFooter>
  </headerFooter>
  <rowBreaks count="5" manualBreakCount="5">
    <brk id="114" max="16383" man="1"/>
    <brk id="217" max="16383" man="1"/>
    <brk id="320" max="16383" man="1"/>
    <brk id="423" max="16383" man="1"/>
    <brk id="526" max="16383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topLeftCell="D1" zoomScale="75" zoomScaleNormal="100" zoomScalePageLayoutView="75" workbookViewId="0">
      <selection activeCell="J105" sqref="J105"/>
    </sheetView>
  </sheetViews>
  <sheetFormatPr baseColWidth="10" defaultRowHeight="12.75" x14ac:dyDescent="0.2"/>
  <cols>
    <col min="1" max="14" width="15.5703125" customWidth="1"/>
    <col min="15" max="15" width="12.7109375" bestFit="1" customWidth="1"/>
  </cols>
  <sheetData>
    <row r="2" spans="1:14" s="26" customFormat="1" ht="24.95" customHeight="1" x14ac:dyDescent="0.2">
      <c r="A2" s="302" t="s">
        <v>330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4" x14ac:dyDescent="0.2">
      <c r="A3" s="189"/>
      <c r="B3" s="189"/>
      <c r="C3" s="189"/>
      <c r="D3" s="189"/>
    </row>
    <row r="4" spans="1:14" s="26" customFormat="1" ht="24.95" customHeight="1" x14ac:dyDescent="0.2">
      <c r="A4" s="353" t="s">
        <v>0</v>
      </c>
      <c r="B4" s="353"/>
      <c r="C4" s="353"/>
      <c r="D4" s="38"/>
    </row>
    <row r="5" spans="1:14" s="26" customFormat="1" ht="24.95" customHeight="1" x14ac:dyDescent="0.2">
      <c r="A5" s="353" t="s">
        <v>18</v>
      </c>
      <c r="B5" s="353"/>
      <c r="C5" s="353"/>
      <c r="D5" s="38"/>
    </row>
    <row r="6" spans="1:14" s="26" customFormat="1" ht="24.95" customHeight="1" x14ac:dyDescent="0.2">
      <c r="A6" s="353" t="s">
        <v>29</v>
      </c>
      <c r="B6" s="353"/>
      <c r="C6" s="353"/>
      <c r="D6" s="38"/>
    </row>
    <row r="7" spans="1:14" s="26" customFormat="1" ht="24.95" customHeight="1" x14ac:dyDescent="0.2">
      <c r="A7" s="353" t="s">
        <v>209</v>
      </c>
      <c r="B7" s="353"/>
      <c r="C7" s="353"/>
      <c r="D7" s="38"/>
    </row>
    <row r="8" spans="1:14" s="26" customFormat="1" ht="24.95" customHeight="1" x14ac:dyDescent="0.2">
      <c r="A8" s="353" t="s">
        <v>210</v>
      </c>
      <c r="B8" s="353"/>
      <c r="C8" s="353"/>
      <c r="D8" s="38"/>
    </row>
    <row r="9" spans="1:14" s="26" customFormat="1" ht="24.95" customHeight="1" x14ac:dyDescent="0.2">
      <c r="A9" s="353" t="s">
        <v>211</v>
      </c>
      <c r="B9" s="353"/>
      <c r="C9" s="353"/>
      <c r="D9" s="38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331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59" t="s">
        <v>216</v>
      </c>
      <c r="B14" s="60" t="s">
        <v>217</v>
      </c>
      <c r="C14" s="60" t="s">
        <v>218</v>
      </c>
      <c r="D14" s="60" t="s">
        <v>219</v>
      </c>
      <c r="E14" s="60" t="s">
        <v>220</v>
      </c>
      <c r="F14" s="60" t="s">
        <v>221</v>
      </c>
      <c r="G14" s="60" t="s">
        <v>222</v>
      </c>
      <c r="H14" s="60" t="s">
        <v>223</v>
      </c>
      <c r="I14" s="60" t="s">
        <v>224</v>
      </c>
      <c r="J14" s="60" t="s">
        <v>225</v>
      </c>
      <c r="K14" s="60" t="s">
        <v>226</v>
      </c>
      <c r="L14" s="60" t="s">
        <v>227</v>
      </c>
      <c r="M14" s="60" t="s">
        <v>228</v>
      </c>
      <c r="N14" s="61" t="s">
        <v>229</v>
      </c>
    </row>
    <row r="15" spans="1:14" ht="33" customHeight="1" thickBot="1" x14ac:dyDescent="0.25">
      <c r="A15" s="53" t="s">
        <v>230</v>
      </c>
      <c r="B15" s="41">
        <v>1916906</v>
      </c>
      <c r="C15" s="41">
        <v>619733</v>
      </c>
      <c r="D15" s="41">
        <v>4422325</v>
      </c>
      <c r="E15" s="41">
        <v>3379673</v>
      </c>
      <c r="F15" s="41">
        <v>3269080</v>
      </c>
      <c r="G15" s="41">
        <v>7036289</v>
      </c>
      <c r="H15" s="41">
        <v>3260327</v>
      </c>
      <c r="I15" s="41">
        <v>2765267</v>
      </c>
      <c r="J15" s="41">
        <v>6708645</v>
      </c>
      <c r="K15" s="41">
        <v>6159819</v>
      </c>
      <c r="L15" s="41">
        <v>2273687</v>
      </c>
      <c r="M15" s="41">
        <v>4298314</v>
      </c>
      <c r="N15" s="41">
        <v>46110066</v>
      </c>
    </row>
    <row r="16" spans="1:14" ht="33" customHeight="1" x14ac:dyDescent="0.2">
      <c r="A16" s="51" t="s">
        <v>231</v>
      </c>
      <c r="B16" s="44">
        <v>1916906</v>
      </c>
      <c r="C16" s="42">
        <v>619733</v>
      </c>
      <c r="D16" s="42">
        <v>4422325</v>
      </c>
      <c r="E16" s="42">
        <v>3379673</v>
      </c>
      <c r="F16" s="42">
        <v>3269080</v>
      </c>
      <c r="G16" s="42">
        <v>7036289</v>
      </c>
      <c r="H16" s="42">
        <v>3260327</v>
      </c>
      <c r="I16" s="42">
        <v>2765267</v>
      </c>
      <c r="J16" s="42">
        <v>6708645</v>
      </c>
      <c r="K16" s="42">
        <v>6159819</v>
      </c>
      <c r="L16" s="42">
        <v>2273687</v>
      </c>
      <c r="M16" s="42">
        <v>4298314</v>
      </c>
      <c r="N16" s="43">
        <v>46110066</v>
      </c>
    </row>
    <row r="17" spans="1:14" ht="33" customHeight="1" x14ac:dyDescent="0.2">
      <c r="A17" s="51" t="s">
        <v>213</v>
      </c>
      <c r="B17" s="44">
        <v>0</v>
      </c>
      <c r="C17" s="42">
        <v>0</v>
      </c>
      <c r="D17" s="42">
        <v>0</v>
      </c>
      <c r="E17" s="42">
        <v>0</v>
      </c>
      <c r="F17" s="42">
        <v>0</v>
      </c>
      <c r="G17" s="42">
        <v>0</v>
      </c>
      <c r="H17" s="42">
        <v>0</v>
      </c>
      <c r="I17" s="42">
        <v>0</v>
      </c>
      <c r="J17" s="42">
        <v>0</v>
      </c>
      <c r="K17" s="42">
        <v>0</v>
      </c>
      <c r="L17" s="42">
        <v>0</v>
      </c>
      <c r="M17" s="42">
        <v>0</v>
      </c>
      <c r="N17" s="43">
        <v>0</v>
      </c>
    </row>
    <row r="18" spans="1:14" ht="33" customHeight="1" x14ac:dyDescent="0.2">
      <c r="A18" s="51" t="s">
        <v>232</v>
      </c>
      <c r="B18" s="44">
        <v>0</v>
      </c>
      <c r="C18" s="42">
        <v>0</v>
      </c>
      <c r="D18" s="42">
        <v>0</v>
      </c>
      <c r="E18" s="42">
        <v>0</v>
      </c>
      <c r="F18" s="42">
        <v>0</v>
      </c>
      <c r="G18" s="42">
        <v>0</v>
      </c>
      <c r="H18" s="42">
        <v>0</v>
      </c>
      <c r="I18" s="42">
        <v>0</v>
      </c>
      <c r="J18" s="42">
        <v>0</v>
      </c>
      <c r="K18" s="42">
        <v>0</v>
      </c>
      <c r="L18" s="42">
        <v>0</v>
      </c>
      <c r="M18" s="42">
        <v>0</v>
      </c>
      <c r="N18" s="43">
        <v>0</v>
      </c>
    </row>
    <row r="19" spans="1:14" ht="33" customHeight="1" x14ac:dyDescent="0.2">
      <c r="A19" s="52" t="s">
        <v>233</v>
      </c>
      <c r="B19" s="44">
        <v>0</v>
      </c>
      <c r="C19" s="42">
        <v>0</v>
      </c>
      <c r="D19" s="42">
        <v>0</v>
      </c>
      <c r="E19" s="42">
        <v>0</v>
      </c>
      <c r="F19" s="42">
        <v>0</v>
      </c>
      <c r="G19" s="42">
        <v>0</v>
      </c>
      <c r="H19" s="42">
        <v>0</v>
      </c>
      <c r="I19" s="42">
        <v>0</v>
      </c>
      <c r="J19" s="42">
        <v>0</v>
      </c>
      <c r="K19" s="42">
        <v>0</v>
      </c>
      <c r="L19" s="42">
        <v>0</v>
      </c>
      <c r="M19" s="42">
        <v>0</v>
      </c>
      <c r="N19" s="43">
        <v>0</v>
      </c>
    </row>
    <row r="20" spans="1:14" ht="33" customHeight="1" thickBot="1" x14ac:dyDescent="0.25">
      <c r="A20" s="58" t="s">
        <v>234</v>
      </c>
      <c r="B20" s="44">
        <v>0</v>
      </c>
      <c r="C20" s="42">
        <v>0</v>
      </c>
      <c r="D20" s="42">
        <v>0</v>
      </c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3">
        <v>0</v>
      </c>
    </row>
    <row r="21" spans="1:14" ht="33" customHeight="1" thickBot="1" x14ac:dyDescent="0.25">
      <c r="A21" s="55" t="s">
        <v>235</v>
      </c>
      <c r="B21" s="45">
        <v>1577659</v>
      </c>
      <c r="C21" s="45">
        <v>1557401</v>
      </c>
      <c r="D21" s="45">
        <v>4052806</v>
      </c>
      <c r="E21" s="45">
        <v>5892608</v>
      </c>
      <c r="F21" s="45">
        <v>2602042</v>
      </c>
      <c r="G21" s="45">
        <v>6464798</v>
      </c>
      <c r="H21" s="45">
        <v>4249729</v>
      </c>
      <c r="I21" s="45">
        <v>5794991</v>
      </c>
      <c r="J21" s="45">
        <v>2424151</v>
      </c>
      <c r="K21" s="45">
        <v>3065063</v>
      </c>
      <c r="L21" s="45">
        <v>2049371</v>
      </c>
      <c r="M21" s="45">
        <v>0</v>
      </c>
      <c r="N21" s="45">
        <v>39730619</v>
      </c>
    </row>
    <row r="22" spans="1:14" ht="33" customHeight="1" x14ac:dyDescent="0.2">
      <c r="A22" s="54" t="s">
        <v>236</v>
      </c>
      <c r="B22" s="42">
        <v>1577659</v>
      </c>
      <c r="C22" s="42">
        <v>1557401</v>
      </c>
      <c r="D22" s="42">
        <v>4052806</v>
      </c>
      <c r="E22" s="42">
        <v>5892608</v>
      </c>
      <c r="F22" s="42">
        <v>2602042</v>
      </c>
      <c r="G22" s="42">
        <v>5452153</v>
      </c>
      <c r="H22" s="42">
        <v>4249729</v>
      </c>
      <c r="I22" s="42">
        <v>5794991</v>
      </c>
      <c r="J22" s="42">
        <v>2424600</v>
      </c>
      <c r="K22" s="42">
        <v>3065063</v>
      </c>
      <c r="L22" s="42">
        <v>1465267</v>
      </c>
      <c r="M22" s="42">
        <v>0</v>
      </c>
      <c r="N22" s="43">
        <v>38134318</v>
      </c>
    </row>
    <row r="23" spans="1:14" ht="33" customHeight="1" x14ac:dyDescent="0.2">
      <c r="A23" s="54" t="s">
        <v>237</v>
      </c>
      <c r="B23" s="42">
        <v>0</v>
      </c>
      <c r="C23" s="42">
        <v>0</v>
      </c>
      <c r="D23" s="42">
        <v>0</v>
      </c>
      <c r="E23" s="42">
        <v>0</v>
      </c>
      <c r="F23" s="42">
        <v>0</v>
      </c>
      <c r="G23" s="42">
        <v>1012645</v>
      </c>
      <c r="H23" s="42">
        <v>0</v>
      </c>
      <c r="I23" s="42">
        <v>0</v>
      </c>
      <c r="J23" s="42">
        <v>-449</v>
      </c>
      <c r="K23" s="42">
        <v>0</v>
      </c>
      <c r="L23" s="42">
        <v>584104</v>
      </c>
      <c r="M23" s="42">
        <v>0</v>
      </c>
      <c r="N23" s="43">
        <v>1596301</v>
      </c>
    </row>
    <row r="24" spans="1:14" ht="33" customHeight="1" x14ac:dyDescent="0.2">
      <c r="A24" s="54" t="s">
        <v>238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3">
        <v>0</v>
      </c>
    </row>
    <row r="25" spans="1:14" ht="33" customHeight="1" x14ac:dyDescent="0.2">
      <c r="A25" s="54" t="s">
        <v>239</v>
      </c>
      <c r="B25" s="42">
        <v>0</v>
      </c>
      <c r="C25" s="42">
        <v>0</v>
      </c>
      <c r="D25" s="42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3">
        <v>0</v>
      </c>
    </row>
    <row r="26" spans="1:14" ht="33" customHeight="1" x14ac:dyDescent="0.2">
      <c r="A26" s="54" t="s">
        <v>240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3">
        <v>0</v>
      </c>
    </row>
    <row r="27" spans="1:14" ht="33" customHeight="1" thickBot="1" x14ac:dyDescent="0.25">
      <c r="A27" s="54" t="s">
        <v>241</v>
      </c>
      <c r="B27" s="42">
        <v>0</v>
      </c>
      <c r="C27" s="42">
        <v>0</v>
      </c>
      <c r="D27" s="42">
        <v>0</v>
      </c>
      <c r="E27" s="42">
        <v>0</v>
      </c>
      <c r="F27" s="42">
        <v>0</v>
      </c>
      <c r="G27" s="42">
        <v>0</v>
      </c>
      <c r="H27" s="42">
        <v>0</v>
      </c>
      <c r="I27" s="42">
        <v>0</v>
      </c>
      <c r="J27" s="42">
        <v>0</v>
      </c>
      <c r="K27" s="42">
        <v>0</v>
      </c>
      <c r="L27" s="42">
        <v>0</v>
      </c>
      <c r="M27" s="42">
        <v>0</v>
      </c>
      <c r="N27" s="43">
        <v>0</v>
      </c>
    </row>
    <row r="28" spans="1:14" ht="33" customHeight="1" thickBot="1" x14ac:dyDescent="0.25">
      <c r="A28" s="55" t="s">
        <v>242</v>
      </c>
      <c r="B28" s="45">
        <v>0</v>
      </c>
      <c r="C28" s="45">
        <v>0</v>
      </c>
      <c r="D28" s="45">
        <v>0</v>
      </c>
      <c r="E28" s="45">
        <v>0</v>
      </c>
      <c r="F28" s="45">
        <v>0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</row>
    <row r="29" spans="1:14" ht="33" customHeight="1" x14ac:dyDescent="0.2">
      <c r="A29" s="54" t="s">
        <v>243</v>
      </c>
      <c r="B29" s="42">
        <v>0</v>
      </c>
      <c r="C29" s="42">
        <v>0</v>
      </c>
      <c r="D29" s="42">
        <v>0</v>
      </c>
      <c r="E29" s="42">
        <v>0</v>
      </c>
      <c r="F29" s="42">
        <v>0</v>
      </c>
      <c r="G29" s="42">
        <v>0</v>
      </c>
      <c r="H29" s="42">
        <v>0</v>
      </c>
      <c r="I29" s="42">
        <v>0</v>
      </c>
      <c r="J29" s="42">
        <v>0</v>
      </c>
      <c r="K29" s="42">
        <v>0</v>
      </c>
      <c r="L29" s="42">
        <v>0</v>
      </c>
      <c r="M29" s="42">
        <v>0</v>
      </c>
      <c r="N29" s="43">
        <v>0</v>
      </c>
    </row>
    <row r="30" spans="1:14" ht="33" customHeight="1" x14ac:dyDescent="0.2">
      <c r="A30" s="54" t="s">
        <v>244</v>
      </c>
      <c r="B30" s="42">
        <v>0</v>
      </c>
      <c r="C30" s="42">
        <v>0</v>
      </c>
      <c r="D30" s="42">
        <v>0</v>
      </c>
      <c r="E30" s="42">
        <v>0</v>
      </c>
      <c r="F30" s="42">
        <v>0</v>
      </c>
      <c r="G30" s="42">
        <v>0</v>
      </c>
      <c r="H30" s="42">
        <v>0</v>
      </c>
      <c r="I30" s="42">
        <v>0</v>
      </c>
      <c r="J30" s="42">
        <v>0</v>
      </c>
      <c r="K30" s="42">
        <v>0</v>
      </c>
      <c r="L30" s="42">
        <v>0</v>
      </c>
      <c r="M30" s="42">
        <v>0</v>
      </c>
      <c r="N30" s="43">
        <v>0</v>
      </c>
    </row>
    <row r="31" spans="1:14" ht="33" customHeight="1" x14ac:dyDescent="0.2">
      <c r="A31" s="54" t="s">
        <v>245</v>
      </c>
      <c r="B31" s="42">
        <v>0</v>
      </c>
      <c r="C31" s="42">
        <v>0</v>
      </c>
      <c r="D31" s="42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3">
        <v>0</v>
      </c>
    </row>
    <row r="32" spans="1:14" ht="33" customHeight="1" thickBot="1" x14ac:dyDescent="0.25">
      <c r="A32" s="54" t="s">
        <v>246</v>
      </c>
      <c r="B32" s="42">
        <v>0</v>
      </c>
      <c r="C32" s="42">
        <v>0</v>
      </c>
      <c r="D32" s="42">
        <v>0</v>
      </c>
      <c r="E32" s="42">
        <v>0</v>
      </c>
      <c r="F32" s="42">
        <v>0</v>
      </c>
      <c r="G32" s="42">
        <v>0</v>
      </c>
      <c r="H32" s="42">
        <v>0</v>
      </c>
      <c r="I32" s="42">
        <v>0</v>
      </c>
      <c r="J32" s="42">
        <v>0</v>
      </c>
      <c r="K32" s="42">
        <v>0</v>
      </c>
      <c r="L32" s="42">
        <v>0</v>
      </c>
      <c r="M32" s="42">
        <v>0</v>
      </c>
      <c r="N32" s="43">
        <v>0</v>
      </c>
    </row>
    <row r="33" spans="1:14" ht="33" customHeight="1" thickBot="1" x14ac:dyDescent="0.25">
      <c r="A33" s="55" t="s">
        <v>247</v>
      </c>
      <c r="B33" s="46">
        <v>44609</v>
      </c>
      <c r="C33" s="46">
        <v>0</v>
      </c>
      <c r="D33" s="46">
        <v>8585</v>
      </c>
      <c r="E33" s="46">
        <v>0</v>
      </c>
      <c r="F33" s="46">
        <v>255547</v>
      </c>
      <c r="G33" s="46">
        <v>295128</v>
      </c>
      <c r="H33" s="46">
        <v>5890</v>
      </c>
      <c r="I33" s="46">
        <v>206012</v>
      </c>
      <c r="J33" s="46">
        <v>1425392</v>
      </c>
      <c r="K33" s="46">
        <v>0</v>
      </c>
      <c r="L33" s="46">
        <v>314716</v>
      </c>
      <c r="M33" s="46">
        <v>0</v>
      </c>
      <c r="N33" s="46">
        <v>2555880</v>
      </c>
    </row>
    <row r="34" spans="1:14" ht="33" customHeight="1" x14ac:dyDescent="0.2">
      <c r="A34" s="54" t="s">
        <v>248</v>
      </c>
      <c r="B34" s="42">
        <v>0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7">
        <v>0</v>
      </c>
    </row>
    <row r="35" spans="1:14" ht="33" customHeight="1" thickBot="1" x14ac:dyDescent="0.25">
      <c r="A35" s="54" t="s">
        <v>249</v>
      </c>
      <c r="B35" s="42">
        <v>44609</v>
      </c>
      <c r="C35" s="42">
        <v>0</v>
      </c>
      <c r="D35" s="42">
        <v>8585</v>
      </c>
      <c r="E35" s="42">
        <v>0</v>
      </c>
      <c r="F35" s="42">
        <v>255547</v>
      </c>
      <c r="G35" s="42">
        <v>295128</v>
      </c>
      <c r="H35" s="42">
        <v>5890</v>
      </c>
      <c r="I35" s="42">
        <v>206012</v>
      </c>
      <c r="J35" s="42">
        <v>1425392</v>
      </c>
      <c r="K35" s="42">
        <v>0</v>
      </c>
      <c r="L35" s="42">
        <v>314716</v>
      </c>
      <c r="M35" s="42">
        <v>0</v>
      </c>
      <c r="N35" s="47">
        <v>2555880</v>
      </c>
    </row>
    <row r="36" spans="1:14" ht="33" customHeight="1" thickBot="1" x14ac:dyDescent="0.25">
      <c r="A36" s="55" t="s">
        <v>250</v>
      </c>
      <c r="B36" s="45">
        <v>100448371</v>
      </c>
      <c r="C36" s="45">
        <v>91028131</v>
      </c>
      <c r="D36" s="45">
        <v>107216749</v>
      </c>
      <c r="E36" s="45">
        <v>91845179</v>
      </c>
      <c r="F36" s="45">
        <v>108710900</v>
      </c>
      <c r="G36" s="45">
        <v>99545747</v>
      </c>
      <c r="H36" s="45">
        <v>106397828</v>
      </c>
      <c r="I36" s="45">
        <v>123115394</v>
      </c>
      <c r="J36" s="45">
        <v>113521544</v>
      </c>
      <c r="K36" s="45">
        <v>106266765</v>
      </c>
      <c r="L36" s="45">
        <v>85611008</v>
      </c>
      <c r="M36" s="45">
        <v>100104665</v>
      </c>
      <c r="N36" s="45">
        <v>1233812280</v>
      </c>
    </row>
    <row r="37" spans="1:14" ht="33" customHeight="1" x14ac:dyDescent="0.2">
      <c r="A37" s="54" t="s">
        <v>251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7">
        <v>0</v>
      </c>
    </row>
    <row r="38" spans="1:14" ht="33" customHeight="1" x14ac:dyDescent="0.2">
      <c r="A38" s="54" t="s">
        <v>252</v>
      </c>
      <c r="B38" s="42">
        <v>0</v>
      </c>
      <c r="C38" s="42">
        <v>0</v>
      </c>
      <c r="D38" s="42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7">
        <v>0</v>
      </c>
    </row>
    <row r="39" spans="1:14" ht="33" customHeight="1" x14ac:dyDescent="0.2">
      <c r="A39" s="54" t="s">
        <v>253</v>
      </c>
      <c r="B39" s="42">
        <v>3137476</v>
      </c>
      <c r="C39" s="42">
        <v>2759091</v>
      </c>
      <c r="D39" s="42">
        <v>809563</v>
      </c>
      <c r="E39" s="42">
        <v>735052</v>
      </c>
      <c r="F39" s="42">
        <v>936465</v>
      </c>
      <c r="G39" s="42">
        <v>723658</v>
      </c>
      <c r="H39" s="42">
        <v>2344795</v>
      </c>
      <c r="I39" s="42">
        <v>1269043</v>
      </c>
      <c r="J39" s="42">
        <v>307752</v>
      </c>
      <c r="K39" s="42">
        <v>793055</v>
      </c>
      <c r="L39" s="42">
        <v>2657832</v>
      </c>
      <c r="M39" s="42">
        <v>7064542</v>
      </c>
      <c r="N39" s="47">
        <v>23538323</v>
      </c>
    </row>
    <row r="40" spans="1:14" ht="33" customHeight="1" x14ac:dyDescent="0.2">
      <c r="A40" s="54" t="s">
        <v>254</v>
      </c>
      <c r="B40" s="42">
        <v>13521468</v>
      </c>
      <c r="C40" s="42">
        <v>6961008</v>
      </c>
      <c r="D40" s="42">
        <v>36237217</v>
      </c>
      <c r="E40" s="42">
        <v>53653755</v>
      </c>
      <c r="F40" s="42">
        <v>58207300</v>
      </c>
      <c r="G40" s="42">
        <v>52239166</v>
      </c>
      <c r="H40" s="42">
        <v>38412096</v>
      </c>
      <c r="I40" s="42">
        <v>44504201</v>
      </c>
      <c r="J40" s="42">
        <v>39337678</v>
      </c>
      <c r="K40" s="42">
        <v>50732441</v>
      </c>
      <c r="L40" s="42">
        <v>31106596</v>
      </c>
      <c r="M40" s="42">
        <v>36649285</v>
      </c>
      <c r="N40" s="47">
        <v>461562211</v>
      </c>
    </row>
    <row r="41" spans="1:14" ht="33" customHeight="1" x14ac:dyDescent="0.2">
      <c r="A41" s="54" t="s">
        <v>255</v>
      </c>
      <c r="B41" s="42">
        <v>0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42">
        <v>0</v>
      </c>
      <c r="J41" s="42">
        <v>0</v>
      </c>
      <c r="K41" s="42">
        <v>0</v>
      </c>
      <c r="L41" s="42">
        <v>0</v>
      </c>
      <c r="M41" s="42">
        <v>0</v>
      </c>
      <c r="N41" s="47">
        <v>0</v>
      </c>
    </row>
    <row r="42" spans="1:14" ht="33" customHeight="1" x14ac:dyDescent="0.2">
      <c r="A42" s="54" t="s">
        <v>256</v>
      </c>
      <c r="B42" s="42">
        <v>44538561</v>
      </c>
      <c r="C42" s="42">
        <v>26573779</v>
      </c>
      <c r="D42" s="42">
        <v>13761766</v>
      </c>
      <c r="E42" s="42">
        <v>4241255</v>
      </c>
      <c r="F42" s="42">
        <v>1759990</v>
      </c>
      <c r="G42" s="42">
        <v>3681002</v>
      </c>
      <c r="H42" s="42">
        <v>16328093</v>
      </c>
      <c r="I42" s="42">
        <v>7714895</v>
      </c>
      <c r="J42" s="42">
        <v>3761336</v>
      </c>
      <c r="K42" s="42">
        <v>6977853</v>
      </c>
      <c r="L42" s="42">
        <v>4821243</v>
      </c>
      <c r="M42" s="42">
        <v>21058468</v>
      </c>
      <c r="N42" s="47">
        <v>155218242</v>
      </c>
    </row>
    <row r="43" spans="1:14" ht="33" customHeight="1" x14ac:dyDescent="0.2">
      <c r="A43" s="54" t="s">
        <v>257</v>
      </c>
      <c r="B43" s="42">
        <v>0</v>
      </c>
      <c r="C43" s="42">
        <v>0</v>
      </c>
      <c r="D43" s="42">
        <v>0</v>
      </c>
      <c r="E43" s="42">
        <v>0</v>
      </c>
      <c r="F43" s="42">
        <v>0</v>
      </c>
      <c r="G43" s="42">
        <v>0</v>
      </c>
      <c r="H43" s="42">
        <v>0</v>
      </c>
      <c r="I43" s="42">
        <v>0</v>
      </c>
      <c r="J43" s="42">
        <v>0</v>
      </c>
      <c r="K43" s="42">
        <v>0</v>
      </c>
      <c r="L43" s="42">
        <v>0</v>
      </c>
      <c r="M43" s="42">
        <v>0</v>
      </c>
      <c r="N43" s="47">
        <v>0</v>
      </c>
    </row>
    <row r="44" spans="1:14" ht="33" customHeight="1" x14ac:dyDescent="0.2">
      <c r="A44" s="54" t="s">
        <v>258</v>
      </c>
      <c r="B44" s="42">
        <v>0</v>
      </c>
      <c r="C44" s="42">
        <v>0</v>
      </c>
      <c r="D44" s="42">
        <v>6742159</v>
      </c>
      <c r="E44" s="42">
        <v>2973369</v>
      </c>
      <c r="F44" s="42">
        <v>54311</v>
      </c>
      <c r="G44" s="42">
        <v>762185</v>
      </c>
      <c r="H44" s="42">
        <v>813072</v>
      </c>
      <c r="I44" s="42">
        <v>-495</v>
      </c>
      <c r="J44" s="42">
        <v>0</v>
      </c>
      <c r="K44" s="42">
        <v>1490373</v>
      </c>
      <c r="L44" s="42">
        <v>0</v>
      </c>
      <c r="M44" s="42">
        <v>0</v>
      </c>
      <c r="N44" s="47">
        <v>12834975</v>
      </c>
    </row>
    <row r="45" spans="1:14" ht="33" customHeight="1" x14ac:dyDescent="0.2">
      <c r="A45" s="54" t="s">
        <v>259</v>
      </c>
      <c r="B45" s="42">
        <v>39250865</v>
      </c>
      <c r="C45" s="42">
        <v>54734253</v>
      </c>
      <c r="D45" s="42">
        <v>49666043</v>
      </c>
      <c r="E45" s="42">
        <v>30241748</v>
      </c>
      <c r="F45" s="42">
        <v>47752833</v>
      </c>
      <c r="G45" s="42">
        <v>42139736</v>
      </c>
      <c r="H45" s="42">
        <v>48499772</v>
      </c>
      <c r="I45" s="42">
        <v>69627750</v>
      </c>
      <c r="J45" s="42">
        <v>70114778</v>
      </c>
      <c r="K45" s="42">
        <v>46273042</v>
      </c>
      <c r="L45" s="42">
        <v>47025337</v>
      </c>
      <c r="M45" s="42">
        <v>35332371</v>
      </c>
      <c r="N45" s="47">
        <v>580658529</v>
      </c>
    </row>
    <row r="46" spans="1:14" ht="33" customHeight="1" x14ac:dyDescent="0.2">
      <c r="A46" s="54" t="s">
        <v>260</v>
      </c>
      <c r="B46" s="42">
        <v>0</v>
      </c>
      <c r="C46" s="42">
        <v>0</v>
      </c>
      <c r="D46" s="42">
        <v>0</v>
      </c>
      <c r="E46" s="42">
        <v>0</v>
      </c>
      <c r="F46" s="42">
        <v>0</v>
      </c>
      <c r="G46" s="42">
        <v>0</v>
      </c>
      <c r="H46" s="42">
        <v>0</v>
      </c>
      <c r="I46" s="42">
        <v>0</v>
      </c>
      <c r="J46" s="42">
        <v>0</v>
      </c>
      <c r="K46" s="42">
        <v>0</v>
      </c>
      <c r="L46" s="42">
        <v>0</v>
      </c>
      <c r="M46" s="42">
        <v>0</v>
      </c>
      <c r="N46" s="47">
        <v>0</v>
      </c>
    </row>
    <row r="47" spans="1:14" ht="33" customHeight="1" thickBot="1" x14ac:dyDescent="0.25">
      <c r="A47" s="54" t="s">
        <v>261</v>
      </c>
      <c r="B47" s="42">
        <v>0</v>
      </c>
      <c r="C47" s="42">
        <v>0</v>
      </c>
      <c r="D47" s="42">
        <v>0</v>
      </c>
      <c r="E47" s="42">
        <v>0</v>
      </c>
      <c r="F47" s="42">
        <v>0</v>
      </c>
      <c r="G47" s="42">
        <v>0</v>
      </c>
      <c r="H47" s="42">
        <v>0</v>
      </c>
      <c r="I47" s="42">
        <v>0</v>
      </c>
      <c r="J47" s="42">
        <v>0</v>
      </c>
      <c r="K47" s="42">
        <v>0</v>
      </c>
      <c r="L47" s="42">
        <v>0</v>
      </c>
      <c r="M47" s="42">
        <v>0</v>
      </c>
      <c r="N47" s="47">
        <v>0</v>
      </c>
    </row>
    <row r="48" spans="1:14" ht="33" customHeight="1" thickBot="1" x14ac:dyDescent="0.25">
      <c r="A48" s="55" t="s">
        <v>262</v>
      </c>
      <c r="B48" s="45">
        <v>0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</row>
    <row r="49" spans="1:14" ht="33" customHeight="1" thickBot="1" x14ac:dyDescent="0.25">
      <c r="A49" s="56" t="s">
        <v>262</v>
      </c>
      <c r="B49" s="48">
        <v>0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7">
        <v>0</v>
      </c>
    </row>
    <row r="50" spans="1:14" ht="33" customHeight="1" thickBot="1" x14ac:dyDescent="0.25">
      <c r="A50" s="55" t="s">
        <v>263</v>
      </c>
      <c r="B50" s="45">
        <v>2369466</v>
      </c>
      <c r="C50" s="45">
        <v>2445007</v>
      </c>
      <c r="D50" s="45">
        <v>0</v>
      </c>
      <c r="E50" s="45">
        <v>2662154</v>
      </c>
      <c r="F50" s="45">
        <v>2601668</v>
      </c>
      <c r="G50" s="45">
        <v>2434395</v>
      </c>
      <c r="H50" s="45">
        <v>2652535</v>
      </c>
      <c r="I50" s="45">
        <v>2728068</v>
      </c>
      <c r="J50" s="45">
        <v>2887638</v>
      </c>
      <c r="K50" s="45">
        <v>5914278</v>
      </c>
      <c r="L50" s="45">
        <v>2925720</v>
      </c>
      <c r="M50" s="45">
        <v>2945366</v>
      </c>
      <c r="N50" s="45">
        <v>32566294</v>
      </c>
    </row>
    <row r="51" spans="1:14" ht="33" customHeight="1" x14ac:dyDescent="0.2">
      <c r="A51" s="54" t="s">
        <v>264</v>
      </c>
      <c r="B51" s="42">
        <v>2369466</v>
      </c>
      <c r="C51" s="42">
        <v>2445007</v>
      </c>
      <c r="D51" s="42">
        <v>0</v>
      </c>
      <c r="E51" s="42">
        <v>2662154</v>
      </c>
      <c r="F51" s="42">
        <v>2601668</v>
      </c>
      <c r="G51" s="42">
        <v>2434395</v>
      </c>
      <c r="H51" s="42">
        <v>2652535</v>
      </c>
      <c r="I51" s="42">
        <v>2728068</v>
      </c>
      <c r="J51" s="42">
        <v>2887638</v>
      </c>
      <c r="K51" s="42">
        <v>5914278</v>
      </c>
      <c r="L51" s="42">
        <v>2925720</v>
      </c>
      <c r="M51" s="42">
        <v>2945366</v>
      </c>
      <c r="N51" s="47">
        <v>32566294</v>
      </c>
    </row>
    <row r="52" spans="1:14" ht="33" customHeight="1" x14ac:dyDescent="0.2">
      <c r="A52" s="54" t="s">
        <v>265</v>
      </c>
      <c r="B52" s="42">
        <v>0</v>
      </c>
      <c r="C52" s="42">
        <v>0</v>
      </c>
      <c r="D52" s="42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7">
        <v>0</v>
      </c>
    </row>
    <row r="53" spans="1:14" ht="33" customHeight="1" x14ac:dyDescent="0.2">
      <c r="A53" s="54" t="s">
        <v>266</v>
      </c>
      <c r="B53" s="42">
        <v>0</v>
      </c>
      <c r="C53" s="42">
        <v>0</v>
      </c>
      <c r="D53" s="42">
        <v>0</v>
      </c>
      <c r="E53" s="42">
        <v>0</v>
      </c>
      <c r="F53" s="42">
        <v>0</v>
      </c>
      <c r="G53" s="42">
        <v>0</v>
      </c>
      <c r="H53" s="42">
        <v>0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7">
        <v>0</v>
      </c>
    </row>
    <row r="54" spans="1:14" ht="33" customHeight="1" x14ac:dyDescent="0.2">
      <c r="A54" s="54" t="s">
        <v>267</v>
      </c>
      <c r="B54" s="42">
        <v>0</v>
      </c>
      <c r="C54" s="42">
        <v>0</v>
      </c>
      <c r="D54" s="42">
        <v>0</v>
      </c>
      <c r="E54" s="42">
        <v>0</v>
      </c>
      <c r="F54" s="42">
        <v>0</v>
      </c>
      <c r="G54" s="42">
        <v>0</v>
      </c>
      <c r="H54" s="42">
        <v>0</v>
      </c>
      <c r="I54" s="42">
        <v>0</v>
      </c>
      <c r="J54" s="42">
        <v>0</v>
      </c>
      <c r="K54" s="42">
        <v>0</v>
      </c>
      <c r="L54" s="42">
        <v>0</v>
      </c>
      <c r="M54" s="42">
        <v>0</v>
      </c>
      <c r="N54" s="47">
        <v>0</v>
      </c>
    </row>
    <row r="55" spans="1:14" ht="33" customHeight="1" x14ac:dyDescent="0.2">
      <c r="A55" s="54" t="s">
        <v>268</v>
      </c>
      <c r="B55" s="42">
        <v>0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42">
        <v>0</v>
      </c>
      <c r="J55" s="42">
        <v>0</v>
      </c>
      <c r="K55" s="42">
        <v>0</v>
      </c>
      <c r="L55" s="42">
        <v>0</v>
      </c>
      <c r="M55" s="42">
        <v>0</v>
      </c>
      <c r="N55" s="47">
        <v>0</v>
      </c>
    </row>
    <row r="56" spans="1:14" ht="33" customHeight="1" x14ac:dyDescent="0.2">
      <c r="A56" s="54" t="s">
        <v>269</v>
      </c>
      <c r="B56" s="42">
        <v>0</v>
      </c>
      <c r="C56" s="42">
        <v>0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7">
        <v>0</v>
      </c>
    </row>
    <row r="57" spans="1:14" ht="33" customHeight="1" x14ac:dyDescent="0.2">
      <c r="A57" s="54" t="s">
        <v>270</v>
      </c>
      <c r="B57" s="42">
        <v>0</v>
      </c>
      <c r="C57" s="42">
        <v>0</v>
      </c>
      <c r="D57" s="42">
        <v>0</v>
      </c>
      <c r="E57" s="42">
        <v>0</v>
      </c>
      <c r="F57" s="42">
        <v>0</v>
      </c>
      <c r="G57" s="42">
        <v>0</v>
      </c>
      <c r="H57" s="42">
        <v>0</v>
      </c>
      <c r="I57" s="42">
        <v>0</v>
      </c>
      <c r="J57" s="42">
        <v>0</v>
      </c>
      <c r="K57" s="42">
        <v>0</v>
      </c>
      <c r="L57" s="42">
        <v>0</v>
      </c>
      <c r="M57" s="42">
        <v>0</v>
      </c>
      <c r="N57" s="47">
        <v>0</v>
      </c>
    </row>
    <row r="58" spans="1:14" ht="33" customHeight="1" x14ac:dyDescent="0.2">
      <c r="A58" s="54" t="s">
        <v>271</v>
      </c>
      <c r="B58" s="42">
        <v>0</v>
      </c>
      <c r="C58" s="42">
        <v>0</v>
      </c>
      <c r="D58" s="42">
        <v>0</v>
      </c>
      <c r="E58" s="42">
        <v>0</v>
      </c>
      <c r="F58" s="42">
        <v>0</v>
      </c>
      <c r="G58" s="42">
        <v>0</v>
      </c>
      <c r="H58" s="42">
        <v>0</v>
      </c>
      <c r="I58" s="42">
        <v>0</v>
      </c>
      <c r="J58" s="42">
        <v>0</v>
      </c>
      <c r="K58" s="42">
        <v>0</v>
      </c>
      <c r="L58" s="42">
        <v>0</v>
      </c>
      <c r="M58" s="42">
        <v>0</v>
      </c>
      <c r="N58" s="47">
        <v>0</v>
      </c>
    </row>
    <row r="59" spans="1:14" ht="33" customHeight="1" x14ac:dyDescent="0.2">
      <c r="A59" s="54" t="s">
        <v>272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7">
        <v>0</v>
      </c>
    </row>
    <row r="60" spans="1:14" ht="33" customHeight="1" thickBot="1" x14ac:dyDescent="0.25">
      <c r="A60" s="54" t="s">
        <v>273</v>
      </c>
      <c r="B60" s="42">
        <v>0</v>
      </c>
      <c r="C60" s="42">
        <v>0</v>
      </c>
      <c r="D60" s="42">
        <v>0</v>
      </c>
      <c r="E60" s="42">
        <v>0</v>
      </c>
      <c r="F60" s="42">
        <v>0</v>
      </c>
      <c r="G60" s="42">
        <v>0</v>
      </c>
      <c r="H60" s="42">
        <v>0</v>
      </c>
      <c r="I60" s="42">
        <v>0</v>
      </c>
      <c r="J60" s="42">
        <v>0</v>
      </c>
      <c r="K60" s="42">
        <v>0</v>
      </c>
      <c r="L60" s="42">
        <v>0</v>
      </c>
      <c r="M60" s="42">
        <v>0</v>
      </c>
      <c r="N60" s="47">
        <v>0</v>
      </c>
    </row>
    <row r="61" spans="1:14" ht="33" customHeight="1" thickBot="1" x14ac:dyDescent="0.25">
      <c r="A61" s="55" t="s">
        <v>274</v>
      </c>
      <c r="B61" s="45">
        <v>0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266237</v>
      </c>
      <c r="I61" s="45">
        <v>316214</v>
      </c>
      <c r="J61" s="45">
        <v>0</v>
      </c>
      <c r="K61" s="45">
        <v>0</v>
      </c>
      <c r="L61" s="45">
        <v>0</v>
      </c>
      <c r="M61" s="45">
        <v>0</v>
      </c>
      <c r="N61" s="45">
        <v>582452</v>
      </c>
    </row>
    <row r="62" spans="1:14" ht="33" customHeight="1" x14ac:dyDescent="0.2">
      <c r="A62" s="54" t="s">
        <v>275</v>
      </c>
      <c r="B62" s="42">
        <v>0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266237</v>
      </c>
      <c r="I62" s="42">
        <v>316214</v>
      </c>
      <c r="J62" s="42">
        <v>0</v>
      </c>
      <c r="K62" s="42">
        <v>0</v>
      </c>
      <c r="L62" s="42">
        <v>0</v>
      </c>
      <c r="M62" s="42">
        <v>0</v>
      </c>
      <c r="N62" s="47">
        <v>582452</v>
      </c>
    </row>
    <row r="63" spans="1:14" ht="33" customHeight="1" x14ac:dyDescent="0.2">
      <c r="A63" s="54" t="s">
        <v>276</v>
      </c>
      <c r="B63" s="42">
        <v>0</v>
      </c>
      <c r="C63" s="42">
        <v>0</v>
      </c>
      <c r="D63" s="42">
        <v>0</v>
      </c>
      <c r="E63" s="42">
        <v>0</v>
      </c>
      <c r="F63" s="42">
        <v>0</v>
      </c>
      <c r="G63" s="42">
        <v>0</v>
      </c>
      <c r="H63" s="42">
        <v>0</v>
      </c>
      <c r="I63" s="42">
        <v>0</v>
      </c>
      <c r="J63" s="42">
        <v>0</v>
      </c>
      <c r="K63" s="42">
        <v>0</v>
      </c>
      <c r="L63" s="42">
        <v>0</v>
      </c>
      <c r="M63" s="42">
        <v>0</v>
      </c>
      <c r="N63" s="47">
        <v>0</v>
      </c>
    </row>
    <row r="64" spans="1:14" ht="33" customHeight="1" x14ac:dyDescent="0.2">
      <c r="A64" s="54" t="s">
        <v>277</v>
      </c>
      <c r="B64" s="42">
        <v>0</v>
      </c>
      <c r="C64" s="42">
        <v>0</v>
      </c>
      <c r="D64" s="42">
        <v>0</v>
      </c>
      <c r="E64" s="42">
        <v>0</v>
      </c>
      <c r="F64" s="42">
        <v>0</v>
      </c>
      <c r="G64" s="42">
        <v>0</v>
      </c>
      <c r="H64" s="42">
        <v>0</v>
      </c>
      <c r="I64" s="42">
        <v>0</v>
      </c>
      <c r="J64" s="42">
        <v>0</v>
      </c>
      <c r="K64" s="42">
        <v>0</v>
      </c>
      <c r="L64" s="42">
        <v>0</v>
      </c>
      <c r="M64" s="42">
        <v>0</v>
      </c>
      <c r="N64" s="47">
        <v>0</v>
      </c>
    </row>
    <row r="65" spans="1:14" ht="33" customHeight="1" x14ac:dyDescent="0.2">
      <c r="A65" s="54" t="s">
        <v>278</v>
      </c>
      <c r="B65" s="42">
        <v>0</v>
      </c>
      <c r="C65" s="42">
        <v>0</v>
      </c>
      <c r="D65" s="42">
        <v>0</v>
      </c>
      <c r="E65" s="42">
        <v>0</v>
      </c>
      <c r="F65" s="42">
        <v>0</v>
      </c>
      <c r="G65" s="42">
        <v>0</v>
      </c>
      <c r="H65" s="42">
        <v>0</v>
      </c>
      <c r="I65" s="42">
        <v>0</v>
      </c>
      <c r="J65" s="42">
        <v>0</v>
      </c>
      <c r="K65" s="42">
        <v>0</v>
      </c>
      <c r="L65" s="42">
        <v>0</v>
      </c>
      <c r="M65" s="42">
        <v>0</v>
      </c>
      <c r="N65" s="47">
        <v>0</v>
      </c>
    </row>
    <row r="66" spans="1:14" ht="33" customHeight="1" x14ac:dyDescent="0.2">
      <c r="A66" s="54" t="s">
        <v>279</v>
      </c>
      <c r="B66" s="42">
        <v>0</v>
      </c>
      <c r="C66" s="42">
        <v>0</v>
      </c>
      <c r="D66" s="42">
        <v>0</v>
      </c>
      <c r="E66" s="42">
        <v>0</v>
      </c>
      <c r="F66" s="42">
        <v>0</v>
      </c>
      <c r="G66" s="42">
        <v>0</v>
      </c>
      <c r="H66" s="42">
        <v>0</v>
      </c>
      <c r="I66" s="42">
        <v>0</v>
      </c>
      <c r="J66" s="42">
        <v>0</v>
      </c>
      <c r="K66" s="42">
        <v>0</v>
      </c>
      <c r="L66" s="42">
        <v>0</v>
      </c>
      <c r="M66" s="42">
        <v>0</v>
      </c>
      <c r="N66" s="47">
        <v>0</v>
      </c>
    </row>
    <row r="67" spans="1:14" ht="33" customHeight="1" x14ac:dyDescent="0.2">
      <c r="A67" s="54" t="s">
        <v>280</v>
      </c>
      <c r="B67" s="42">
        <v>0</v>
      </c>
      <c r="C67" s="42">
        <v>0</v>
      </c>
      <c r="D67" s="42">
        <v>0</v>
      </c>
      <c r="E67" s="42">
        <v>0</v>
      </c>
      <c r="F67" s="42">
        <v>0</v>
      </c>
      <c r="G67" s="42">
        <v>0</v>
      </c>
      <c r="H67" s="42">
        <v>0</v>
      </c>
      <c r="I67" s="42">
        <v>0</v>
      </c>
      <c r="J67" s="42">
        <v>0</v>
      </c>
      <c r="K67" s="42">
        <v>0</v>
      </c>
      <c r="L67" s="42">
        <v>0</v>
      </c>
      <c r="M67" s="42">
        <v>0</v>
      </c>
      <c r="N67" s="47">
        <v>0</v>
      </c>
    </row>
    <row r="68" spans="1:14" ht="33" customHeight="1" thickBot="1" x14ac:dyDescent="0.25">
      <c r="A68" s="54" t="s">
        <v>281</v>
      </c>
      <c r="B68" s="42">
        <v>0</v>
      </c>
      <c r="C68" s="42">
        <v>0</v>
      </c>
      <c r="D68" s="42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7">
        <v>0</v>
      </c>
    </row>
    <row r="69" spans="1:14" ht="33" customHeight="1" thickBot="1" x14ac:dyDescent="0.25">
      <c r="A69" s="55" t="s">
        <v>282</v>
      </c>
      <c r="B69" s="45">
        <v>1868236</v>
      </c>
      <c r="C69" s="45">
        <v>532560</v>
      </c>
      <c r="D69" s="45">
        <v>560549</v>
      </c>
      <c r="E69" s="45">
        <v>2277845</v>
      </c>
      <c r="F69" s="45">
        <v>2379110</v>
      </c>
      <c r="G69" s="45">
        <v>3730593</v>
      </c>
      <c r="H69" s="45">
        <v>927952</v>
      </c>
      <c r="I69" s="45">
        <v>908528</v>
      </c>
      <c r="J69" s="45">
        <v>3956555</v>
      </c>
      <c r="K69" s="45">
        <v>1963759</v>
      </c>
      <c r="L69" s="45">
        <v>254192</v>
      </c>
      <c r="M69" s="45">
        <v>460725</v>
      </c>
      <c r="N69" s="45">
        <v>19820605</v>
      </c>
    </row>
    <row r="70" spans="1:14" ht="33" customHeight="1" x14ac:dyDescent="0.2">
      <c r="A70" s="54" t="s">
        <v>283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374701</v>
      </c>
      <c r="I70" s="42">
        <v>69615</v>
      </c>
      <c r="J70" s="42">
        <v>0</v>
      </c>
      <c r="K70" s="42">
        <v>0</v>
      </c>
      <c r="L70" s="42">
        <v>0</v>
      </c>
      <c r="M70" s="42">
        <v>621886</v>
      </c>
      <c r="N70" s="47">
        <v>1066201</v>
      </c>
    </row>
    <row r="71" spans="1:14" ht="33" customHeight="1" x14ac:dyDescent="0.2">
      <c r="A71" s="54" t="s">
        <v>284</v>
      </c>
      <c r="B71" s="42">
        <v>0</v>
      </c>
      <c r="C71" s="42">
        <v>0</v>
      </c>
      <c r="D71" s="42">
        <v>0</v>
      </c>
      <c r="E71" s="42">
        <v>0</v>
      </c>
      <c r="F71" s="42">
        <v>0</v>
      </c>
      <c r="G71" s="42">
        <v>0</v>
      </c>
      <c r="H71" s="42">
        <v>0</v>
      </c>
      <c r="I71" s="42">
        <v>0</v>
      </c>
      <c r="J71" s="42">
        <v>0</v>
      </c>
      <c r="K71" s="42">
        <v>0</v>
      </c>
      <c r="L71" s="42">
        <v>0</v>
      </c>
      <c r="M71" s="42">
        <v>0</v>
      </c>
      <c r="N71" s="47">
        <v>0</v>
      </c>
    </row>
    <row r="72" spans="1:14" ht="33" customHeight="1" x14ac:dyDescent="0.2">
      <c r="A72" s="54" t="s">
        <v>285</v>
      </c>
      <c r="B72" s="42">
        <v>0</v>
      </c>
      <c r="C72" s="42">
        <v>0</v>
      </c>
      <c r="D72" s="42">
        <v>0</v>
      </c>
      <c r="E72" s="42">
        <v>0</v>
      </c>
      <c r="F72" s="42">
        <v>0</v>
      </c>
      <c r="G72" s="42">
        <v>0</v>
      </c>
      <c r="H72" s="42">
        <v>0</v>
      </c>
      <c r="I72" s="42">
        <v>0</v>
      </c>
      <c r="J72" s="42">
        <v>0</v>
      </c>
      <c r="K72" s="42">
        <v>0</v>
      </c>
      <c r="L72" s="42">
        <v>0</v>
      </c>
      <c r="M72" s="42">
        <v>0</v>
      </c>
      <c r="N72" s="47">
        <v>0</v>
      </c>
    </row>
    <row r="73" spans="1:14" ht="33" customHeight="1" x14ac:dyDescent="0.2">
      <c r="A73" s="54" t="s">
        <v>286</v>
      </c>
      <c r="B73" s="42">
        <v>0</v>
      </c>
      <c r="C73" s="42">
        <v>0</v>
      </c>
      <c r="D73" s="42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7">
        <v>0</v>
      </c>
    </row>
    <row r="74" spans="1:14" ht="33" customHeight="1" x14ac:dyDescent="0.2">
      <c r="A74" s="54" t="s">
        <v>287</v>
      </c>
      <c r="B74" s="42">
        <v>0</v>
      </c>
      <c r="C74" s="42">
        <v>0</v>
      </c>
      <c r="D74" s="42">
        <v>0</v>
      </c>
      <c r="E74" s="42">
        <v>0</v>
      </c>
      <c r="F74" s="42">
        <v>0</v>
      </c>
      <c r="G74" s="42">
        <v>0</v>
      </c>
      <c r="H74" s="42">
        <v>0</v>
      </c>
      <c r="I74" s="42">
        <v>0</v>
      </c>
      <c r="J74" s="42">
        <v>0</v>
      </c>
      <c r="K74" s="42">
        <v>0</v>
      </c>
      <c r="L74" s="42">
        <v>0</v>
      </c>
      <c r="M74" s="42">
        <v>0</v>
      </c>
      <c r="N74" s="47">
        <v>0</v>
      </c>
    </row>
    <row r="75" spans="1:14" ht="33" customHeight="1" x14ac:dyDescent="0.2">
      <c r="A75" s="54" t="s">
        <v>288</v>
      </c>
      <c r="B75" s="42">
        <v>0</v>
      </c>
      <c r="C75" s="42">
        <v>0</v>
      </c>
      <c r="D75" s="42">
        <v>0</v>
      </c>
      <c r="E75" s="42">
        <v>0</v>
      </c>
      <c r="F75" s="42">
        <v>0</v>
      </c>
      <c r="G75" s="42">
        <v>0</v>
      </c>
      <c r="H75" s="42">
        <v>0</v>
      </c>
      <c r="I75" s="42">
        <v>0</v>
      </c>
      <c r="J75" s="42">
        <v>0</v>
      </c>
      <c r="K75" s="42">
        <v>0</v>
      </c>
      <c r="L75" s="42">
        <v>0</v>
      </c>
      <c r="M75" s="42">
        <v>0</v>
      </c>
      <c r="N75" s="47">
        <v>0</v>
      </c>
    </row>
    <row r="76" spans="1:14" ht="33" customHeight="1" x14ac:dyDescent="0.2">
      <c r="A76" s="54" t="s">
        <v>289</v>
      </c>
      <c r="B76" s="42">
        <v>0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7">
        <v>0</v>
      </c>
    </row>
    <row r="77" spans="1:14" ht="33" customHeight="1" x14ac:dyDescent="0.2">
      <c r="A77" s="54" t="s">
        <v>290</v>
      </c>
      <c r="B77" s="42">
        <v>0</v>
      </c>
      <c r="C77" s="42">
        <v>0</v>
      </c>
      <c r="D77" s="42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7">
        <v>0</v>
      </c>
    </row>
    <row r="78" spans="1:14" ht="33" customHeight="1" x14ac:dyDescent="0.2">
      <c r="A78" s="54" t="s">
        <v>291</v>
      </c>
      <c r="B78" s="42">
        <v>0</v>
      </c>
      <c r="C78" s="42">
        <v>0</v>
      </c>
      <c r="D78" s="42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7">
        <v>0</v>
      </c>
    </row>
    <row r="79" spans="1:14" ht="33" customHeight="1" x14ac:dyDescent="0.2">
      <c r="A79" s="54" t="s">
        <v>292</v>
      </c>
      <c r="B79" s="42">
        <v>0</v>
      </c>
      <c r="C79" s="42">
        <v>0</v>
      </c>
      <c r="D79" s="42">
        <v>0</v>
      </c>
      <c r="E79" s="42">
        <v>0</v>
      </c>
      <c r="F79" s="42">
        <v>0</v>
      </c>
      <c r="G79" s="42">
        <v>0</v>
      </c>
      <c r="H79" s="42">
        <v>0</v>
      </c>
      <c r="I79" s="42">
        <v>0</v>
      </c>
      <c r="J79" s="42">
        <v>0</v>
      </c>
      <c r="K79" s="42">
        <v>0</v>
      </c>
      <c r="L79" s="42">
        <v>0</v>
      </c>
      <c r="M79" s="42">
        <v>0</v>
      </c>
      <c r="N79" s="47">
        <v>0</v>
      </c>
    </row>
    <row r="80" spans="1:14" ht="33" customHeight="1" x14ac:dyDescent="0.2">
      <c r="A80" s="54" t="s">
        <v>293</v>
      </c>
      <c r="B80" s="42">
        <v>532608</v>
      </c>
      <c r="C80" s="42">
        <v>532560</v>
      </c>
      <c r="D80" s="42">
        <v>560549</v>
      </c>
      <c r="E80" s="42">
        <v>549569</v>
      </c>
      <c r="F80" s="42">
        <v>554602</v>
      </c>
      <c r="G80" s="42">
        <v>276434</v>
      </c>
      <c r="H80" s="42">
        <v>554448</v>
      </c>
      <c r="I80" s="42">
        <v>831731</v>
      </c>
      <c r="J80" s="42">
        <v>556170</v>
      </c>
      <c r="K80" s="42">
        <v>552341</v>
      </c>
      <c r="L80" s="42">
        <v>254192</v>
      </c>
      <c r="M80" s="42">
        <v>0</v>
      </c>
      <c r="N80" s="47">
        <v>5755204</v>
      </c>
    </row>
    <row r="81" spans="1:14" ht="33" customHeight="1" x14ac:dyDescent="0.2">
      <c r="A81" s="54" t="s">
        <v>294</v>
      </c>
      <c r="B81" s="42">
        <v>0</v>
      </c>
      <c r="C81" s="42">
        <v>0</v>
      </c>
      <c r="D81" s="42">
        <v>0</v>
      </c>
      <c r="E81" s="42">
        <v>0</v>
      </c>
      <c r="F81" s="42">
        <v>0</v>
      </c>
      <c r="G81" s="42">
        <v>0</v>
      </c>
      <c r="H81" s="42">
        <v>0</v>
      </c>
      <c r="I81" s="42">
        <v>0</v>
      </c>
      <c r="J81" s="42">
        <v>0</v>
      </c>
      <c r="K81" s="42">
        <v>0</v>
      </c>
      <c r="L81" s="42">
        <v>0</v>
      </c>
      <c r="M81" s="42">
        <v>0</v>
      </c>
      <c r="N81" s="47">
        <v>0</v>
      </c>
    </row>
    <row r="82" spans="1:14" ht="33" customHeight="1" x14ac:dyDescent="0.2">
      <c r="A82" s="54" t="s">
        <v>295</v>
      </c>
      <c r="B82" s="42">
        <v>1335628</v>
      </c>
      <c r="C82" s="42">
        <v>0</v>
      </c>
      <c r="D82" s="42">
        <v>0</v>
      </c>
      <c r="E82" s="42">
        <v>1728276</v>
      </c>
      <c r="F82" s="42">
        <v>1824509</v>
      </c>
      <c r="G82" s="42">
        <v>3454159</v>
      </c>
      <c r="H82" s="42">
        <v>-1197</v>
      </c>
      <c r="I82" s="42">
        <v>7182</v>
      </c>
      <c r="J82" s="42">
        <v>3400385</v>
      </c>
      <c r="K82" s="42">
        <v>1411419</v>
      </c>
      <c r="L82" s="42">
        <v>0</v>
      </c>
      <c r="M82" s="42">
        <v>-161161</v>
      </c>
      <c r="N82" s="47">
        <v>12999200</v>
      </c>
    </row>
    <row r="83" spans="1:14" ht="33" customHeight="1" x14ac:dyDescent="0.2">
      <c r="A83" s="54" t="s">
        <v>296</v>
      </c>
      <c r="B83" s="42">
        <v>0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42">
        <v>0</v>
      </c>
      <c r="J83" s="42">
        <v>0</v>
      </c>
      <c r="K83" s="42">
        <v>0</v>
      </c>
      <c r="L83" s="42">
        <v>0</v>
      </c>
      <c r="M83" s="42">
        <v>0</v>
      </c>
      <c r="N83" s="47">
        <v>0</v>
      </c>
    </row>
    <row r="84" spans="1:14" ht="33" customHeight="1" thickBot="1" x14ac:dyDescent="0.25">
      <c r="A84" s="54" t="s">
        <v>297</v>
      </c>
      <c r="B84" s="42">
        <v>0</v>
      </c>
      <c r="C84" s="42">
        <v>0</v>
      </c>
      <c r="D84" s="42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7">
        <v>0</v>
      </c>
    </row>
    <row r="85" spans="1:14" ht="33" customHeight="1" thickBot="1" x14ac:dyDescent="0.25">
      <c r="A85" s="55" t="s">
        <v>298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</row>
    <row r="86" spans="1:14" ht="33" customHeight="1" x14ac:dyDescent="0.2">
      <c r="A86" s="54" t="s">
        <v>299</v>
      </c>
      <c r="B86" s="42">
        <v>0</v>
      </c>
      <c r="C86" s="42">
        <v>0</v>
      </c>
      <c r="D86" s="42">
        <v>0</v>
      </c>
      <c r="E86" s="42">
        <v>0</v>
      </c>
      <c r="F86" s="42">
        <v>0</v>
      </c>
      <c r="G86" s="42">
        <v>0</v>
      </c>
      <c r="H86" s="42">
        <v>0</v>
      </c>
      <c r="I86" s="42">
        <v>0</v>
      </c>
      <c r="J86" s="42">
        <v>0</v>
      </c>
      <c r="K86" s="42">
        <v>0</v>
      </c>
      <c r="L86" s="42">
        <v>0</v>
      </c>
      <c r="M86" s="42">
        <v>0</v>
      </c>
      <c r="N86" s="47">
        <v>0</v>
      </c>
    </row>
    <row r="87" spans="1:14" ht="33" customHeight="1" x14ac:dyDescent="0.2">
      <c r="A87" s="54" t="s">
        <v>300</v>
      </c>
      <c r="B87" s="42">
        <v>0</v>
      </c>
      <c r="C87" s="42">
        <v>0</v>
      </c>
      <c r="D87" s="42">
        <v>0</v>
      </c>
      <c r="E87" s="42">
        <v>0</v>
      </c>
      <c r="F87" s="42">
        <v>0</v>
      </c>
      <c r="G87" s="42">
        <v>0</v>
      </c>
      <c r="H87" s="42">
        <v>0</v>
      </c>
      <c r="I87" s="42">
        <v>0</v>
      </c>
      <c r="J87" s="42">
        <v>0</v>
      </c>
      <c r="K87" s="42">
        <v>0</v>
      </c>
      <c r="L87" s="42">
        <v>0</v>
      </c>
      <c r="M87" s="42">
        <v>0</v>
      </c>
      <c r="N87" s="47">
        <v>0</v>
      </c>
    </row>
    <row r="88" spans="1:14" ht="33" customHeight="1" x14ac:dyDescent="0.2">
      <c r="A88" s="54" t="s">
        <v>301</v>
      </c>
      <c r="B88" s="42">
        <v>0</v>
      </c>
      <c r="C88" s="42">
        <v>0</v>
      </c>
      <c r="D88" s="42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0</v>
      </c>
      <c r="L88" s="42">
        <v>0</v>
      </c>
      <c r="M88" s="42">
        <v>0</v>
      </c>
      <c r="N88" s="47">
        <v>0</v>
      </c>
    </row>
    <row r="89" spans="1:14" ht="33" customHeight="1" x14ac:dyDescent="0.2">
      <c r="A89" s="54" t="s">
        <v>302</v>
      </c>
      <c r="B89" s="42">
        <v>0</v>
      </c>
      <c r="C89" s="42">
        <v>0</v>
      </c>
      <c r="D89" s="42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7">
        <v>0</v>
      </c>
    </row>
    <row r="90" spans="1:14" ht="33" customHeight="1" x14ac:dyDescent="0.2">
      <c r="A90" s="54" t="s">
        <v>303</v>
      </c>
      <c r="B90" s="42">
        <v>0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42">
        <v>0</v>
      </c>
      <c r="J90" s="42">
        <v>0</v>
      </c>
      <c r="K90" s="42">
        <v>0</v>
      </c>
      <c r="L90" s="42">
        <v>0</v>
      </c>
      <c r="M90" s="42">
        <v>0</v>
      </c>
      <c r="N90" s="47">
        <v>0</v>
      </c>
    </row>
    <row r="91" spans="1:14" ht="33" customHeight="1" thickBot="1" x14ac:dyDescent="0.25">
      <c r="A91" s="54" t="s">
        <v>234</v>
      </c>
      <c r="B91" s="42">
        <v>0</v>
      </c>
      <c r="C91" s="42">
        <v>0</v>
      </c>
      <c r="D91" s="42">
        <v>0</v>
      </c>
      <c r="E91" s="42">
        <v>0</v>
      </c>
      <c r="F91" s="42">
        <v>0</v>
      </c>
      <c r="G91" s="42">
        <v>0</v>
      </c>
      <c r="H91" s="42">
        <v>0</v>
      </c>
      <c r="I91" s="42">
        <v>0</v>
      </c>
      <c r="J91" s="42">
        <v>0</v>
      </c>
      <c r="K91" s="42">
        <v>0</v>
      </c>
      <c r="L91" s="42">
        <v>0</v>
      </c>
      <c r="M91" s="42">
        <v>0</v>
      </c>
      <c r="N91" s="47">
        <v>0</v>
      </c>
    </row>
    <row r="92" spans="1:14" ht="33" customHeight="1" thickBot="1" x14ac:dyDescent="0.25">
      <c r="A92" s="55" t="s">
        <v>304</v>
      </c>
      <c r="B92" s="45">
        <v>0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</row>
    <row r="93" spans="1:14" ht="33" customHeight="1" x14ac:dyDescent="0.2">
      <c r="A93" s="54" t="s">
        <v>305</v>
      </c>
      <c r="B93" s="42">
        <v>0</v>
      </c>
      <c r="C93" s="42">
        <v>0</v>
      </c>
      <c r="D93" s="42">
        <v>0</v>
      </c>
      <c r="E93" s="42">
        <v>0</v>
      </c>
      <c r="F93" s="42">
        <v>0</v>
      </c>
      <c r="G93" s="42">
        <v>0</v>
      </c>
      <c r="H93" s="42">
        <v>0</v>
      </c>
      <c r="I93" s="42">
        <v>0</v>
      </c>
      <c r="J93" s="42">
        <v>0</v>
      </c>
      <c r="K93" s="42">
        <v>0</v>
      </c>
      <c r="L93" s="42">
        <v>0</v>
      </c>
      <c r="M93" s="42">
        <v>0</v>
      </c>
      <c r="N93" s="42">
        <v>0</v>
      </c>
    </row>
    <row r="94" spans="1:14" ht="33" customHeight="1" x14ac:dyDescent="0.2">
      <c r="A94" s="54" t="s">
        <v>306</v>
      </c>
      <c r="B94" s="42">
        <v>0</v>
      </c>
      <c r="C94" s="42">
        <v>0</v>
      </c>
      <c r="D94" s="42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</row>
    <row r="95" spans="1:14" ht="33" customHeight="1" x14ac:dyDescent="0.2">
      <c r="A95" s="54" t="s">
        <v>307</v>
      </c>
      <c r="B95" s="42">
        <v>0</v>
      </c>
      <c r="C95" s="42">
        <v>0</v>
      </c>
      <c r="D95" s="42">
        <v>0</v>
      </c>
      <c r="E95" s="42">
        <v>0</v>
      </c>
      <c r="F95" s="42">
        <v>0</v>
      </c>
      <c r="G95" s="42">
        <v>0</v>
      </c>
      <c r="H95" s="42">
        <v>0</v>
      </c>
      <c r="I95" s="42">
        <v>0</v>
      </c>
      <c r="J95" s="42">
        <v>0</v>
      </c>
      <c r="K95" s="42">
        <v>0</v>
      </c>
      <c r="L95" s="42">
        <v>0</v>
      </c>
      <c r="M95" s="42">
        <v>0</v>
      </c>
      <c r="N95" s="42">
        <v>0</v>
      </c>
    </row>
    <row r="96" spans="1:14" ht="33" customHeight="1" thickBot="1" x14ac:dyDescent="0.25">
      <c r="A96" s="54" t="s">
        <v>234</v>
      </c>
      <c r="B96" s="42">
        <v>0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</row>
    <row r="97" spans="1:14" ht="33" customHeight="1" thickBot="1" x14ac:dyDescent="0.25">
      <c r="A97" s="55" t="s">
        <v>308</v>
      </c>
      <c r="B97" s="45">
        <v>3538297</v>
      </c>
      <c r="C97" s="45">
        <v>4437964</v>
      </c>
      <c r="D97" s="45">
        <v>2918700</v>
      </c>
      <c r="E97" s="45">
        <v>3473555</v>
      </c>
      <c r="F97" s="45">
        <v>13773786</v>
      </c>
      <c r="G97" s="45">
        <v>12779582</v>
      </c>
      <c r="H97" s="45">
        <v>9917039</v>
      </c>
      <c r="I97" s="45">
        <v>4464100</v>
      </c>
      <c r="J97" s="45">
        <v>6774771</v>
      </c>
      <c r="K97" s="45">
        <v>7437843</v>
      </c>
      <c r="L97" s="45">
        <v>10728117</v>
      </c>
      <c r="M97" s="45">
        <v>11353781</v>
      </c>
      <c r="N97" s="45">
        <v>91597534</v>
      </c>
    </row>
    <row r="98" spans="1:14" ht="33" customHeight="1" x14ac:dyDescent="0.2">
      <c r="A98" s="54" t="s">
        <v>309</v>
      </c>
      <c r="B98" s="42">
        <v>0</v>
      </c>
      <c r="C98" s="42">
        <v>0</v>
      </c>
      <c r="D98" s="42">
        <v>0</v>
      </c>
      <c r="E98" s="42">
        <v>0</v>
      </c>
      <c r="F98" s="42">
        <v>10368032</v>
      </c>
      <c r="G98" s="42">
        <v>4482540</v>
      </c>
      <c r="H98" s="42">
        <v>7648994</v>
      </c>
      <c r="I98" s="42">
        <v>1279605</v>
      </c>
      <c r="J98" s="42">
        <v>5695276</v>
      </c>
      <c r="K98" s="42">
        <v>5700736</v>
      </c>
      <c r="L98" s="42">
        <v>9004864</v>
      </c>
      <c r="M98" s="42">
        <v>9602447</v>
      </c>
      <c r="N98" s="47">
        <v>53782494</v>
      </c>
    </row>
    <row r="99" spans="1:14" ht="33" customHeight="1" x14ac:dyDescent="0.2">
      <c r="A99" s="54" t="s">
        <v>310</v>
      </c>
      <c r="B99" s="42">
        <v>186472</v>
      </c>
      <c r="C99" s="42">
        <v>0</v>
      </c>
      <c r="D99" s="42">
        <v>804975</v>
      </c>
      <c r="E99" s="42">
        <v>302100</v>
      </c>
      <c r="F99" s="42">
        <v>298094</v>
      </c>
      <c r="G99" s="42">
        <v>556934</v>
      </c>
      <c r="H99" s="42">
        <v>0</v>
      </c>
      <c r="I99" s="42">
        <v>174053</v>
      </c>
      <c r="J99" s="42">
        <v>0</v>
      </c>
      <c r="K99" s="42">
        <v>0</v>
      </c>
      <c r="L99" s="42">
        <v>0</v>
      </c>
      <c r="M99" s="42">
        <v>0</v>
      </c>
      <c r="N99" s="47">
        <v>2322627</v>
      </c>
    </row>
    <row r="100" spans="1:14" ht="33" customHeight="1" x14ac:dyDescent="0.2">
      <c r="A100" s="54" t="s">
        <v>311</v>
      </c>
      <c r="B100" s="42">
        <v>0</v>
      </c>
      <c r="C100" s="42">
        <v>0</v>
      </c>
      <c r="D100" s="42">
        <v>0</v>
      </c>
      <c r="E100" s="42">
        <v>0</v>
      </c>
      <c r="F100" s="42">
        <v>0</v>
      </c>
      <c r="G100" s="42">
        <v>0</v>
      </c>
      <c r="H100" s="42">
        <v>0</v>
      </c>
      <c r="I100" s="42">
        <v>0</v>
      </c>
      <c r="J100" s="42">
        <v>0</v>
      </c>
      <c r="K100" s="42">
        <v>0</v>
      </c>
      <c r="L100" s="42">
        <v>0</v>
      </c>
      <c r="M100" s="42">
        <v>0</v>
      </c>
      <c r="N100" s="47">
        <v>0</v>
      </c>
    </row>
    <row r="101" spans="1:14" ht="33" customHeight="1" x14ac:dyDescent="0.2">
      <c r="A101" s="54" t="s">
        <v>312</v>
      </c>
      <c r="B101" s="42">
        <v>0</v>
      </c>
      <c r="C101" s="42">
        <v>0</v>
      </c>
      <c r="D101" s="42">
        <v>0</v>
      </c>
      <c r="E101" s="42">
        <v>0</v>
      </c>
      <c r="F101" s="42">
        <v>0</v>
      </c>
      <c r="G101" s="42">
        <v>0</v>
      </c>
      <c r="H101" s="42">
        <v>0</v>
      </c>
      <c r="I101" s="42">
        <v>0</v>
      </c>
      <c r="J101" s="42">
        <v>0</v>
      </c>
      <c r="K101" s="42">
        <v>0</v>
      </c>
      <c r="L101" s="42">
        <v>0</v>
      </c>
      <c r="M101" s="42">
        <v>0</v>
      </c>
      <c r="N101" s="47">
        <v>0</v>
      </c>
    </row>
    <row r="102" spans="1:14" ht="33" customHeight="1" x14ac:dyDescent="0.2">
      <c r="A102" s="54" t="s">
        <v>313</v>
      </c>
      <c r="B102" s="42">
        <v>2509757</v>
      </c>
      <c r="C102" s="42">
        <v>1141925</v>
      </c>
      <c r="D102" s="42">
        <v>1915397</v>
      </c>
      <c r="E102" s="42">
        <v>1572325</v>
      </c>
      <c r="F102" s="42">
        <v>1577641</v>
      </c>
      <c r="G102" s="42">
        <v>2122090</v>
      </c>
      <c r="H102" s="42">
        <v>2196479</v>
      </c>
      <c r="I102" s="42">
        <v>2002108</v>
      </c>
      <c r="J102" s="42">
        <v>1079495</v>
      </c>
      <c r="K102" s="42">
        <v>1737107</v>
      </c>
      <c r="L102" s="42">
        <v>1723253</v>
      </c>
      <c r="M102" s="42">
        <v>1751334</v>
      </c>
      <c r="N102" s="47">
        <v>21328912</v>
      </c>
    </row>
    <row r="103" spans="1:14" ht="33" customHeight="1" x14ac:dyDescent="0.2">
      <c r="A103" s="54" t="s">
        <v>314</v>
      </c>
      <c r="B103" s="42">
        <v>842068</v>
      </c>
      <c r="C103" s="42">
        <v>3296039</v>
      </c>
      <c r="D103" s="42">
        <v>198327</v>
      </c>
      <c r="E103" s="42">
        <v>1599130</v>
      </c>
      <c r="F103" s="42">
        <v>1530019</v>
      </c>
      <c r="G103" s="42">
        <v>5618018</v>
      </c>
      <c r="H103" s="42">
        <v>71566</v>
      </c>
      <c r="I103" s="42">
        <v>1008335</v>
      </c>
      <c r="J103" s="42">
        <v>0</v>
      </c>
      <c r="K103" s="42">
        <v>0</v>
      </c>
      <c r="L103" s="42">
        <v>0</v>
      </c>
      <c r="M103" s="42">
        <v>0</v>
      </c>
      <c r="N103" s="47">
        <v>14163501</v>
      </c>
    </row>
    <row r="104" spans="1:14" ht="33" customHeight="1" x14ac:dyDescent="0.2">
      <c r="A104" s="54" t="s">
        <v>313</v>
      </c>
      <c r="B104" s="42">
        <v>0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42">
        <v>0</v>
      </c>
      <c r="J104" s="42">
        <v>0</v>
      </c>
      <c r="K104" s="42">
        <v>0</v>
      </c>
      <c r="L104" s="42">
        <v>0</v>
      </c>
      <c r="M104" s="42">
        <v>0</v>
      </c>
      <c r="N104" s="47">
        <v>0</v>
      </c>
    </row>
    <row r="105" spans="1:14" ht="33" customHeight="1" thickBot="1" x14ac:dyDescent="0.25">
      <c r="A105" s="54" t="s">
        <v>234</v>
      </c>
      <c r="B105" s="42">
        <v>0</v>
      </c>
      <c r="C105" s="42">
        <v>0</v>
      </c>
      <c r="D105" s="42">
        <v>0</v>
      </c>
      <c r="E105" s="42">
        <v>0</v>
      </c>
      <c r="F105" s="42">
        <v>0</v>
      </c>
      <c r="G105" s="42">
        <v>0</v>
      </c>
      <c r="H105" s="42">
        <v>0</v>
      </c>
      <c r="I105" s="42">
        <v>0</v>
      </c>
      <c r="J105" s="42">
        <v>0</v>
      </c>
      <c r="K105" s="42">
        <v>0</v>
      </c>
      <c r="L105" s="42">
        <v>0</v>
      </c>
      <c r="M105" s="42">
        <v>0</v>
      </c>
      <c r="N105" s="47">
        <v>0</v>
      </c>
    </row>
    <row r="106" spans="1:14" ht="33" customHeight="1" thickBot="1" x14ac:dyDescent="0.25">
      <c r="A106" s="55" t="s">
        <v>315</v>
      </c>
      <c r="B106" s="45">
        <v>-44964</v>
      </c>
      <c r="C106" s="45">
        <v>0</v>
      </c>
      <c r="D106" s="45">
        <v>598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-44367</v>
      </c>
    </row>
    <row r="107" spans="1:14" ht="33" customHeight="1" x14ac:dyDescent="0.2">
      <c r="A107" s="54" t="s">
        <v>316</v>
      </c>
      <c r="B107" s="42">
        <v>-44964</v>
      </c>
      <c r="C107" s="42">
        <v>0</v>
      </c>
      <c r="D107" s="42">
        <v>598</v>
      </c>
      <c r="E107" s="42">
        <v>0</v>
      </c>
      <c r="F107" s="42">
        <v>0</v>
      </c>
      <c r="G107" s="42">
        <v>0</v>
      </c>
      <c r="H107" s="42">
        <v>0</v>
      </c>
      <c r="I107" s="42">
        <v>0</v>
      </c>
      <c r="J107" s="42">
        <v>0</v>
      </c>
      <c r="K107" s="42">
        <v>0</v>
      </c>
      <c r="L107" s="42">
        <v>0</v>
      </c>
      <c r="M107" s="42">
        <v>0</v>
      </c>
      <c r="N107" s="47">
        <v>-44367</v>
      </c>
    </row>
    <row r="108" spans="1:14" ht="33" customHeight="1" x14ac:dyDescent="0.2">
      <c r="A108" s="54" t="s">
        <v>317</v>
      </c>
      <c r="B108" s="42">
        <v>0</v>
      </c>
      <c r="C108" s="42">
        <v>0</v>
      </c>
      <c r="D108" s="42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7">
        <v>0</v>
      </c>
    </row>
    <row r="109" spans="1:14" ht="33" customHeight="1" thickBot="1" x14ac:dyDescent="0.25">
      <c r="A109" s="54" t="s">
        <v>234</v>
      </c>
      <c r="B109" s="42">
        <v>0</v>
      </c>
      <c r="C109" s="42">
        <v>0</v>
      </c>
      <c r="D109" s="42">
        <v>0</v>
      </c>
      <c r="E109" s="42">
        <v>0</v>
      </c>
      <c r="F109" s="42">
        <v>0</v>
      </c>
      <c r="G109" s="42">
        <v>0</v>
      </c>
      <c r="H109" s="42">
        <v>0</v>
      </c>
      <c r="I109" s="42">
        <v>0</v>
      </c>
      <c r="J109" s="42">
        <v>0</v>
      </c>
      <c r="K109" s="42">
        <v>0</v>
      </c>
      <c r="L109" s="42">
        <v>0</v>
      </c>
      <c r="M109" s="42">
        <v>0</v>
      </c>
      <c r="N109" s="47">
        <v>0</v>
      </c>
    </row>
    <row r="110" spans="1:14" ht="33" customHeight="1" thickBot="1" x14ac:dyDescent="0.25">
      <c r="A110" s="55" t="s">
        <v>318</v>
      </c>
      <c r="B110" s="45">
        <v>0</v>
      </c>
      <c r="C110" s="45">
        <v>0</v>
      </c>
      <c r="D110" s="45">
        <v>0</v>
      </c>
      <c r="E110" s="45">
        <v>0</v>
      </c>
      <c r="F110" s="45">
        <v>0</v>
      </c>
      <c r="G110" s="45">
        <v>1427086</v>
      </c>
      <c r="H110" s="45">
        <v>0</v>
      </c>
      <c r="I110" s="45">
        <v>0</v>
      </c>
      <c r="J110" s="45">
        <v>0</v>
      </c>
      <c r="K110" s="45">
        <v>1401094</v>
      </c>
      <c r="L110" s="45">
        <v>0</v>
      </c>
      <c r="M110" s="45">
        <v>0</v>
      </c>
      <c r="N110" s="45">
        <v>2828180</v>
      </c>
    </row>
    <row r="111" spans="1:14" ht="33" customHeight="1" thickBot="1" x14ac:dyDescent="0.25">
      <c r="A111" s="57" t="s">
        <v>318</v>
      </c>
      <c r="B111" s="49">
        <v>0</v>
      </c>
      <c r="C111" s="49">
        <v>0</v>
      </c>
      <c r="D111" s="49">
        <v>0</v>
      </c>
      <c r="E111" s="49">
        <v>0</v>
      </c>
      <c r="F111" s="49">
        <v>0</v>
      </c>
      <c r="G111" s="49">
        <v>1427086</v>
      </c>
      <c r="H111" s="49">
        <v>0</v>
      </c>
      <c r="I111" s="49">
        <v>0</v>
      </c>
      <c r="J111" s="49">
        <v>0</v>
      </c>
      <c r="K111" s="49">
        <v>1401094</v>
      </c>
      <c r="L111" s="49">
        <v>0</v>
      </c>
      <c r="M111" s="49">
        <v>0</v>
      </c>
      <c r="N111" s="50">
        <v>2828180</v>
      </c>
    </row>
    <row r="112" spans="1:14" ht="33" customHeight="1" thickBot="1" x14ac:dyDescent="0.25">
      <c r="A112" s="62" t="s">
        <v>229</v>
      </c>
      <c r="B112" s="63">
        <v>111718578</v>
      </c>
      <c r="C112" s="63">
        <v>100620796</v>
      </c>
      <c r="D112" s="63">
        <v>119180311</v>
      </c>
      <c r="E112" s="63">
        <v>109531015</v>
      </c>
      <c r="F112" s="63">
        <v>133592134</v>
      </c>
      <c r="G112" s="63">
        <v>133713618</v>
      </c>
      <c r="H112" s="63">
        <v>127677538</v>
      </c>
      <c r="I112" s="63">
        <v>140298573</v>
      </c>
      <c r="J112" s="63">
        <v>137698696</v>
      </c>
      <c r="K112" s="63">
        <v>132208621</v>
      </c>
      <c r="L112" s="63">
        <v>104156812</v>
      </c>
      <c r="M112" s="63">
        <v>119162850</v>
      </c>
      <c r="N112" s="63">
        <v>1469559542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332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83" t="s">
        <v>216</v>
      </c>
      <c r="B117" s="84" t="s">
        <v>217</v>
      </c>
      <c r="C117" s="84" t="s">
        <v>218</v>
      </c>
      <c r="D117" s="84" t="s">
        <v>219</v>
      </c>
      <c r="E117" s="84" t="s">
        <v>220</v>
      </c>
      <c r="F117" s="84" t="s">
        <v>221</v>
      </c>
      <c r="G117" s="84" t="s">
        <v>222</v>
      </c>
      <c r="H117" s="84" t="s">
        <v>223</v>
      </c>
      <c r="I117" s="84" t="s">
        <v>224</v>
      </c>
      <c r="J117" s="84" t="s">
        <v>225</v>
      </c>
      <c r="K117" s="84" t="s">
        <v>226</v>
      </c>
      <c r="L117" s="84" t="s">
        <v>227</v>
      </c>
      <c r="M117" s="84" t="s">
        <v>228</v>
      </c>
      <c r="N117" s="85" t="s">
        <v>229</v>
      </c>
    </row>
    <row r="118" spans="1:14" ht="33" customHeight="1" thickBot="1" x14ac:dyDescent="0.25">
      <c r="A118" s="77" t="s">
        <v>230</v>
      </c>
      <c r="B118" s="65">
        <v>0</v>
      </c>
      <c r="C118" s="65">
        <v>0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</row>
    <row r="119" spans="1:14" ht="33" customHeight="1" x14ac:dyDescent="0.2">
      <c r="A119" s="75" t="s">
        <v>231</v>
      </c>
      <c r="B119" s="68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7">
        <v>0</v>
      </c>
    </row>
    <row r="120" spans="1:14" ht="33" customHeight="1" x14ac:dyDescent="0.2">
      <c r="A120" s="75" t="s">
        <v>213</v>
      </c>
      <c r="B120" s="68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7">
        <v>0</v>
      </c>
    </row>
    <row r="121" spans="1:14" ht="33" customHeight="1" x14ac:dyDescent="0.2">
      <c r="A121" s="75" t="s">
        <v>232</v>
      </c>
      <c r="B121" s="68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7">
        <v>0</v>
      </c>
    </row>
    <row r="122" spans="1:14" ht="33" customHeight="1" x14ac:dyDescent="0.2">
      <c r="A122" s="76" t="s">
        <v>233</v>
      </c>
      <c r="B122" s="68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7">
        <v>0</v>
      </c>
    </row>
    <row r="123" spans="1:14" ht="33" customHeight="1" thickBot="1" x14ac:dyDescent="0.25">
      <c r="A123" s="82" t="s">
        <v>234</v>
      </c>
      <c r="B123" s="68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7">
        <v>0</v>
      </c>
    </row>
    <row r="124" spans="1:14" ht="33" customHeight="1" thickBot="1" x14ac:dyDescent="0.25">
      <c r="A124" s="79" t="s">
        <v>235</v>
      </c>
      <c r="B124" s="69">
        <v>10633087</v>
      </c>
      <c r="C124" s="69">
        <v>8649956</v>
      </c>
      <c r="D124" s="69">
        <v>14165081</v>
      </c>
      <c r="E124" s="69">
        <v>14099989</v>
      </c>
      <c r="F124" s="69">
        <v>10756338</v>
      </c>
      <c r="G124" s="69">
        <v>13586583</v>
      </c>
      <c r="H124" s="69">
        <v>16273927</v>
      </c>
      <c r="I124" s="69">
        <v>14711605</v>
      </c>
      <c r="J124" s="69">
        <v>5149326</v>
      </c>
      <c r="K124" s="69">
        <v>9094723</v>
      </c>
      <c r="L124" s="69">
        <v>12646398</v>
      </c>
      <c r="M124" s="69">
        <v>13852584</v>
      </c>
      <c r="N124" s="69">
        <v>143619598</v>
      </c>
    </row>
    <row r="125" spans="1:14" ht="33" customHeight="1" x14ac:dyDescent="0.2">
      <c r="A125" s="78" t="s">
        <v>236</v>
      </c>
      <c r="B125" s="66">
        <v>67520</v>
      </c>
      <c r="C125" s="66">
        <v>135658</v>
      </c>
      <c r="D125" s="66">
        <v>502783</v>
      </c>
      <c r="E125" s="66">
        <v>896403</v>
      </c>
      <c r="F125" s="66">
        <v>183250</v>
      </c>
      <c r="G125" s="66">
        <v>0</v>
      </c>
      <c r="H125" s="66">
        <v>0</v>
      </c>
      <c r="I125" s="66">
        <v>0</v>
      </c>
      <c r="J125" s="66">
        <v>0</v>
      </c>
      <c r="K125" s="66">
        <v>63838</v>
      </c>
      <c r="L125" s="66">
        <v>0</v>
      </c>
      <c r="M125" s="66">
        <v>0</v>
      </c>
      <c r="N125" s="67">
        <v>1849452</v>
      </c>
    </row>
    <row r="126" spans="1:14" ht="33" customHeight="1" x14ac:dyDescent="0.2">
      <c r="A126" s="78" t="s">
        <v>237</v>
      </c>
      <c r="B126" s="66">
        <v>9183039</v>
      </c>
      <c r="C126" s="66">
        <v>7517388</v>
      </c>
      <c r="D126" s="66">
        <v>11083439</v>
      </c>
      <c r="E126" s="66">
        <v>11531242</v>
      </c>
      <c r="F126" s="66">
        <v>9902392</v>
      </c>
      <c r="G126" s="66">
        <v>11004303</v>
      </c>
      <c r="H126" s="66">
        <v>13369306</v>
      </c>
      <c r="I126" s="66">
        <v>11509015</v>
      </c>
      <c r="J126" s="66">
        <v>2660657</v>
      </c>
      <c r="K126" s="66">
        <v>6482457</v>
      </c>
      <c r="L126" s="66">
        <v>11095690</v>
      </c>
      <c r="M126" s="66">
        <v>11021883</v>
      </c>
      <c r="N126" s="67">
        <v>116360810</v>
      </c>
    </row>
    <row r="127" spans="1:14" ht="33" customHeight="1" x14ac:dyDescent="0.2">
      <c r="A127" s="78" t="s">
        <v>238</v>
      </c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7">
        <v>0</v>
      </c>
    </row>
    <row r="128" spans="1:14" ht="33" customHeight="1" x14ac:dyDescent="0.2">
      <c r="A128" s="78" t="s">
        <v>239</v>
      </c>
      <c r="B128" s="66">
        <v>1287637</v>
      </c>
      <c r="C128" s="66">
        <v>923830</v>
      </c>
      <c r="D128" s="66">
        <v>1756829</v>
      </c>
      <c r="E128" s="66">
        <v>1288674</v>
      </c>
      <c r="F128" s="66">
        <v>246437</v>
      </c>
      <c r="G128" s="66">
        <v>1732620</v>
      </c>
      <c r="H128" s="66">
        <v>2024961</v>
      </c>
      <c r="I128" s="66">
        <v>1634310</v>
      </c>
      <c r="J128" s="66">
        <v>1681905</v>
      </c>
      <c r="K128" s="66">
        <v>1153038</v>
      </c>
      <c r="L128" s="66">
        <v>790479</v>
      </c>
      <c r="M128" s="66">
        <v>1632109</v>
      </c>
      <c r="N128" s="67">
        <v>16152830</v>
      </c>
    </row>
    <row r="129" spans="1:14" ht="33" customHeight="1" x14ac:dyDescent="0.2">
      <c r="A129" s="78" t="s">
        <v>240</v>
      </c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7">
        <v>0</v>
      </c>
    </row>
    <row r="130" spans="1:14" ht="33" customHeight="1" thickBot="1" x14ac:dyDescent="0.25">
      <c r="A130" s="78" t="s">
        <v>241</v>
      </c>
      <c r="B130" s="66">
        <v>94890</v>
      </c>
      <c r="C130" s="66">
        <v>73080</v>
      </c>
      <c r="D130" s="66">
        <v>822030</v>
      </c>
      <c r="E130" s="66">
        <v>383670</v>
      </c>
      <c r="F130" s="66">
        <v>424260</v>
      </c>
      <c r="G130" s="66">
        <v>849660</v>
      </c>
      <c r="H130" s="66">
        <v>879660</v>
      </c>
      <c r="I130" s="66">
        <v>1568280</v>
      </c>
      <c r="J130" s="66">
        <v>806764</v>
      </c>
      <c r="K130" s="66">
        <v>1395390</v>
      </c>
      <c r="L130" s="66">
        <v>760230</v>
      </c>
      <c r="M130" s="66">
        <v>1198592</v>
      </c>
      <c r="N130" s="67">
        <v>9256506</v>
      </c>
    </row>
    <row r="131" spans="1:14" ht="33" customHeight="1" thickBot="1" x14ac:dyDescent="0.25">
      <c r="A131" s="79" t="s">
        <v>242</v>
      </c>
      <c r="B131" s="69">
        <v>0</v>
      </c>
      <c r="C131" s="69">
        <v>0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</row>
    <row r="132" spans="1:14" ht="33" customHeight="1" x14ac:dyDescent="0.2">
      <c r="A132" s="78" t="s">
        <v>243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7">
        <v>0</v>
      </c>
    </row>
    <row r="133" spans="1:14" ht="33" customHeight="1" x14ac:dyDescent="0.2">
      <c r="A133" s="78" t="s">
        <v>244</v>
      </c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7">
        <v>0</v>
      </c>
    </row>
    <row r="134" spans="1:14" ht="33" customHeight="1" x14ac:dyDescent="0.2">
      <c r="A134" s="78" t="s">
        <v>245</v>
      </c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7">
        <v>0</v>
      </c>
    </row>
    <row r="135" spans="1:14" ht="33" customHeight="1" thickBot="1" x14ac:dyDescent="0.25">
      <c r="A135" s="78" t="s">
        <v>246</v>
      </c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7">
        <v>0</v>
      </c>
    </row>
    <row r="136" spans="1:14" ht="33" customHeight="1" thickBot="1" x14ac:dyDescent="0.25">
      <c r="A136" s="79" t="s">
        <v>247</v>
      </c>
      <c r="B136" s="70">
        <v>725644</v>
      </c>
      <c r="C136" s="70">
        <v>425546</v>
      </c>
      <c r="D136" s="70">
        <v>446984</v>
      </c>
      <c r="E136" s="70">
        <v>368358</v>
      </c>
      <c r="F136" s="70">
        <v>706550</v>
      </c>
      <c r="G136" s="70">
        <v>1313548</v>
      </c>
      <c r="H136" s="70">
        <v>1278880</v>
      </c>
      <c r="I136" s="70">
        <v>1709574</v>
      </c>
      <c r="J136" s="70">
        <v>1423214</v>
      </c>
      <c r="K136" s="70">
        <v>1235618</v>
      </c>
      <c r="L136" s="70">
        <v>1182238</v>
      </c>
      <c r="M136" s="70">
        <v>1109622</v>
      </c>
      <c r="N136" s="70">
        <v>11925776</v>
      </c>
    </row>
    <row r="137" spans="1:14" ht="33" customHeight="1" x14ac:dyDescent="0.2">
      <c r="A137" s="78" t="s">
        <v>248</v>
      </c>
      <c r="B137" s="66">
        <v>0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71">
        <v>0</v>
      </c>
    </row>
    <row r="138" spans="1:14" ht="33" customHeight="1" thickBot="1" x14ac:dyDescent="0.25">
      <c r="A138" s="78" t="s">
        <v>249</v>
      </c>
      <c r="B138" s="66">
        <v>725644</v>
      </c>
      <c r="C138" s="66">
        <v>425546</v>
      </c>
      <c r="D138" s="66">
        <v>446984</v>
      </c>
      <c r="E138" s="66">
        <v>368358</v>
      </c>
      <c r="F138" s="66">
        <v>706550</v>
      </c>
      <c r="G138" s="66">
        <v>1313548</v>
      </c>
      <c r="H138" s="66">
        <v>1278880</v>
      </c>
      <c r="I138" s="66">
        <v>1709574</v>
      </c>
      <c r="J138" s="66">
        <v>1423214</v>
      </c>
      <c r="K138" s="66">
        <v>1235618</v>
      </c>
      <c r="L138" s="66">
        <v>1182238</v>
      </c>
      <c r="M138" s="66">
        <v>1109622</v>
      </c>
      <c r="N138" s="71">
        <v>11925776</v>
      </c>
    </row>
    <row r="139" spans="1:14" ht="33" customHeight="1" thickBot="1" x14ac:dyDescent="0.25">
      <c r="A139" s="79" t="s">
        <v>250</v>
      </c>
      <c r="B139" s="69">
        <v>110362601</v>
      </c>
      <c r="C139" s="69">
        <v>103328891</v>
      </c>
      <c r="D139" s="69">
        <v>89095742</v>
      </c>
      <c r="E139" s="69">
        <v>79224221</v>
      </c>
      <c r="F139" s="69">
        <v>144698667</v>
      </c>
      <c r="G139" s="69">
        <v>128211419</v>
      </c>
      <c r="H139" s="69">
        <v>155890844</v>
      </c>
      <c r="I139" s="69">
        <v>185077612</v>
      </c>
      <c r="J139" s="69">
        <v>201577115</v>
      </c>
      <c r="K139" s="69">
        <v>183176885</v>
      </c>
      <c r="L139" s="69">
        <v>142087343</v>
      </c>
      <c r="M139" s="69">
        <v>117122225</v>
      </c>
      <c r="N139" s="69">
        <v>1639853567</v>
      </c>
    </row>
    <row r="140" spans="1:14" ht="33" customHeight="1" x14ac:dyDescent="0.2">
      <c r="A140" s="78" t="s">
        <v>251</v>
      </c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71">
        <v>0</v>
      </c>
    </row>
    <row r="141" spans="1:14" ht="33" customHeight="1" x14ac:dyDescent="0.2">
      <c r="A141" s="78" t="s">
        <v>252</v>
      </c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71">
        <v>0</v>
      </c>
    </row>
    <row r="142" spans="1:14" ht="33" customHeight="1" x14ac:dyDescent="0.2">
      <c r="A142" s="78" t="s">
        <v>253</v>
      </c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71">
        <v>0</v>
      </c>
    </row>
    <row r="143" spans="1:14" ht="33" customHeight="1" x14ac:dyDescent="0.2">
      <c r="A143" s="78" t="s">
        <v>254</v>
      </c>
      <c r="B143" s="66">
        <v>0</v>
      </c>
      <c r="C143" s="66">
        <v>0</v>
      </c>
      <c r="D143" s="66">
        <v>15953976</v>
      </c>
      <c r="E143" s="66">
        <v>7629732</v>
      </c>
      <c r="F143" s="66">
        <v>6425571</v>
      </c>
      <c r="G143" s="66">
        <v>13888456</v>
      </c>
      <c r="H143" s="66">
        <v>66497738</v>
      </c>
      <c r="I143" s="66">
        <v>47936874</v>
      </c>
      <c r="J143" s="66">
        <v>33156692</v>
      </c>
      <c r="K143" s="66">
        <v>48700104</v>
      </c>
      <c r="L143" s="66">
        <v>38597593</v>
      </c>
      <c r="M143" s="66">
        <v>35202783</v>
      </c>
      <c r="N143" s="71">
        <v>313989520</v>
      </c>
    </row>
    <row r="144" spans="1:14" ht="33" customHeight="1" x14ac:dyDescent="0.2">
      <c r="A144" s="78" t="s">
        <v>255</v>
      </c>
      <c r="B144" s="66">
        <v>2838780</v>
      </c>
      <c r="C144" s="66">
        <v>933780</v>
      </c>
      <c r="D144" s="66">
        <v>2768580</v>
      </c>
      <c r="E144" s="66">
        <v>788190</v>
      </c>
      <c r="F144" s="66">
        <v>2303760</v>
      </c>
      <c r="G144" s="66">
        <v>4881890</v>
      </c>
      <c r="H144" s="66">
        <v>5719990</v>
      </c>
      <c r="I144" s="66">
        <v>5319650</v>
      </c>
      <c r="J144" s="66">
        <v>4122050</v>
      </c>
      <c r="K144" s="66">
        <v>3289890</v>
      </c>
      <c r="L144" s="66">
        <v>3721790</v>
      </c>
      <c r="M144" s="66">
        <v>4285470</v>
      </c>
      <c r="N144" s="71">
        <v>40973820</v>
      </c>
    </row>
    <row r="145" spans="1:14" ht="33" customHeight="1" x14ac:dyDescent="0.2">
      <c r="A145" s="78" t="s">
        <v>256</v>
      </c>
      <c r="B145" s="66">
        <v>4050611</v>
      </c>
      <c r="C145" s="66">
        <v>8534883</v>
      </c>
      <c r="D145" s="66">
        <v>10327462</v>
      </c>
      <c r="E145" s="66">
        <v>1196864</v>
      </c>
      <c r="F145" s="66">
        <v>0</v>
      </c>
      <c r="G145" s="66">
        <v>0</v>
      </c>
      <c r="H145" s="66">
        <v>80424</v>
      </c>
      <c r="I145" s="66">
        <v>0</v>
      </c>
      <c r="J145" s="66">
        <v>1076606</v>
      </c>
      <c r="K145" s="66">
        <v>660457</v>
      </c>
      <c r="L145" s="66">
        <v>12743740</v>
      </c>
      <c r="M145" s="66">
        <v>3478755</v>
      </c>
      <c r="N145" s="71">
        <v>42149801</v>
      </c>
    </row>
    <row r="146" spans="1:14" ht="33" customHeight="1" x14ac:dyDescent="0.2">
      <c r="A146" s="78" t="s">
        <v>257</v>
      </c>
      <c r="B146" s="66">
        <v>556358</v>
      </c>
      <c r="C146" s="66">
        <v>0</v>
      </c>
      <c r="D146" s="66">
        <v>562298</v>
      </c>
      <c r="E146" s="66">
        <v>0</v>
      </c>
      <c r="F146" s="66">
        <v>0</v>
      </c>
      <c r="G146" s="66">
        <v>0</v>
      </c>
      <c r="H146" s="66">
        <v>527657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71">
        <v>1646313</v>
      </c>
    </row>
    <row r="147" spans="1:14" ht="33" customHeight="1" x14ac:dyDescent="0.2">
      <c r="A147" s="78" t="s">
        <v>258</v>
      </c>
      <c r="B147" s="66">
        <v>0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71">
        <v>0</v>
      </c>
    </row>
    <row r="148" spans="1:14" ht="33" customHeight="1" x14ac:dyDescent="0.2">
      <c r="A148" s="78" t="s">
        <v>259</v>
      </c>
      <c r="B148" s="66">
        <v>100974328</v>
      </c>
      <c r="C148" s="66">
        <v>91775913</v>
      </c>
      <c r="D148" s="66">
        <v>57911325</v>
      </c>
      <c r="E148" s="66">
        <v>68509610</v>
      </c>
      <c r="F148" s="66">
        <v>134789036</v>
      </c>
      <c r="G148" s="66">
        <v>108475372</v>
      </c>
      <c r="H148" s="66">
        <v>78754520</v>
      </c>
      <c r="I148" s="66">
        <v>124887336</v>
      </c>
      <c r="J148" s="66">
        <v>152767772</v>
      </c>
      <c r="K148" s="66">
        <v>123103070</v>
      </c>
      <c r="L148" s="66">
        <v>79932667</v>
      </c>
      <c r="M148" s="66">
        <v>70925961</v>
      </c>
      <c r="N148" s="71">
        <v>1192806911</v>
      </c>
    </row>
    <row r="149" spans="1:14" ht="33" customHeight="1" x14ac:dyDescent="0.2">
      <c r="A149" s="78" t="s">
        <v>260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71">
        <v>0</v>
      </c>
    </row>
    <row r="150" spans="1:14" ht="33" customHeight="1" thickBot="1" x14ac:dyDescent="0.25">
      <c r="A150" s="78" t="s">
        <v>261</v>
      </c>
      <c r="B150" s="66">
        <v>1942525</v>
      </c>
      <c r="C150" s="66">
        <v>2084315</v>
      </c>
      <c r="D150" s="66">
        <v>1572100</v>
      </c>
      <c r="E150" s="66">
        <v>1099825</v>
      </c>
      <c r="F150" s="66">
        <v>1180300</v>
      </c>
      <c r="G150" s="66">
        <v>965700</v>
      </c>
      <c r="H150" s="66">
        <v>4310515</v>
      </c>
      <c r="I150" s="66">
        <v>6933752</v>
      </c>
      <c r="J150" s="66">
        <v>10453996</v>
      </c>
      <c r="K150" s="66">
        <v>7423364</v>
      </c>
      <c r="L150" s="66">
        <v>7091553</v>
      </c>
      <c r="M150" s="66">
        <v>3229256</v>
      </c>
      <c r="N150" s="71">
        <v>48287201</v>
      </c>
    </row>
    <row r="151" spans="1:14" ht="33" customHeight="1" thickBot="1" x14ac:dyDescent="0.25">
      <c r="A151" s="79" t="s">
        <v>262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</row>
    <row r="152" spans="1:14" ht="33" customHeight="1" thickBot="1" x14ac:dyDescent="0.25">
      <c r="A152" s="80" t="s">
        <v>262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1">
        <v>0</v>
      </c>
    </row>
    <row r="153" spans="1:14" ht="33" customHeight="1" thickBot="1" x14ac:dyDescent="0.25">
      <c r="A153" s="79" t="s">
        <v>263</v>
      </c>
      <c r="B153" s="69">
        <v>6505663</v>
      </c>
      <c r="C153" s="69">
        <v>4886348</v>
      </c>
      <c r="D153" s="69">
        <v>5774270</v>
      </c>
      <c r="E153" s="69">
        <v>5272253</v>
      </c>
      <c r="F153" s="69">
        <v>6611786</v>
      </c>
      <c r="G153" s="69">
        <v>5810984</v>
      </c>
      <c r="H153" s="69">
        <v>6373253</v>
      </c>
      <c r="I153" s="69">
        <v>4201865</v>
      </c>
      <c r="J153" s="69">
        <v>4713190</v>
      </c>
      <c r="K153" s="69">
        <v>1589483</v>
      </c>
      <c r="L153" s="69">
        <v>3876692</v>
      </c>
      <c r="M153" s="69">
        <v>6020295</v>
      </c>
      <c r="N153" s="69">
        <v>61636082</v>
      </c>
    </row>
    <row r="154" spans="1:14" ht="33" customHeight="1" x14ac:dyDescent="0.2">
      <c r="A154" s="78" t="s">
        <v>264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71">
        <v>0</v>
      </c>
    </row>
    <row r="155" spans="1:14" ht="33" customHeight="1" x14ac:dyDescent="0.2">
      <c r="A155" s="78" t="s">
        <v>265</v>
      </c>
      <c r="B155" s="66">
        <v>6505663</v>
      </c>
      <c r="C155" s="66">
        <v>4886348</v>
      </c>
      <c r="D155" s="66">
        <v>5774270</v>
      </c>
      <c r="E155" s="66">
        <v>5272253</v>
      </c>
      <c r="F155" s="66">
        <v>6611786</v>
      </c>
      <c r="G155" s="66">
        <v>5810984</v>
      </c>
      <c r="H155" s="66">
        <v>6373253</v>
      </c>
      <c r="I155" s="66">
        <v>4201865</v>
      </c>
      <c r="J155" s="66">
        <v>4713190</v>
      </c>
      <c r="K155" s="66">
        <v>1589483</v>
      </c>
      <c r="L155" s="66">
        <v>3876692</v>
      </c>
      <c r="M155" s="66">
        <v>6020295</v>
      </c>
      <c r="N155" s="71">
        <v>61636082</v>
      </c>
    </row>
    <row r="156" spans="1:14" ht="33" customHeight="1" x14ac:dyDescent="0.2">
      <c r="A156" s="78" t="s">
        <v>266</v>
      </c>
      <c r="B156" s="66">
        <v>0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71">
        <v>0</v>
      </c>
    </row>
    <row r="157" spans="1:14" ht="33" customHeight="1" x14ac:dyDescent="0.2">
      <c r="A157" s="78" t="s">
        <v>267</v>
      </c>
      <c r="B157" s="66">
        <v>0</v>
      </c>
      <c r="C157" s="66">
        <v>0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71">
        <v>0</v>
      </c>
    </row>
    <row r="158" spans="1:14" ht="33" customHeight="1" x14ac:dyDescent="0.2">
      <c r="A158" s="78" t="s">
        <v>268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71">
        <v>0</v>
      </c>
    </row>
    <row r="159" spans="1:14" ht="33" customHeight="1" x14ac:dyDescent="0.2">
      <c r="A159" s="78" t="s">
        <v>269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71">
        <v>0</v>
      </c>
    </row>
    <row r="160" spans="1:14" ht="33" customHeight="1" x14ac:dyDescent="0.2">
      <c r="A160" s="78" t="s">
        <v>270</v>
      </c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71">
        <v>0</v>
      </c>
    </row>
    <row r="161" spans="1:14" ht="33" customHeight="1" x14ac:dyDescent="0.2">
      <c r="A161" s="78" t="s">
        <v>271</v>
      </c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71">
        <v>0</v>
      </c>
    </row>
    <row r="162" spans="1:14" ht="33" customHeight="1" x14ac:dyDescent="0.2">
      <c r="A162" s="78" t="s">
        <v>272</v>
      </c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71">
        <v>0</v>
      </c>
    </row>
    <row r="163" spans="1:14" ht="33" customHeight="1" thickBot="1" x14ac:dyDescent="0.25">
      <c r="A163" s="78" t="s">
        <v>273</v>
      </c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71">
        <v>0</v>
      </c>
    </row>
    <row r="164" spans="1:14" ht="33" customHeight="1" thickBot="1" x14ac:dyDescent="0.25">
      <c r="A164" s="79" t="s">
        <v>274</v>
      </c>
      <c r="B164" s="69">
        <v>7541959</v>
      </c>
      <c r="C164" s="69">
        <v>3027682</v>
      </c>
      <c r="D164" s="69">
        <v>11847423</v>
      </c>
      <c r="E164" s="69">
        <v>6852853</v>
      </c>
      <c r="F164" s="69">
        <v>7506938</v>
      </c>
      <c r="G164" s="69">
        <v>7780474</v>
      </c>
      <c r="H164" s="69">
        <v>7420584</v>
      </c>
      <c r="I164" s="69">
        <v>8775821</v>
      </c>
      <c r="J164" s="69">
        <v>5909107</v>
      </c>
      <c r="K164" s="69">
        <v>7462979</v>
      </c>
      <c r="L164" s="69">
        <v>4468013</v>
      </c>
      <c r="M164" s="69">
        <v>4709344</v>
      </c>
      <c r="N164" s="69">
        <v>83303180</v>
      </c>
    </row>
    <row r="165" spans="1:14" ht="33" customHeight="1" x14ac:dyDescent="0.2">
      <c r="A165" s="78" t="s">
        <v>275</v>
      </c>
      <c r="B165" s="66">
        <v>1058778</v>
      </c>
      <c r="C165" s="66">
        <v>1439640</v>
      </c>
      <c r="D165" s="66">
        <v>1783324</v>
      </c>
      <c r="E165" s="66">
        <v>661193</v>
      </c>
      <c r="F165" s="66">
        <v>1095159</v>
      </c>
      <c r="G165" s="66">
        <v>0</v>
      </c>
      <c r="H165" s="66">
        <v>0</v>
      </c>
      <c r="I165" s="66">
        <v>0</v>
      </c>
      <c r="J165" s="66">
        <v>0</v>
      </c>
      <c r="K165" s="66">
        <v>452993</v>
      </c>
      <c r="L165" s="66">
        <v>0</v>
      </c>
      <c r="M165" s="66">
        <v>0</v>
      </c>
      <c r="N165" s="71">
        <v>6491088</v>
      </c>
    </row>
    <row r="166" spans="1:14" ht="33" customHeight="1" x14ac:dyDescent="0.2">
      <c r="A166" s="78" t="s">
        <v>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71">
        <v>0</v>
      </c>
    </row>
    <row r="167" spans="1:14" ht="33" customHeight="1" x14ac:dyDescent="0.2">
      <c r="A167" s="78" t="s">
        <v>277</v>
      </c>
      <c r="B167" s="66">
        <v>0</v>
      </c>
      <c r="C167" s="66">
        <v>0</v>
      </c>
      <c r="D167" s="66">
        <v>1155600</v>
      </c>
      <c r="E167" s="66">
        <v>345755</v>
      </c>
      <c r="F167" s="66">
        <v>201164</v>
      </c>
      <c r="G167" s="66">
        <v>1257290</v>
      </c>
      <c r="H167" s="66">
        <v>2200257</v>
      </c>
      <c r="I167" s="66">
        <v>1885934</v>
      </c>
      <c r="J167" s="66">
        <v>1257290</v>
      </c>
      <c r="K167" s="66">
        <v>1508748</v>
      </c>
      <c r="L167" s="66">
        <v>543130</v>
      </c>
      <c r="M167" s="66">
        <v>1131532</v>
      </c>
      <c r="N167" s="71">
        <v>11486699</v>
      </c>
    </row>
    <row r="168" spans="1:14" ht="33" customHeight="1" x14ac:dyDescent="0.2">
      <c r="A168" s="78" t="s">
        <v>278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71">
        <v>0</v>
      </c>
    </row>
    <row r="169" spans="1:14" ht="33" customHeight="1" x14ac:dyDescent="0.2">
      <c r="A169" s="78" t="s">
        <v>279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71">
        <v>0</v>
      </c>
    </row>
    <row r="170" spans="1:14" ht="33" customHeight="1" x14ac:dyDescent="0.2">
      <c r="A170" s="78" t="s">
        <v>280</v>
      </c>
      <c r="B170" s="66">
        <v>4999721</v>
      </c>
      <c r="C170" s="66">
        <v>1588042</v>
      </c>
      <c r="D170" s="66">
        <v>8908499</v>
      </c>
      <c r="E170" s="66">
        <v>5845905</v>
      </c>
      <c r="F170" s="66">
        <v>6210615</v>
      </c>
      <c r="G170" s="66">
        <v>5312935</v>
      </c>
      <c r="H170" s="66">
        <v>5220327</v>
      </c>
      <c r="I170" s="66">
        <v>6889886</v>
      </c>
      <c r="J170" s="66">
        <v>4651817</v>
      </c>
      <c r="K170" s="66">
        <v>5501239</v>
      </c>
      <c r="L170" s="66">
        <v>3924883</v>
      </c>
      <c r="M170" s="66">
        <v>3577812</v>
      </c>
      <c r="N170" s="71">
        <v>62631682</v>
      </c>
    </row>
    <row r="171" spans="1:14" ht="33" customHeight="1" thickBot="1" x14ac:dyDescent="0.25">
      <c r="A171" s="78" t="s">
        <v>281</v>
      </c>
      <c r="B171" s="66">
        <v>1483461</v>
      </c>
      <c r="C171" s="66">
        <v>0</v>
      </c>
      <c r="D171" s="66">
        <v>0</v>
      </c>
      <c r="E171" s="66">
        <v>0</v>
      </c>
      <c r="F171" s="66">
        <v>0</v>
      </c>
      <c r="G171" s="66">
        <v>1210250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71">
        <v>2693711</v>
      </c>
    </row>
    <row r="172" spans="1:14" ht="33" customHeight="1" thickBot="1" x14ac:dyDescent="0.25">
      <c r="A172" s="79" t="s">
        <v>282</v>
      </c>
      <c r="B172" s="69">
        <v>23791799</v>
      </c>
      <c r="C172" s="69">
        <v>22945626</v>
      </c>
      <c r="D172" s="69">
        <v>20004084</v>
      </c>
      <c r="E172" s="69">
        <v>26823850</v>
      </c>
      <c r="F172" s="69">
        <v>28658524</v>
      </c>
      <c r="G172" s="69">
        <v>28039646</v>
      </c>
      <c r="H172" s="69">
        <v>21859922</v>
      </c>
      <c r="I172" s="69">
        <v>23215224</v>
      </c>
      <c r="J172" s="69">
        <v>21034390</v>
      </c>
      <c r="K172" s="69">
        <v>25719328</v>
      </c>
      <c r="L172" s="69">
        <v>21895536</v>
      </c>
      <c r="M172" s="69">
        <v>17733748</v>
      </c>
      <c r="N172" s="69">
        <v>281721676</v>
      </c>
    </row>
    <row r="173" spans="1:14" ht="33" customHeight="1" x14ac:dyDescent="0.2">
      <c r="A173" s="78" t="s">
        <v>283</v>
      </c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71">
        <v>0</v>
      </c>
    </row>
    <row r="174" spans="1:14" ht="33" customHeight="1" x14ac:dyDescent="0.2">
      <c r="A174" s="78" t="s">
        <v>284</v>
      </c>
      <c r="B174" s="66">
        <v>0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71">
        <v>0</v>
      </c>
    </row>
    <row r="175" spans="1:14" ht="33" customHeight="1" x14ac:dyDescent="0.2">
      <c r="A175" s="78" t="s">
        <v>285</v>
      </c>
      <c r="B175" s="66">
        <v>0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71">
        <v>0</v>
      </c>
    </row>
    <row r="176" spans="1:14" ht="33" customHeight="1" x14ac:dyDescent="0.2">
      <c r="A176" s="78" t="s">
        <v>286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71">
        <v>0</v>
      </c>
    </row>
    <row r="177" spans="1:14" ht="33" customHeight="1" x14ac:dyDescent="0.2">
      <c r="A177" s="78" t="s">
        <v>287</v>
      </c>
      <c r="B177" s="66">
        <v>3323896</v>
      </c>
      <c r="C177" s="66">
        <v>1799340</v>
      </c>
      <c r="D177" s="66">
        <v>866564</v>
      </c>
      <c r="E177" s="66">
        <v>920838</v>
      </c>
      <c r="F177" s="66">
        <v>2472150</v>
      </c>
      <c r="G177" s="66">
        <v>3402299</v>
      </c>
      <c r="H177" s="66">
        <v>3080330</v>
      </c>
      <c r="I177" s="66">
        <v>1941879</v>
      </c>
      <c r="J177" s="66">
        <v>868134</v>
      </c>
      <c r="K177" s="66">
        <v>964312</v>
      </c>
      <c r="L177" s="66">
        <v>3399673</v>
      </c>
      <c r="M177" s="66">
        <v>0</v>
      </c>
      <c r="N177" s="71">
        <v>23039416</v>
      </c>
    </row>
    <row r="178" spans="1:14" ht="33" customHeight="1" x14ac:dyDescent="0.2">
      <c r="A178" s="78" t="s">
        <v>288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71">
        <v>0</v>
      </c>
    </row>
    <row r="179" spans="1:14" ht="33" customHeight="1" x14ac:dyDescent="0.2">
      <c r="A179" s="78" t="s">
        <v>289</v>
      </c>
      <c r="B179" s="66">
        <v>2761969</v>
      </c>
      <c r="C179" s="66">
        <v>3343076</v>
      </c>
      <c r="D179" s="66">
        <v>3595701</v>
      </c>
      <c r="E179" s="66">
        <v>7374566</v>
      </c>
      <c r="F179" s="66">
        <v>7638818</v>
      </c>
      <c r="G179" s="66">
        <v>8294588</v>
      </c>
      <c r="H179" s="66">
        <v>5187803</v>
      </c>
      <c r="I179" s="66">
        <v>6812340</v>
      </c>
      <c r="J179" s="66">
        <v>7220272</v>
      </c>
      <c r="K179" s="66">
        <v>9687257</v>
      </c>
      <c r="L179" s="66">
        <v>9264584</v>
      </c>
      <c r="M179" s="66">
        <v>9042667</v>
      </c>
      <c r="N179" s="71">
        <v>80223640</v>
      </c>
    </row>
    <row r="180" spans="1:14" ht="33" customHeight="1" x14ac:dyDescent="0.2">
      <c r="A180" s="78" t="s">
        <v>290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71">
        <v>0</v>
      </c>
    </row>
    <row r="181" spans="1:14" ht="33" customHeight="1" x14ac:dyDescent="0.2">
      <c r="A181" s="78" t="s">
        <v>291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71">
        <v>0</v>
      </c>
    </row>
    <row r="182" spans="1:14" ht="33" customHeight="1" x14ac:dyDescent="0.2">
      <c r="A182" s="78" t="s">
        <v>292</v>
      </c>
      <c r="B182" s="66">
        <v>2291374</v>
      </c>
      <c r="C182" s="66">
        <v>2389410</v>
      </c>
      <c r="D182" s="66">
        <v>5252792</v>
      </c>
      <c r="E182" s="66">
        <v>3396134</v>
      </c>
      <c r="F182" s="66">
        <v>5907672</v>
      </c>
      <c r="G182" s="66">
        <v>6048019</v>
      </c>
      <c r="H182" s="66">
        <v>5860091</v>
      </c>
      <c r="I182" s="66">
        <v>4302107</v>
      </c>
      <c r="J182" s="66">
        <v>5222127</v>
      </c>
      <c r="K182" s="66">
        <v>4992224</v>
      </c>
      <c r="L182" s="66">
        <v>1508126</v>
      </c>
      <c r="M182" s="66">
        <v>3540209</v>
      </c>
      <c r="N182" s="71">
        <v>50710285</v>
      </c>
    </row>
    <row r="183" spans="1:14" ht="33" customHeight="1" x14ac:dyDescent="0.2">
      <c r="A183" s="78" t="s">
        <v>293</v>
      </c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71">
        <v>0</v>
      </c>
    </row>
    <row r="184" spans="1:14" ht="33" customHeight="1" x14ac:dyDescent="0.2">
      <c r="A184" s="78" t="s">
        <v>294</v>
      </c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71">
        <v>0</v>
      </c>
    </row>
    <row r="185" spans="1:14" ht="33" customHeight="1" x14ac:dyDescent="0.2">
      <c r="A185" s="78" t="s">
        <v>295</v>
      </c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71">
        <v>0</v>
      </c>
    </row>
    <row r="186" spans="1:14" ht="33" customHeight="1" x14ac:dyDescent="0.2">
      <c r="A186" s="78" t="s">
        <v>296</v>
      </c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71">
        <v>0</v>
      </c>
    </row>
    <row r="187" spans="1:14" ht="33" customHeight="1" thickBot="1" x14ac:dyDescent="0.25">
      <c r="A187" s="78" t="s">
        <v>297</v>
      </c>
      <c r="B187" s="66">
        <v>15414561</v>
      </c>
      <c r="C187" s="66">
        <v>15413800</v>
      </c>
      <c r="D187" s="66">
        <v>10289026</v>
      </c>
      <c r="E187" s="66">
        <v>15132313</v>
      </c>
      <c r="F187" s="66">
        <v>12639884</v>
      </c>
      <c r="G187" s="66">
        <v>10294739</v>
      </c>
      <c r="H187" s="66">
        <v>7731698</v>
      </c>
      <c r="I187" s="66">
        <v>10158898</v>
      </c>
      <c r="J187" s="66">
        <v>7723857</v>
      </c>
      <c r="K187" s="66">
        <v>10075535</v>
      </c>
      <c r="L187" s="66">
        <v>7723153</v>
      </c>
      <c r="M187" s="66">
        <v>5150872</v>
      </c>
      <c r="N187" s="71">
        <v>127748336</v>
      </c>
    </row>
    <row r="188" spans="1:14" ht="33" customHeight="1" thickBot="1" x14ac:dyDescent="0.25">
      <c r="A188" s="79" t="s">
        <v>298</v>
      </c>
      <c r="B188" s="69">
        <v>2496507</v>
      </c>
      <c r="C188" s="69">
        <v>2257215</v>
      </c>
      <c r="D188" s="69">
        <v>1810876</v>
      </c>
      <c r="E188" s="69">
        <v>3654155</v>
      </c>
      <c r="F188" s="69">
        <v>2732362</v>
      </c>
      <c r="G188" s="69">
        <v>2438255</v>
      </c>
      <c r="H188" s="69">
        <v>5280062</v>
      </c>
      <c r="I188" s="69">
        <v>10269786</v>
      </c>
      <c r="J188" s="69">
        <v>4562287</v>
      </c>
      <c r="K188" s="69">
        <v>3488927</v>
      </c>
      <c r="L188" s="69">
        <v>2646089</v>
      </c>
      <c r="M188" s="69">
        <v>1388400</v>
      </c>
      <c r="N188" s="69">
        <v>43024921</v>
      </c>
    </row>
    <row r="189" spans="1:14" ht="33" customHeight="1" x14ac:dyDescent="0.2">
      <c r="A189" s="78" t="s">
        <v>299</v>
      </c>
      <c r="B189" s="66">
        <v>1964212</v>
      </c>
      <c r="C189" s="66">
        <v>2257215</v>
      </c>
      <c r="D189" s="66">
        <v>1810876</v>
      </c>
      <c r="E189" s="66">
        <v>3654155</v>
      </c>
      <c r="F189" s="66">
        <v>2732362</v>
      </c>
      <c r="G189" s="66">
        <v>2438255</v>
      </c>
      <c r="H189" s="66">
        <v>5280062</v>
      </c>
      <c r="I189" s="66">
        <v>10269786</v>
      </c>
      <c r="J189" s="66">
        <v>4562287</v>
      </c>
      <c r="K189" s="66">
        <v>3488927</v>
      </c>
      <c r="L189" s="66">
        <v>2646089</v>
      </c>
      <c r="M189" s="66">
        <v>1388400</v>
      </c>
      <c r="N189" s="71">
        <v>42492626</v>
      </c>
    </row>
    <row r="190" spans="1:14" ht="33" customHeight="1" x14ac:dyDescent="0.2">
      <c r="A190" s="78" t="s">
        <v>300</v>
      </c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71">
        <v>0</v>
      </c>
    </row>
    <row r="191" spans="1:14" ht="33" customHeight="1" x14ac:dyDescent="0.2">
      <c r="A191" s="78" t="s">
        <v>301</v>
      </c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71">
        <v>0</v>
      </c>
    </row>
    <row r="192" spans="1:14" ht="33" customHeight="1" x14ac:dyDescent="0.2">
      <c r="A192" s="78" t="s">
        <v>302</v>
      </c>
      <c r="B192" s="66">
        <v>532295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71">
        <v>532295</v>
      </c>
    </row>
    <row r="193" spans="1:14" ht="33" customHeight="1" x14ac:dyDescent="0.2">
      <c r="A193" s="78" t="s">
        <v>303</v>
      </c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71">
        <v>0</v>
      </c>
    </row>
    <row r="194" spans="1:14" ht="33" customHeight="1" thickBot="1" x14ac:dyDescent="0.25">
      <c r="A194" s="78" t="s">
        <v>234</v>
      </c>
      <c r="B194" s="66">
        <v>0</v>
      </c>
      <c r="C194" s="66">
        <v>0</v>
      </c>
      <c r="D194" s="66">
        <v>0</v>
      </c>
      <c r="E194" s="66">
        <v>0</v>
      </c>
      <c r="F194" s="66">
        <v>0</v>
      </c>
      <c r="G194" s="66">
        <v>0</v>
      </c>
      <c r="H194" s="66">
        <v>0</v>
      </c>
      <c r="I194" s="66">
        <v>0</v>
      </c>
      <c r="J194" s="66">
        <v>0</v>
      </c>
      <c r="K194" s="66">
        <v>0</v>
      </c>
      <c r="L194" s="66">
        <v>0</v>
      </c>
      <c r="M194" s="66">
        <v>0</v>
      </c>
      <c r="N194" s="71">
        <v>0</v>
      </c>
    </row>
    <row r="195" spans="1:14" ht="33" customHeight="1" thickBot="1" x14ac:dyDescent="0.25">
      <c r="A195" s="79" t="s">
        <v>304</v>
      </c>
      <c r="B195" s="69">
        <v>0</v>
      </c>
      <c r="C195" s="69">
        <v>0</v>
      </c>
      <c r="D195" s="69">
        <v>0</v>
      </c>
      <c r="E195" s="69">
        <v>329340</v>
      </c>
      <c r="F195" s="69">
        <v>1377920</v>
      </c>
      <c r="G195" s="69">
        <v>4596034</v>
      </c>
      <c r="H195" s="69">
        <v>2112826</v>
      </c>
      <c r="I195" s="69">
        <v>686125</v>
      </c>
      <c r="J195" s="69">
        <v>0</v>
      </c>
      <c r="K195" s="69">
        <v>0</v>
      </c>
      <c r="L195" s="69">
        <v>60900</v>
      </c>
      <c r="M195" s="69">
        <v>182700</v>
      </c>
      <c r="N195" s="69">
        <v>9345845</v>
      </c>
    </row>
    <row r="196" spans="1:14" ht="33" customHeight="1" x14ac:dyDescent="0.2">
      <c r="A196" s="78" t="s">
        <v>305</v>
      </c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</row>
    <row r="197" spans="1:14" ht="33" customHeight="1" x14ac:dyDescent="0.2">
      <c r="A197" s="78" t="s">
        <v>306</v>
      </c>
      <c r="B197" s="66">
        <v>0</v>
      </c>
      <c r="C197" s="66">
        <v>0</v>
      </c>
      <c r="D197" s="66">
        <v>0</v>
      </c>
      <c r="E197" s="66">
        <v>329340</v>
      </c>
      <c r="F197" s="66">
        <v>593810</v>
      </c>
      <c r="G197" s="66">
        <v>4596034</v>
      </c>
      <c r="H197" s="66">
        <v>1276442</v>
      </c>
      <c r="I197" s="66">
        <v>686125</v>
      </c>
      <c r="J197" s="66">
        <v>0</v>
      </c>
      <c r="K197" s="66">
        <v>0</v>
      </c>
      <c r="L197" s="66">
        <v>0</v>
      </c>
      <c r="M197" s="66">
        <v>0</v>
      </c>
      <c r="N197" s="66">
        <v>7481751</v>
      </c>
    </row>
    <row r="198" spans="1:14" ht="33" customHeight="1" x14ac:dyDescent="0.2">
      <c r="A198" s="78" t="s">
        <v>307</v>
      </c>
      <c r="B198" s="66">
        <v>0</v>
      </c>
      <c r="C198" s="66">
        <v>0</v>
      </c>
      <c r="D198" s="66">
        <v>0</v>
      </c>
      <c r="E198" s="66">
        <v>0</v>
      </c>
      <c r="F198" s="66">
        <v>784110</v>
      </c>
      <c r="G198" s="66">
        <v>0</v>
      </c>
      <c r="H198" s="66">
        <v>836384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1620494</v>
      </c>
    </row>
    <row r="199" spans="1:14" ht="33" customHeight="1" thickBot="1" x14ac:dyDescent="0.25">
      <c r="A199" s="78" t="s">
        <v>234</v>
      </c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60900</v>
      </c>
      <c r="M199" s="66">
        <v>182700</v>
      </c>
      <c r="N199" s="66">
        <v>243600</v>
      </c>
    </row>
    <row r="200" spans="1:14" ht="33" customHeight="1" thickBot="1" x14ac:dyDescent="0.25">
      <c r="A200" s="79" t="s">
        <v>308</v>
      </c>
      <c r="B200" s="69">
        <v>67770462</v>
      </c>
      <c r="C200" s="69">
        <v>56153039</v>
      </c>
      <c r="D200" s="69">
        <v>66711083</v>
      </c>
      <c r="E200" s="69">
        <v>65354206</v>
      </c>
      <c r="F200" s="69">
        <v>63239433</v>
      </c>
      <c r="G200" s="69">
        <v>67042401</v>
      </c>
      <c r="H200" s="69">
        <v>66559500</v>
      </c>
      <c r="I200" s="69">
        <v>60627859</v>
      </c>
      <c r="J200" s="69">
        <v>34242372</v>
      </c>
      <c r="K200" s="69">
        <v>44744126</v>
      </c>
      <c r="L200" s="69">
        <v>72457327</v>
      </c>
      <c r="M200" s="69">
        <v>61273542</v>
      </c>
      <c r="N200" s="69">
        <v>726175351</v>
      </c>
    </row>
    <row r="201" spans="1:14" ht="33" customHeight="1" x14ac:dyDescent="0.2">
      <c r="A201" s="78" t="s">
        <v>309</v>
      </c>
      <c r="B201" s="66">
        <v>5330545</v>
      </c>
      <c r="C201" s="66">
        <v>2980176</v>
      </c>
      <c r="D201" s="66">
        <v>4488357</v>
      </c>
      <c r="E201" s="66">
        <v>3403631</v>
      </c>
      <c r="F201" s="66">
        <v>4522526</v>
      </c>
      <c r="G201" s="66">
        <v>3526598</v>
      </c>
      <c r="H201" s="66">
        <v>4757308</v>
      </c>
      <c r="I201" s="66">
        <v>6284587</v>
      </c>
      <c r="J201" s="66">
        <v>1031510</v>
      </c>
      <c r="K201" s="66">
        <v>3184549</v>
      </c>
      <c r="L201" s="66">
        <v>4357999</v>
      </c>
      <c r="M201" s="66">
        <v>4687316</v>
      </c>
      <c r="N201" s="71">
        <v>48555101</v>
      </c>
    </row>
    <row r="202" spans="1:14" ht="33" customHeight="1" x14ac:dyDescent="0.2">
      <c r="A202" s="78" t="s">
        <v>310</v>
      </c>
      <c r="B202" s="66">
        <v>7475274</v>
      </c>
      <c r="C202" s="66">
        <v>2302369</v>
      </c>
      <c r="D202" s="66">
        <v>9392704</v>
      </c>
      <c r="E202" s="66">
        <v>5210491</v>
      </c>
      <c r="F202" s="66">
        <v>4309300</v>
      </c>
      <c r="G202" s="66">
        <v>4635578</v>
      </c>
      <c r="H202" s="66">
        <v>4628381</v>
      </c>
      <c r="I202" s="66">
        <v>4500276</v>
      </c>
      <c r="J202" s="66">
        <v>6293755</v>
      </c>
      <c r="K202" s="66">
        <v>0</v>
      </c>
      <c r="L202" s="66">
        <v>3912077</v>
      </c>
      <c r="M202" s="66">
        <v>3684062</v>
      </c>
      <c r="N202" s="71">
        <v>56344266</v>
      </c>
    </row>
    <row r="203" spans="1:14" ht="33" customHeight="1" x14ac:dyDescent="0.2">
      <c r="A203" s="78" t="s">
        <v>311</v>
      </c>
      <c r="B203" s="66">
        <v>0</v>
      </c>
      <c r="C203" s="66">
        <v>0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71">
        <v>0</v>
      </c>
    </row>
    <row r="204" spans="1:14" ht="33" customHeight="1" x14ac:dyDescent="0.2">
      <c r="A204" s="78" t="s">
        <v>312</v>
      </c>
      <c r="B204" s="66">
        <v>0</v>
      </c>
      <c r="C204" s="66">
        <v>0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71">
        <v>0</v>
      </c>
    </row>
    <row r="205" spans="1:14" ht="33" customHeight="1" x14ac:dyDescent="0.2">
      <c r="A205" s="78" t="s">
        <v>313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71">
        <v>0</v>
      </c>
    </row>
    <row r="206" spans="1:14" ht="33" customHeight="1" x14ac:dyDescent="0.2">
      <c r="A206" s="78" t="s">
        <v>314</v>
      </c>
      <c r="B206" s="66">
        <v>54964643</v>
      </c>
      <c r="C206" s="66">
        <v>50870494</v>
      </c>
      <c r="D206" s="66">
        <v>52830023</v>
      </c>
      <c r="E206" s="66">
        <v>56740084</v>
      </c>
      <c r="F206" s="66">
        <v>54407607</v>
      </c>
      <c r="G206" s="66">
        <v>58880225</v>
      </c>
      <c r="H206" s="66">
        <v>57173812</v>
      </c>
      <c r="I206" s="66">
        <v>49842996</v>
      </c>
      <c r="J206" s="66">
        <v>26917107</v>
      </c>
      <c r="K206" s="66">
        <v>41559577</v>
      </c>
      <c r="L206" s="66">
        <v>64187251</v>
      </c>
      <c r="M206" s="66">
        <v>52902164</v>
      </c>
      <c r="N206" s="71">
        <v>621275983</v>
      </c>
    </row>
    <row r="207" spans="1:14" ht="33" customHeight="1" x14ac:dyDescent="0.2">
      <c r="A207" s="78" t="s">
        <v>313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71">
        <v>0</v>
      </c>
    </row>
    <row r="208" spans="1:14" ht="33" customHeight="1" thickBot="1" x14ac:dyDescent="0.25">
      <c r="A208" s="78" t="s">
        <v>234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71">
        <v>0</v>
      </c>
    </row>
    <row r="209" spans="1:14" ht="33" customHeight="1" thickBot="1" x14ac:dyDescent="0.25">
      <c r="A209" s="79" t="s">
        <v>315</v>
      </c>
      <c r="B209" s="69">
        <v>0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</row>
    <row r="210" spans="1:14" ht="33" customHeight="1" x14ac:dyDescent="0.2">
      <c r="A210" s="78" t="s">
        <v>316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71">
        <v>0</v>
      </c>
    </row>
    <row r="211" spans="1:14" ht="33" customHeight="1" x14ac:dyDescent="0.2">
      <c r="A211" s="78" t="s">
        <v>317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71">
        <v>0</v>
      </c>
    </row>
    <row r="212" spans="1:14" ht="33" customHeight="1" thickBot="1" x14ac:dyDescent="0.25">
      <c r="A212" s="78" t="s">
        <v>234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71">
        <v>0</v>
      </c>
    </row>
    <row r="213" spans="1:14" ht="33" customHeight="1" thickBot="1" x14ac:dyDescent="0.25">
      <c r="A213" s="79" t="s">
        <v>318</v>
      </c>
      <c r="B213" s="69">
        <v>0</v>
      </c>
      <c r="C213" s="69">
        <v>0</v>
      </c>
      <c r="D213" s="69">
        <v>0</v>
      </c>
      <c r="E213" s="69">
        <v>0</v>
      </c>
      <c r="F213" s="69">
        <v>0</v>
      </c>
      <c r="G213" s="69">
        <v>0</v>
      </c>
      <c r="H213" s="69">
        <v>0</v>
      </c>
      <c r="I213" s="69">
        <v>0</v>
      </c>
      <c r="J213" s="69">
        <v>0</v>
      </c>
      <c r="K213" s="69">
        <v>0</v>
      </c>
      <c r="L213" s="69">
        <v>0</v>
      </c>
      <c r="M213" s="69">
        <v>0</v>
      </c>
      <c r="N213" s="69">
        <v>0</v>
      </c>
    </row>
    <row r="214" spans="1:14" ht="33" customHeight="1" thickBot="1" x14ac:dyDescent="0.25">
      <c r="A214" s="81" t="s">
        <v>318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73">
        <v>0</v>
      </c>
      <c r="K214" s="73">
        <v>0</v>
      </c>
      <c r="L214" s="73">
        <v>0</v>
      </c>
      <c r="M214" s="73">
        <v>0</v>
      </c>
      <c r="N214" s="74">
        <v>0</v>
      </c>
    </row>
    <row r="215" spans="1:14" ht="33" customHeight="1" thickBot="1" x14ac:dyDescent="0.25">
      <c r="A215" s="86" t="s">
        <v>229</v>
      </c>
      <c r="B215" s="87">
        <v>229827723</v>
      </c>
      <c r="C215" s="87">
        <v>201674303</v>
      </c>
      <c r="D215" s="87">
        <v>209855544</v>
      </c>
      <c r="E215" s="87">
        <v>201979224</v>
      </c>
      <c r="F215" s="87">
        <v>266288518</v>
      </c>
      <c r="G215" s="87">
        <v>258819344</v>
      </c>
      <c r="H215" s="87">
        <v>283049798</v>
      </c>
      <c r="I215" s="87">
        <v>309275471</v>
      </c>
      <c r="J215" s="87">
        <v>278611002</v>
      </c>
      <c r="K215" s="87">
        <v>276512069</v>
      </c>
      <c r="L215" s="87">
        <v>261320538</v>
      </c>
      <c r="M215" s="87">
        <v>223392460</v>
      </c>
      <c r="N215" s="87">
        <v>3000605994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333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06" t="s">
        <v>216</v>
      </c>
      <c r="B220" s="107" t="s">
        <v>217</v>
      </c>
      <c r="C220" s="107" t="s">
        <v>218</v>
      </c>
      <c r="D220" s="107" t="s">
        <v>219</v>
      </c>
      <c r="E220" s="107" t="s">
        <v>220</v>
      </c>
      <c r="F220" s="107" t="s">
        <v>221</v>
      </c>
      <c r="G220" s="107" t="s">
        <v>222</v>
      </c>
      <c r="H220" s="107" t="s">
        <v>223</v>
      </c>
      <c r="I220" s="107" t="s">
        <v>224</v>
      </c>
      <c r="J220" s="107" t="s">
        <v>225</v>
      </c>
      <c r="K220" s="107" t="s">
        <v>226</v>
      </c>
      <c r="L220" s="107" t="s">
        <v>227</v>
      </c>
      <c r="M220" s="107" t="s">
        <v>228</v>
      </c>
      <c r="N220" s="108" t="s">
        <v>229</v>
      </c>
    </row>
    <row r="221" spans="1:14" ht="33" customHeight="1" thickBot="1" x14ac:dyDescent="0.25">
      <c r="A221" s="100" t="s">
        <v>230</v>
      </c>
      <c r="B221" s="88">
        <v>116850</v>
      </c>
      <c r="C221" s="88">
        <v>0</v>
      </c>
      <c r="D221" s="88">
        <v>57400</v>
      </c>
      <c r="E221" s="88">
        <v>0</v>
      </c>
      <c r="F221" s="88">
        <v>0</v>
      </c>
      <c r="G221" s="88">
        <v>0</v>
      </c>
      <c r="H221" s="88">
        <v>0</v>
      </c>
      <c r="I221" s="88">
        <v>235750</v>
      </c>
      <c r="J221" s="88">
        <v>0</v>
      </c>
      <c r="K221" s="88">
        <v>57400</v>
      </c>
      <c r="L221" s="88">
        <v>174250</v>
      </c>
      <c r="M221" s="88">
        <v>174250</v>
      </c>
      <c r="N221" s="88">
        <v>815900</v>
      </c>
    </row>
    <row r="222" spans="1:14" ht="33" customHeight="1" x14ac:dyDescent="0.2">
      <c r="A222" s="98" t="s">
        <v>231</v>
      </c>
      <c r="B222" s="91">
        <v>116850</v>
      </c>
      <c r="C222" s="89">
        <v>0</v>
      </c>
      <c r="D222" s="89">
        <v>57400</v>
      </c>
      <c r="E222" s="89">
        <v>0</v>
      </c>
      <c r="F222" s="89">
        <v>0</v>
      </c>
      <c r="G222" s="89">
        <v>0</v>
      </c>
      <c r="H222" s="89">
        <v>0</v>
      </c>
      <c r="I222" s="89">
        <v>235750</v>
      </c>
      <c r="J222" s="89">
        <v>0</v>
      </c>
      <c r="K222" s="89">
        <v>57400</v>
      </c>
      <c r="L222" s="89">
        <v>174250</v>
      </c>
      <c r="M222" s="89">
        <v>174250</v>
      </c>
      <c r="N222" s="90">
        <v>815900</v>
      </c>
    </row>
    <row r="223" spans="1:14" ht="33" customHeight="1" x14ac:dyDescent="0.2">
      <c r="A223" s="98" t="s">
        <v>213</v>
      </c>
      <c r="B223" s="91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90">
        <v>0</v>
      </c>
    </row>
    <row r="224" spans="1:14" ht="33" customHeight="1" x14ac:dyDescent="0.2">
      <c r="A224" s="98" t="s">
        <v>232</v>
      </c>
      <c r="B224" s="91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90">
        <v>0</v>
      </c>
    </row>
    <row r="225" spans="1:14" ht="33" customHeight="1" x14ac:dyDescent="0.2">
      <c r="A225" s="99" t="s">
        <v>233</v>
      </c>
      <c r="B225" s="91">
        <v>0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90">
        <v>0</v>
      </c>
    </row>
    <row r="226" spans="1:14" ht="33" customHeight="1" thickBot="1" x14ac:dyDescent="0.25">
      <c r="A226" s="105" t="s">
        <v>234</v>
      </c>
      <c r="B226" s="91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90">
        <v>0</v>
      </c>
    </row>
    <row r="227" spans="1:14" ht="33" customHeight="1" thickBot="1" x14ac:dyDescent="0.25">
      <c r="A227" s="102" t="s">
        <v>235</v>
      </c>
      <c r="B227" s="92">
        <v>0</v>
      </c>
      <c r="C227" s="92">
        <v>0</v>
      </c>
      <c r="D227" s="92">
        <v>0</v>
      </c>
      <c r="E227" s="92">
        <v>0</v>
      </c>
      <c r="F227" s="92">
        <v>0</v>
      </c>
      <c r="G227" s="92">
        <v>0</v>
      </c>
      <c r="H227" s="92">
        <v>0</v>
      </c>
      <c r="I227" s="92">
        <v>0</v>
      </c>
      <c r="J227" s="92">
        <v>0</v>
      </c>
      <c r="K227" s="92">
        <v>0</v>
      </c>
      <c r="L227" s="92">
        <v>0</v>
      </c>
      <c r="M227" s="92">
        <v>0</v>
      </c>
      <c r="N227" s="92">
        <v>0</v>
      </c>
    </row>
    <row r="228" spans="1:14" ht="33" customHeight="1" x14ac:dyDescent="0.2">
      <c r="A228" s="101" t="s">
        <v>236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  <c r="N228" s="90">
        <v>0</v>
      </c>
    </row>
    <row r="229" spans="1:14" ht="33" customHeight="1" x14ac:dyDescent="0.2">
      <c r="A229" s="101" t="s">
        <v>237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90">
        <v>0</v>
      </c>
    </row>
    <row r="230" spans="1:14" ht="33" customHeight="1" x14ac:dyDescent="0.2">
      <c r="A230" s="101" t="s">
        <v>238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90">
        <v>0</v>
      </c>
    </row>
    <row r="231" spans="1:14" ht="33" customHeight="1" x14ac:dyDescent="0.2">
      <c r="A231" s="101" t="s">
        <v>239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90">
        <v>0</v>
      </c>
    </row>
    <row r="232" spans="1:14" ht="33" customHeight="1" x14ac:dyDescent="0.2">
      <c r="A232" s="101" t="s">
        <v>240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90">
        <v>0</v>
      </c>
    </row>
    <row r="233" spans="1:14" ht="33" customHeight="1" thickBot="1" x14ac:dyDescent="0.25">
      <c r="A233" s="101" t="s">
        <v>241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90">
        <v>0</v>
      </c>
    </row>
    <row r="234" spans="1:14" ht="33" customHeight="1" thickBot="1" x14ac:dyDescent="0.25">
      <c r="A234" s="102" t="s">
        <v>242</v>
      </c>
      <c r="B234" s="92">
        <v>800149</v>
      </c>
      <c r="C234" s="92">
        <v>734797</v>
      </c>
      <c r="D234" s="92">
        <v>823618</v>
      </c>
      <c r="E234" s="92">
        <v>863811</v>
      </c>
      <c r="F234" s="92">
        <v>511762</v>
      </c>
      <c r="G234" s="92">
        <v>1093773</v>
      </c>
      <c r="H234" s="92">
        <v>995656</v>
      </c>
      <c r="I234" s="92">
        <v>921465</v>
      </c>
      <c r="J234" s="92">
        <v>940749</v>
      </c>
      <c r="K234" s="92">
        <v>625626</v>
      </c>
      <c r="L234" s="92">
        <v>459471</v>
      </c>
      <c r="M234" s="92">
        <v>487971</v>
      </c>
      <c r="N234" s="92">
        <v>9258847</v>
      </c>
    </row>
    <row r="235" spans="1:14" ht="33" customHeight="1" x14ac:dyDescent="0.2">
      <c r="A235" s="101" t="s">
        <v>243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90">
        <v>0</v>
      </c>
    </row>
    <row r="236" spans="1:14" ht="33" customHeight="1" x14ac:dyDescent="0.2">
      <c r="A236" s="101" t="s">
        <v>244</v>
      </c>
      <c r="B236" s="89">
        <v>800149</v>
      </c>
      <c r="C236" s="89">
        <v>734797</v>
      </c>
      <c r="D236" s="89">
        <v>823618</v>
      </c>
      <c r="E236" s="89">
        <v>863811</v>
      </c>
      <c r="F236" s="89">
        <v>511762</v>
      </c>
      <c r="G236" s="89">
        <v>1093773</v>
      </c>
      <c r="H236" s="89">
        <v>995656</v>
      </c>
      <c r="I236" s="89">
        <v>921465</v>
      </c>
      <c r="J236" s="89">
        <v>940749</v>
      </c>
      <c r="K236" s="89">
        <v>625626</v>
      </c>
      <c r="L236" s="89">
        <v>459471</v>
      </c>
      <c r="M236" s="89">
        <v>487971</v>
      </c>
      <c r="N236" s="90">
        <v>9258847</v>
      </c>
    </row>
    <row r="237" spans="1:14" ht="33" customHeight="1" x14ac:dyDescent="0.2">
      <c r="A237" s="101" t="s">
        <v>245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90">
        <v>0</v>
      </c>
    </row>
    <row r="238" spans="1:14" ht="33" customHeight="1" thickBot="1" x14ac:dyDescent="0.25">
      <c r="A238" s="101" t="s">
        <v>246</v>
      </c>
      <c r="B238" s="89">
        <v>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90">
        <v>0</v>
      </c>
    </row>
    <row r="239" spans="1:14" ht="33" customHeight="1" thickBot="1" x14ac:dyDescent="0.25">
      <c r="A239" s="102" t="s">
        <v>247</v>
      </c>
      <c r="B239" s="93">
        <v>30140</v>
      </c>
      <c r="C239" s="93">
        <v>93160</v>
      </c>
      <c r="D239" s="93">
        <v>46580</v>
      </c>
      <c r="E239" s="93">
        <v>0</v>
      </c>
      <c r="F239" s="93">
        <v>93160</v>
      </c>
      <c r="G239" s="93">
        <v>19180</v>
      </c>
      <c r="H239" s="93">
        <v>19180</v>
      </c>
      <c r="I239" s="93">
        <v>0</v>
      </c>
      <c r="J239" s="93">
        <v>73980</v>
      </c>
      <c r="K239" s="93">
        <v>243860</v>
      </c>
      <c r="L239" s="93">
        <v>0</v>
      </c>
      <c r="M239" s="93">
        <v>71240</v>
      </c>
      <c r="N239" s="93">
        <v>690480</v>
      </c>
    </row>
    <row r="240" spans="1:14" ht="33" customHeight="1" x14ac:dyDescent="0.2">
      <c r="A240" s="101" t="s">
        <v>248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94">
        <v>0</v>
      </c>
    </row>
    <row r="241" spans="1:14" ht="33" customHeight="1" thickBot="1" x14ac:dyDescent="0.25">
      <c r="A241" s="101" t="s">
        <v>249</v>
      </c>
      <c r="B241" s="89">
        <v>30140</v>
      </c>
      <c r="C241" s="89">
        <v>93160</v>
      </c>
      <c r="D241" s="89">
        <v>46580</v>
      </c>
      <c r="E241" s="89">
        <v>0</v>
      </c>
      <c r="F241" s="89">
        <v>93160</v>
      </c>
      <c r="G241" s="89">
        <v>19180</v>
      </c>
      <c r="H241" s="89">
        <v>19180</v>
      </c>
      <c r="I241" s="89">
        <v>0</v>
      </c>
      <c r="J241" s="89">
        <v>73980</v>
      </c>
      <c r="K241" s="89">
        <v>243860</v>
      </c>
      <c r="L241" s="89">
        <v>0</v>
      </c>
      <c r="M241" s="89">
        <v>71240</v>
      </c>
      <c r="N241" s="94">
        <v>690480</v>
      </c>
    </row>
    <row r="242" spans="1:14" ht="33" customHeight="1" thickBot="1" x14ac:dyDescent="0.25">
      <c r="A242" s="102" t="s">
        <v>250</v>
      </c>
      <c r="B242" s="92">
        <v>3850650</v>
      </c>
      <c r="C242" s="92">
        <v>5249025</v>
      </c>
      <c r="D242" s="92">
        <v>5266260</v>
      </c>
      <c r="E242" s="92">
        <v>3875625</v>
      </c>
      <c r="F242" s="92">
        <v>5534550</v>
      </c>
      <c r="G242" s="92">
        <v>5115150</v>
      </c>
      <c r="H242" s="92">
        <v>4000500</v>
      </c>
      <c r="I242" s="92">
        <v>4965300</v>
      </c>
      <c r="J242" s="92">
        <v>5528925</v>
      </c>
      <c r="K242" s="92">
        <v>5318550</v>
      </c>
      <c r="L242" s="92">
        <v>5450625</v>
      </c>
      <c r="M242" s="92">
        <v>5200650</v>
      </c>
      <c r="N242" s="92">
        <v>59355810</v>
      </c>
    </row>
    <row r="243" spans="1:14" ht="33" customHeight="1" x14ac:dyDescent="0.2">
      <c r="A243" s="101" t="s">
        <v>251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94">
        <v>0</v>
      </c>
    </row>
    <row r="244" spans="1:14" ht="33" customHeight="1" x14ac:dyDescent="0.2">
      <c r="A244" s="101" t="s">
        <v>252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94">
        <v>0</v>
      </c>
    </row>
    <row r="245" spans="1:14" ht="33" customHeight="1" x14ac:dyDescent="0.2">
      <c r="A245" s="101" t="s">
        <v>253</v>
      </c>
      <c r="B245" s="89">
        <v>0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94">
        <v>0</v>
      </c>
    </row>
    <row r="246" spans="1:14" ht="33" customHeight="1" x14ac:dyDescent="0.2">
      <c r="A246" s="101" t="s">
        <v>254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94">
        <v>0</v>
      </c>
    </row>
    <row r="247" spans="1:14" ht="33" customHeight="1" x14ac:dyDescent="0.2">
      <c r="A247" s="101" t="s">
        <v>255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94">
        <v>0</v>
      </c>
    </row>
    <row r="248" spans="1:14" ht="33" customHeight="1" x14ac:dyDescent="0.2">
      <c r="A248" s="101" t="s">
        <v>256</v>
      </c>
      <c r="B248" s="89">
        <v>0</v>
      </c>
      <c r="C248" s="89">
        <v>0</v>
      </c>
      <c r="D248" s="89">
        <v>0</v>
      </c>
      <c r="E248" s="89">
        <v>0</v>
      </c>
      <c r="F248" s="89">
        <v>0</v>
      </c>
      <c r="G248" s="89">
        <v>0</v>
      </c>
      <c r="H248" s="89">
        <v>0</v>
      </c>
      <c r="I248" s="89">
        <v>0</v>
      </c>
      <c r="J248" s="89">
        <v>0</v>
      </c>
      <c r="K248" s="89">
        <v>0</v>
      </c>
      <c r="L248" s="89">
        <v>0</v>
      </c>
      <c r="M248" s="89">
        <v>0</v>
      </c>
      <c r="N248" s="94">
        <v>0</v>
      </c>
    </row>
    <row r="249" spans="1:14" ht="33" customHeight="1" x14ac:dyDescent="0.2">
      <c r="A249" s="101" t="s">
        <v>257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94">
        <v>0</v>
      </c>
    </row>
    <row r="250" spans="1:14" ht="33" customHeight="1" x14ac:dyDescent="0.2">
      <c r="A250" s="101" t="s">
        <v>258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94">
        <v>0</v>
      </c>
    </row>
    <row r="251" spans="1:14" ht="33" customHeight="1" x14ac:dyDescent="0.2">
      <c r="A251" s="101" t="s">
        <v>259</v>
      </c>
      <c r="B251" s="89">
        <v>0</v>
      </c>
      <c r="C251" s="89">
        <v>0</v>
      </c>
      <c r="D251" s="89">
        <v>0</v>
      </c>
      <c r="E251" s="89">
        <v>0</v>
      </c>
      <c r="F251" s="89">
        <v>0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94">
        <v>0</v>
      </c>
    </row>
    <row r="252" spans="1:14" ht="33" customHeight="1" x14ac:dyDescent="0.2">
      <c r="A252" s="101" t="s">
        <v>260</v>
      </c>
      <c r="B252" s="89">
        <v>3850650</v>
      </c>
      <c r="C252" s="89">
        <v>5249025</v>
      </c>
      <c r="D252" s="89">
        <v>5266260</v>
      </c>
      <c r="E252" s="89">
        <v>3875625</v>
      </c>
      <c r="F252" s="89">
        <v>5534550</v>
      </c>
      <c r="G252" s="89">
        <v>5115150</v>
      </c>
      <c r="H252" s="89">
        <v>4000500</v>
      </c>
      <c r="I252" s="89">
        <v>4965300</v>
      </c>
      <c r="J252" s="89">
        <v>5528925</v>
      </c>
      <c r="K252" s="89">
        <v>5318550</v>
      </c>
      <c r="L252" s="89">
        <v>5450625</v>
      </c>
      <c r="M252" s="89">
        <v>5200650</v>
      </c>
      <c r="N252" s="94">
        <v>59355810</v>
      </c>
    </row>
    <row r="253" spans="1:14" ht="33" customHeight="1" thickBot="1" x14ac:dyDescent="0.25">
      <c r="A253" s="101" t="s">
        <v>261</v>
      </c>
      <c r="B253" s="89">
        <v>0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94">
        <v>0</v>
      </c>
    </row>
    <row r="254" spans="1:14" ht="33" customHeight="1" thickBot="1" x14ac:dyDescent="0.25">
      <c r="A254" s="102" t="s">
        <v>262</v>
      </c>
      <c r="B254" s="92">
        <v>241125</v>
      </c>
      <c r="C254" s="92">
        <v>514400</v>
      </c>
      <c r="D254" s="92">
        <v>578700</v>
      </c>
      <c r="E254" s="92">
        <v>434025</v>
      </c>
      <c r="F254" s="92">
        <v>562625</v>
      </c>
      <c r="G254" s="92">
        <v>482250</v>
      </c>
      <c r="H254" s="92">
        <v>176825</v>
      </c>
      <c r="I254" s="92">
        <v>434025</v>
      </c>
      <c r="J254" s="92">
        <v>498325</v>
      </c>
      <c r="K254" s="92">
        <v>562625</v>
      </c>
      <c r="L254" s="92">
        <v>0</v>
      </c>
      <c r="M254" s="92">
        <v>530475</v>
      </c>
      <c r="N254" s="92">
        <v>5015400</v>
      </c>
    </row>
    <row r="255" spans="1:14" ht="33" customHeight="1" thickBot="1" x14ac:dyDescent="0.25">
      <c r="A255" s="103" t="s">
        <v>262</v>
      </c>
      <c r="B255" s="95">
        <v>241125</v>
      </c>
      <c r="C255" s="95">
        <v>514400</v>
      </c>
      <c r="D255" s="95">
        <v>578700</v>
      </c>
      <c r="E255" s="95">
        <v>434025</v>
      </c>
      <c r="F255" s="95">
        <v>562625</v>
      </c>
      <c r="G255" s="95">
        <v>482250</v>
      </c>
      <c r="H255" s="95">
        <v>176825</v>
      </c>
      <c r="I255" s="95">
        <v>434025</v>
      </c>
      <c r="J255" s="95">
        <v>498325</v>
      </c>
      <c r="K255" s="95">
        <v>562625</v>
      </c>
      <c r="L255" s="95">
        <v>0</v>
      </c>
      <c r="M255" s="95">
        <v>530475</v>
      </c>
      <c r="N255" s="94">
        <v>5015400</v>
      </c>
    </row>
    <row r="256" spans="1:14" ht="33" customHeight="1" thickBot="1" x14ac:dyDescent="0.25">
      <c r="A256" s="102" t="s">
        <v>263</v>
      </c>
      <c r="B256" s="92">
        <v>241125</v>
      </c>
      <c r="C256" s="92">
        <v>530475</v>
      </c>
      <c r="D256" s="92">
        <v>482250</v>
      </c>
      <c r="E256" s="92">
        <v>562625</v>
      </c>
      <c r="F256" s="92">
        <v>594775</v>
      </c>
      <c r="G256" s="92">
        <v>482250</v>
      </c>
      <c r="H256" s="92">
        <v>176825</v>
      </c>
      <c r="I256" s="92">
        <v>434025</v>
      </c>
      <c r="J256" s="92">
        <v>434025</v>
      </c>
      <c r="K256" s="92">
        <v>530475</v>
      </c>
      <c r="L256" s="92">
        <v>0</v>
      </c>
      <c r="M256" s="92">
        <v>594775</v>
      </c>
      <c r="N256" s="92">
        <v>5063625</v>
      </c>
    </row>
    <row r="257" spans="1:14" ht="33" customHeight="1" x14ac:dyDescent="0.2">
      <c r="A257" s="101" t="s">
        <v>264</v>
      </c>
      <c r="B257" s="89">
        <v>0</v>
      </c>
      <c r="C257" s="89">
        <v>0</v>
      </c>
      <c r="D257" s="89">
        <v>0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94">
        <v>0</v>
      </c>
    </row>
    <row r="258" spans="1:14" ht="33" customHeight="1" x14ac:dyDescent="0.2">
      <c r="A258" s="101" t="s">
        <v>265</v>
      </c>
      <c r="B258" s="89">
        <v>0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94">
        <v>0</v>
      </c>
    </row>
    <row r="259" spans="1:14" ht="33" customHeight="1" x14ac:dyDescent="0.2">
      <c r="A259" s="101" t="s">
        <v>266</v>
      </c>
      <c r="B259" s="89">
        <v>0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94">
        <v>0</v>
      </c>
    </row>
    <row r="260" spans="1:14" ht="33" customHeight="1" x14ac:dyDescent="0.2">
      <c r="A260" s="101" t="s">
        <v>267</v>
      </c>
      <c r="B260" s="89">
        <v>0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94">
        <v>0</v>
      </c>
    </row>
    <row r="261" spans="1:14" ht="33" customHeight="1" x14ac:dyDescent="0.2">
      <c r="A261" s="101" t="s">
        <v>268</v>
      </c>
      <c r="B261" s="89">
        <v>0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94">
        <v>0</v>
      </c>
    </row>
    <row r="262" spans="1:14" ht="33" customHeight="1" x14ac:dyDescent="0.2">
      <c r="A262" s="101" t="s">
        <v>269</v>
      </c>
      <c r="B262" s="89">
        <v>0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94">
        <v>0</v>
      </c>
    </row>
    <row r="263" spans="1:14" ht="33" customHeight="1" x14ac:dyDescent="0.2">
      <c r="A263" s="101" t="s">
        <v>270</v>
      </c>
      <c r="B263" s="89">
        <v>0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94">
        <v>0</v>
      </c>
    </row>
    <row r="264" spans="1:14" ht="33" customHeight="1" x14ac:dyDescent="0.2">
      <c r="A264" s="101" t="s">
        <v>271</v>
      </c>
      <c r="B264" s="89">
        <v>0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94">
        <v>0</v>
      </c>
    </row>
    <row r="265" spans="1:14" ht="33" customHeight="1" x14ac:dyDescent="0.2">
      <c r="A265" s="101" t="s">
        <v>272</v>
      </c>
      <c r="B265" s="89">
        <v>241125</v>
      </c>
      <c r="C265" s="89">
        <v>530475</v>
      </c>
      <c r="D265" s="89">
        <v>482250</v>
      </c>
      <c r="E265" s="89">
        <v>562625</v>
      </c>
      <c r="F265" s="89">
        <v>594775</v>
      </c>
      <c r="G265" s="89">
        <v>482250</v>
      </c>
      <c r="H265" s="89">
        <v>176825</v>
      </c>
      <c r="I265" s="89">
        <v>434025</v>
      </c>
      <c r="J265" s="89">
        <v>434025</v>
      </c>
      <c r="K265" s="89">
        <v>530475</v>
      </c>
      <c r="L265" s="89">
        <v>0</v>
      </c>
      <c r="M265" s="89">
        <v>594775</v>
      </c>
      <c r="N265" s="94">
        <v>5063625</v>
      </c>
    </row>
    <row r="266" spans="1:14" ht="33" customHeight="1" thickBot="1" x14ac:dyDescent="0.25">
      <c r="A266" s="101" t="s">
        <v>273</v>
      </c>
      <c r="B266" s="89">
        <v>0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94">
        <v>0</v>
      </c>
    </row>
    <row r="267" spans="1:14" ht="33" customHeight="1" thickBot="1" x14ac:dyDescent="0.25">
      <c r="A267" s="102" t="s">
        <v>274</v>
      </c>
      <c r="B267" s="92">
        <v>0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92">
        <v>0</v>
      </c>
      <c r="N267" s="92">
        <v>0</v>
      </c>
    </row>
    <row r="268" spans="1:14" ht="33" customHeight="1" x14ac:dyDescent="0.2">
      <c r="A268" s="101" t="s">
        <v>275</v>
      </c>
      <c r="B268" s="89">
        <v>0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94">
        <v>0</v>
      </c>
    </row>
    <row r="269" spans="1:14" ht="33" customHeight="1" x14ac:dyDescent="0.2">
      <c r="A269" s="101" t="s">
        <v>276</v>
      </c>
      <c r="B269" s="89">
        <v>0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94">
        <v>0</v>
      </c>
    </row>
    <row r="270" spans="1:14" ht="33" customHeight="1" x14ac:dyDescent="0.2">
      <c r="A270" s="101" t="s">
        <v>277</v>
      </c>
      <c r="B270" s="89">
        <v>0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  <c r="N270" s="94">
        <v>0</v>
      </c>
    </row>
    <row r="271" spans="1:14" ht="33" customHeight="1" x14ac:dyDescent="0.2">
      <c r="A271" s="101" t="s">
        <v>278</v>
      </c>
      <c r="B271" s="89">
        <v>0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94">
        <v>0</v>
      </c>
    </row>
    <row r="272" spans="1:14" ht="33" customHeight="1" x14ac:dyDescent="0.2">
      <c r="A272" s="101" t="s">
        <v>279</v>
      </c>
      <c r="B272" s="89">
        <v>0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94">
        <v>0</v>
      </c>
    </row>
    <row r="273" spans="1:14" ht="33" customHeight="1" x14ac:dyDescent="0.2">
      <c r="A273" s="101" t="s">
        <v>280</v>
      </c>
      <c r="B273" s="89">
        <v>0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94">
        <v>0</v>
      </c>
    </row>
    <row r="274" spans="1:14" ht="33" customHeight="1" thickBot="1" x14ac:dyDescent="0.25">
      <c r="A274" s="101" t="s">
        <v>281</v>
      </c>
      <c r="B274" s="89">
        <v>0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94">
        <v>0</v>
      </c>
    </row>
    <row r="275" spans="1:14" ht="33" customHeight="1" thickBot="1" x14ac:dyDescent="0.25">
      <c r="A275" s="102" t="s">
        <v>282</v>
      </c>
      <c r="B275" s="92">
        <v>131376363</v>
      </c>
      <c r="C275" s="92">
        <v>127382356</v>
      </c>
      <c r="D275" s="92">
        <v>144114599</v>
      </c>
      <c r="E275" s="92">
        <v>124491901</v>
      </c>
      <c r="F275" s="92">
        <v>136910175</v>
      </c>
      <c r="G275" s="92">
        <v>127178776</v>
      </c>
      <c r="H275" s="92">
        <v>131678331</v>
      </c>
      <c r="I275" s="92">
        <v>130639629</v>
      </c>
      <c r="J275" s="92">
        <v>138897830</v>
      </c>
      <c r="K275" s="92">
        <v>141699061</v>
      </c>
      <c r="L275" s="92">
        <v>148042862</v>
      </c>
      <c r="M275" s="92">
        <v>136373689</v>
      </c>
      <c r="N275" s="92">
        <v>1618785573</v>
      </c>
    </row>
    <row r="276" spans="1:14" ht="33" customHeight="1" x14ac:dyDescent="0.2">
      <c r="A276" s="101" t="s">
        <v>283</v>
      </c>
      <c r="B276" s="89">
        <v>13110757</v>
      </c>
      <c r="C276" s="89">
        <v>14491313</v>
      </c>
      <c r="D276" s="89">
        <v>14481114</v>
      </c>
      <c r="E276" s="89">
        <v>12939183</v>
      </c>
      <c r="F276" s="89">
        <v>15519559</v>
      </c>
      <c r="G276" s="89">
        <v>11850367</v>
      </c>
      <c r="H276" s="89">
        <v>14144404</v>
      </c>
      <c r="I276" s="89">
        <v>9622244</v>
      </c>
      <c r="J276" s="89">
        <v>14806587</v>
      </c>
      <c r="K276" s="89">
        <v>15162681</v>
      </c>
      <c r="L276" s="89">
        <v>14695378</v>
      </c>
      <c r="M276" s="89">
        <v>12994793</v>
      </c>
      <c r="N276" s="94">
        <v>163818379</v>
      </c>
    </row>
    <row r="277" spans="1:14" ht="33" customHeight="1" x14ac:dyDescent="0.2">
      <c r="A277" s="101" t="s">
        <v>284</v>
      </c>
      <c r="B277" s="89">
        <v>1395559</v>
      </c>
      <c r="C277" s="89">
        <v>1011377</v>
      </c>
      <c r="D277" s="89">
        <v>885036</v>
      </c>
      <c r="E277" s="89">
        <v>932736</v>
      </c>
      <c r="F277" s="89">
        <v>1082576</v>
      </c>
      <c r="G277" s="89">
        <v>689077</v>
      </c>
      <c r="H277" s="89">
        <v>597837</v>
      </c>
      <c r="I277" s="89">
        <v>469269</v>
      </c>
      <c r="J277" s="89">
        <v>757405</v>
      </c>
      <c r="K277" s="89">
        <v>908241</v>
      </c>
      <c r="L277" s="89">
        <v>593838</v>
      </c>
      <c r="M277" s="89">
        <v>414478</v>
      </c>
      <c r="N277" s="94">
        <v>9737430</v>
      </c>
    </row>
    <row r="278" spans="1:14" ht="33" customHeight="1" x14ac:dyDescent="0.2">
      <c r="A278" s="101" t="s">
        <v>285</v>
      </c>
      <c r="B278" s="89">
        <v>1285918</v>
      </c>
      <c r="C278" s="89">
        <v>1498109</v>
      </c>
      <c r="D278" s="89">
        <v>921192</v>
      </c>
      <c r="E278" s="89">
        <v>820986</v>
      </c>
      <c r="F278" s="89">
        <v>1490784</v>
      </c>
      <c r="G278" s="89">
        <v>1615426</v>
      </c>
      <c r="H278" s="89">
        <v>1228549</v>
      </c>
      <c r="I278" s="89">
        <v>979792</v>
      </c>
      <c r="J278" s="89">
        <v>902440</v>
      </c>
      <c r="K278" s="89">
        <v>1101680</v>
      </c>
      <c r="L278" s="89">
        <v>977448</v>
      </c>
      <c r="M278" s="89">
        <v>684448</v>
      </c>
      <c r="N278" s="94">
        <v>13506773</v>
      </c>
    </row>
    <row r="279" spans="1:14" ht="33" customHeight="1" x14ac:dyDescent="0.2">
      <c r="A279" s="101" t="s">
        <v>286</v>
      </c>
      <c r="B279" s="89">
        <v>45453772</v>
      </c>
      <c r="C279" s="89">
        <v>42421961</v>
      </c>
      <c r="D279" s="89">
        <v>50472102</v>
      </c>
      <c r="E279" s="89">
        <v>43806750</v>
      </c>
      <c r="F279" s="89">
        <v>47289452</v>
      </c>
      <c r="G279" s="89">
        <v>44517653</v>
      </c>
      <c r="H279" s="89">
        <v>47313619</v>
      </c>
      <c r="I279" s="89">
        <v>46198503</v>
      </c>
      <c r="J279" s="89">
        <v>54633766</v>
      </c>
      <c r="K279" s="89">
        <v>53430538</v>
      </c>
      <c r="L279" s="89">
        <v>53368398</v>
      </c>
      <c r="M279" s="89">
        <v>52711792</v>
      </c>
      <c r="N279" s="94">
        <v>581618305</v>
      </c>
    </row>
    <row r="280" spans="1:14" ht="33" customHeight="1" x14ac:dyDescent="0.2">
      <c r="A280" s="101" t="s">
        <v>287</v>
      </c>
      <c r="B280" s="89">
        <v>0</v>
      </c>
      <c r="C280" s="89">
        <v>0</v>
      </c>
      <c r="D280" s="89">
        <v>0</v>
      </c>
      <c r="E280" s="89">
        <v>0</v>
      </c>
      <c r="F280" s="89">
        <v>0</v>
      </c>
      <c r="G280" s="89">
        <v>0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0</v>
      </c>
      <c r="N280" s="94">
        <v>0</v>
      </c>
    </row>
    <row r="281" spans="1:14" ht="33" customHeight="1" x14ac:dyDescent="0.2">
      <c r="A281" s="101" t="s">
        <v>288</v>
      </c>
      <c r="B281" s="89">
        <v>6019990</v>
      </c>
      <c r="C281" s="89">
        <v>6682107</v>
      </c>
      <c r="D281" s="89">
        <v>7923747</v>
      </c>
      <c r="E281" s="89">
        <v>5890400</v>
      </c>
      <c r="F281" s="89">
        <v>6501837</v>
      </c>
      <c r="G281" s="89">
        <v>4214833</v>
      </c>
      <c r="H281" s="89">
        <v>5299003</v>
      </c>
      <c r="I281" s="89">
        <v>6605570</v>
      </c>
      <c r="J281" s="89">
        <v>4727373</v>
      </c>
      <c r="K281" s="89">
        <v>6976400</v>
      </c>
      <c r="L281" s="89">
        <v>5672112</v>
      </c>
      <c r="M281" s="89">
        <v>5802817</v>
      </c>
      <c r="N281" s="94">
        <v>72316189</v>
      </c>
    </row>
    <row r="282" spans="1:14" ht="33" customHeight="1" x14ac:dyDescent="0.2">
      <c r="A282" s="101" t="s">
        <v>289</v>
      </c>
      <c r="B282" s="89">
        <v>31318778</v>
      </c>
      <c r="C282" s="89">
        <v>31721163</v>
      </c>
      <c r="D282" s="89">
        <v>33728238</v>
      </c>
      <c r="E282" s="89">
        <v>31788752</v>
      </c>
      <c r="F282" s="89">
        <v>35867326</v>
      </c>
      <c r="G282" s="89">
        <v>35287099</v>
      </c>
      <c r="H282" s="89">
        <v>34082253</v>
      </c>
      <c r="I282" s="89">
        <v>31823794</v>
      </c>
      <c r="J282" s="89">
        <v>35056885</v>
      </c>
      <c r="K282" s="89">
        <v>35410396</v>
      </c>
      <c r="L282" s="89">
        <v>33785472</v>
      </c>
      <c r="M282" s="89">
        <v>26828308</v>
      </c>
      <c r="N282" s="94">
        <v>396698464</v>
      </c>
    </row>
    <row r="283" spans="1:14" ht="33" customHeight="1" x14ac:dyDescent="0.2">
      <c r="A283" s="101" t="s">
        <v>290</v>
      </c>
      <c r="B283" s="89">
        <v>0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94">
        <v>0</v>
      </c>
    </row>
    <row r="284" spans="1:14" ht="33" customHeight="1" x14ac:dyDescent="0.2">
      <c r="A284" s="101" t="s">
        <v>291</v>
      </c>
      <c r="B284" s="89">
        <v>0</v>
      </c>
      <c r="C284" s="89">
        <v>0</v>
      </c>
      <c r="D284" s="89">
        <v>0</v>
      </c>
      <c r="E284" s="89">
        <v>0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94">
        <v>0</v>
      </c>
    </row>
    <row r="285" spans="1:14" ht="33" customHeight="1" x14ac:dyDescent="0.2">
      <c r="A285" s="101" t="s">
        <v>292</v>
      </c>
      <c r="B285" s="89">
        <v>0</v>
      </c>
      <c r="C285" s="89">
        <v>0</v>
      </c>
      <c r="D285" s="89">
        <v>0</v>
      </c>
      <c r="E285" s="89">
        <v>0</v>
      </c>
      <c r="F285" s="89">
        <v>0</v>
      </c>
      <c r="G285" s="89">
        <v>0</v>
      </c>
      <c r="H285" s="89">
        <v>0</v>
      </c>
      <c r="I285" s="89">
        <v>0</v>
      </c>
      <c r="J285" s="89">
        <v>0</v>
      </c>
      <c r="K285" s="89">
        <v>0</v>
      </c>
      <c r="L285" s="89">
        <v>0</v>
      </c>
      <c r="M285" s="89">
        <v>0</v>
      </c>
      <c r="N285" s="94">
        <v>0</v>
      </c>
    </row>
    <row r="286" spans="1:14" ht="33" customHeight="1" x14ac:dyDescent="0.2">
      <c r="A286" s="101" t="s">
        <v>293</v>
      </c>
      <c r="B286" s="89">
        <v>0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94">
        <v>0</v>
      </c>
    </row>
    <row r="287" spans="1:14" ht="33" customHeight="1" x14ac:dyDescent="0.2">
      <c r="A287" s="101" t="s">
        <v>294</v>
      </c>
      <c r="B287" s="89">
        <v>28815951</v>
      </c>
      <c r="C287" s="89">
        <v>25505005</v>
      </c>
      <c r="D287" s="89">
        <v>31625139</v>
      </c>
      <c r="E287" s="89">
        <v>23669658</v>
      </c>
      <c r="F287" s="89">
        <v>25198587</v>
      </c>
      <c r="G287" s="89">
        <v>24465507</v>
      </c>
      <c r="H287" s="89">
        <v>26942486</v>
      </c>
      <c r="I287" s="89">
        <v>33155206</v>
      </c>
      <c r="J287" s="89">
        <v>26426236</v>
      </c>
      <c r="K287" s="89">
        <v>27551605</v>
      </c>
      <c r="L287" s="89">
        <v>35833817</v>
      </c>
      <c r="M287" s="89">
        <v>33651478</v>
      </c>
      <c r="N287" s="94">
        <v>342840676</v>
      </c>
    </row>
    <row r="288" spans="1:14" ht="33" customHeight="1" x14ac:dyDescent="0.2">
      <c r="A288" s="101" t="s">
        <v>295</v>
      </c>
      <c r="B288" s="89">
        <v>0</v>
      </c>
      <c r="C288" s="89">
        <v>0</v>
      </c>
      <c r="D288" s="89">
        <v>0</v>
      </c>
      <c r="E288" s="89">
        <v>0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94">
        <v>0</v>
      </c>
    </row>
    <row r="289" spans="1:14" ht="33" customHeight="1" x14ac:dyDescent="0.2">
      <c r="A289" s="101" t="s">
        <v>296</v>
      </c>
      <c r="B289" s="89">
        <v>0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94">
        <v>0</v>
      </c>
    </row>
    <row r="290" spans="1:14" ht="33" customHeight="1" thickBot="1" x14ac:dyDescent="0.25">
      <c r="A290" s="101" t="s">
        <v>297</v>
      </c>
      <c r="B290" s="89">
        <v>3975636</v>
      </c>
      <c r="C290" s="89">
        <v>4051320</v>
      </c>
      <c r="D290" s="89">
        <v>4078032</v>
      </c>
      <c r="E290" s="89">
        <v>4643436</v>
      </c>
      <c r="F290" s="89">
        <v>3960054</v>
      </c>
      <c r="G290" s="89">
        <v>4538814</v>
      </c>
      <c r="H290" s="89">
        <v>2070180</v>
      </c>
      <c r="I290" s="89">
        <v>1785252</v>
      </c>
      <c r="J290" s="89">
        <v>1587138</v>
      </c>
      <c r="K290" s="89">
        <v>1157520</v>
      </c>
      <c r="L290" s="89">
        <v>3116400</v>
      </c>
      <c r="M290" s="89">
        <v>3285576</v>
      </c>
      <c r="N290" s="94">
        <v>38249358</v>
      </c>
    </row>
    <row r="291" spans="1:14" ht="33" customHeight="1" thickBot="1" x14ac:dyDescent="0.25">
      <c r="A291" s="102" t="s">
        <v>298</v>
      </c>
      <c r="B291" s="92">
        <v>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2">
        <v>0</v>
      </c>
    </row>
    <row r="292" spans="1:14" ht="33" customHeight="1" x14ac:dyDescent="0.2">
      <c r="A292" s="101" t="s">
        <v>299</v>
      </c>
      <c r="B292" s="89">
        <v>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94">
        <v>0</v>
      </c>
    </row>
    <row r="293" spans="1:14" ht="33" customHeight="1" x14ac:dyDescent="0.2">
      <c r="A293" s="101" t="s">
        <v>300</v>
      </c>
      <c r="B293" s="89">
        <v>0</v>
      </c>
      <c r="C293" s="89">
        <v>0</v>
      </c>
      <c r="D293" s="89">
        <v>0</v>
      </c>
      <c r="E293" s="89">
        <v>0</v>
      </c>
      <c r="F293" s="89">
        <v>0</v>
      </c>
      <c r="G293" s="89">
        <v>0</v>
      </c>
      <c r="H293" s="89">
        <v>0</v>
      </c>
      <c r="I293" s="89">
        <v>0</v>
      </c>
      <c r="J293" s="89">
        <v>0</v>
      </c>
      <c r="K293" s="89">
        <v>0</v>
      </c>
      <c r="L293" s="89">
        <v>0</v>
      </c>
      <c r="M293" s="89">
        <v>0</v>
      </c>
      <c r="N293" s="94">
        <v>0</v>
      </c>
    </row>
    <row r="294" spans="1:14" ht="33" customHeight="1" x14ac:dyDescent="0.2">
      <c r="A294" s="101" t="s">
        <v>301</v>
      </c>
      <c r="B294" s="89">
        <v>0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94">
        <v>0</v>
      </c>
    </row>
    <row r="295" spans="1:14" ht="33" customHeight="1" x14ac:dyDescent="0.2">
      <c r="A295" s="101" t="s">
        <v>302</v>
      </c>
      <c r="B295" s="89">
        <v>0</v>
      </c>
      <c r="C295" s="89">
        <v>0</v>
      </c>
      <c r="D295" s="89">
        <v>0</v>
      </c>
      <c r="E295" s="89">
        <v>0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94">
        <v>0</v>
      </c>
    </row>
    <row r="296" spans="1:14" ht="33" customHeight="1" x14ac:dyDescent="0.2">
      <c r="A296" s="101" t="s">
        <v>303</v>
      </c>
      <c r="B296" s="89">
        <v>0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94">
        <v>0</v>
      </c>
    </row>
    <row r="297" spans="1:14" ht="33" customHeight="1" thickBot="1" x14ac:dyDescent="0.25">
      <c r="A297" s="101" t="s">
        <v>234</v>
      </c>
      <c r="B297" s="89">
        <v>0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94">
        <v>0</v>
      </c>
    </row>
    <row r="298" spans="1:14" ht="33" customHeight="1" thickBot="1" x14ac:dyDescent="0.25">
      <c r="A298" s="102" t="s">
        <v>304</v>
      </c>
      <c r="B298" s="92">
        <v>0</v>
      </c>
      <c r="C298" s="92">
        <v>0</v>
      </c>
      <c r="D298" s="92">
        <v>0</v>
      </c>
      <c r="E298" s="92">
        <v>0</v>
      </c>
      <c r="F298" s="92">
        <v>0</v>
      </c>
      <c r="G298" s="92">
        <v>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92">
        <v>0</v>
      </c>
      <c r="N298" s="92">
        <v>0</v>
      </c>
    </row>
    <row r="299" spans="1:14" ht="33" customHeight="1" x14ac:dyDescent="0.2">
      <c r="A299" s="101" t="s">
        <v>305</v>
      </c>
      <c r="B299" s="89">
        <v>0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</row>
    <row r="300" spans="1:14" ht="33" customHeight="1" x14ac:dyDescent="0.2">
      <c r="A300" s="101" t="s">
        <v>306</v>
      </c>
      <c r="B300" s="89">
        <v>0</v>
      </c>
      <c r="C300" s="89">
        <v>0</v>
      </c>
      <c r="D300" s="89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0</v>
      </c>
    </row>
    <row r="301" spans="1:14" ht="33" customHeight="1" x14ac:dyDescent="0.2">
      <c r="A301" s="101" t="s">
        <v>307</v>
      </c>
      <c r="B301" s="89">
        <v>0</v>
      </c>
      <c r="C301" s="89">
        <v>0</v>
      </c>
      <c r="D301" s="89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</row>
    <row r="302" spans="1:14" ht="33" customHeight="1" thickBot="1" x14ac:dyDescent="0.25">
      <c r="A302" s="101" t="s">
        <v>234</v>
      </c>
      <c r="B302" s="89">
        <v>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</row>
    <row r="303" spans="1:14" ht="33" customHeight="1" thickBot="1" x14ac:dyDescent="0.25">
      <c r="A303" s="102" t="s">
        <v>308</v>
      </c>
      <c r="B303" s="92">
        <v>0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2">
        <v>0</v>
      </c>
    </row>
    <row r="304" spans="1:14" ht="33" customHeight="1" x14ac:dyDescent="0.2">
      <c r="A304" s="101" t="s">
        <v>309</v>
      </c>
      <c r="B304" s="89">
        <v>0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94">
        <v>0</v>
      </c>
    </row>
    <row r="305" spans="1:14" ht="33" customHeight="1" x14ac:dyDescent="0.2">
      <c r="A305" s="101" t="s">
        <v>310</v>
      </c>
      <c r="B305" s="89">
        <v>0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94">
        <v>0</v>
      </c>
    </row>
    <row r="306" spans="1:14" ht="33" customHeight="1" x14ac:dyDescent="0.2">
      <c r="A306" s="101" t="s">
        <v>311</v>
      </c>
      <c r="B306" s="89">
        <v>0</v>
      </c>
      <c r="C306" s="89">
        <v>0</v>
      </c>
      <c r="D306" s="89">
        <v>0</v>
      </c>
      <c r="E306" s="89">
        <v>0</v>
      </c>
      <c r="F306" s="89">
        <v>0</v>
      </c>
      <c r="G306" s="89">
        <v>0</v>
      </c>
      <c r="H306" s="89">
        <v>0</v>
      </c>
      <c r="I306" s="89">
        <v>0</v>
      </c>
      <c r="J306" s="89">
        <v>0</v>
      </c>
      <c r="K306" s="89">
        <v>0</v>
      </c>
      <c r="L306" s="89">
        <v>0</v>
      </c>
      <c r="M306" s="89">
        <v>0</v>
      </c>
      <c r="N306" s="94">
        <v>0</v>
      </c>
    </row>
    <row r="307" spans="1:14" ht="33" customHeight="1" x14ac:dyDescent="0.2">
      <c r="A307" s="101" t="s">
        <v>312</v>
      </c>
      <c r="B307" s="89">
        <v>0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94">
        <v>0</v>
      </c>
    </row>
    <row r="308" spans="1:14" ht="33" customHeight="1" x14ac:dyDescent="0.2">
      <c r="A308" s="101" t="s">
        <v>313</v>
      </c>
      <c r="B308" s="89">
        <v>0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94">
        <v>0</v>
      </c>
    </row>
    <row r="309" spans="1:14" ht="33" customHeight="1" x14ac:dyDescent="0.2">
      <c r="A309" s="101" t="s">
        <v>314</v>
      </c>
      <c r="B309" s="89">
        <v>0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94">
        <v>0</v>
      </c>
    </row>
    <row r="310" spans="1:14" ht="33" customHeight="1" x14ac:dyDescent="0.2">
      <c r="A310" s="101" t="s">
        <v>313</v>
      </c>
      <c r="B310" s="89">
        <v>0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94">
        <v>0</v>
      </c>
    </row>
    <row r="311" spans="1:14" ht="33" customHeight="1" thickBot="1" x14ac:dyDescent="0.25">
      <c r="A311" s="101" t="s">
        <v>234</v>
      </c>
      <c r="B311" s="89">
        <v>0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94">
        <v>0</v>
      </c>
    </row>
    <row r="312" spans="1:14" ht="33" customHeight="1" thickBot="1" x14ac:dyDescent="0.25">
      <c r="A312" s="102" t="s">
        <v>315</v>
      </c>
      <c r="B312" s="92">
        <v>22241679</v>
      </c>
      <c r="C312" s="92">
        <v>21189461</v>
      </c>
      <c r="D312" s="92">
        <v>25214682</v>
      </c>
      <c r="E312" s="92">
        <v>26608882</v>
      </c>
      <c r="F312" s="92">
        <v>26239984</v>
      </c>
      <c r="G312" s="92">
        <v>22598393</v>
      </c>
      <c r="H312" s="92">
        <v>22278547</v>
      </c>
      <c r="I312" s="92">
        <v>16186332</v>
      </c>
      <c r="J312" s="92">
        <v>21830404</v>
      </c>
      <c r="K312" s="92">
        <v>21276147</v>
      </c>
      <c r="L312" s="92">
        <v>21926169</v>
      </c>
      <c r="M312" s="92">
        <v>19978372</v>
      </c>
      <c r="N312" s="92">
        <v>267569050</v>
      </c>
    </row>
    <row r="313" spans="1:14" ht="33" customHeight="1" x14ac:dyDescent="0.2">
      <c r="A313" s="101" t="s">
        <v>316</v>
      </c>
      <c r="B313" s="89">
        <v>16343794</v>
      </c>
      <c r="C313" s="89">
        <v>13706705</v>
      </c>
      <c r="D313" s="89">
        <v>16375650</v>
      </c>
      <c r="E313" s="89">
        <v>17459662</v>
      </c>
      <c r="F313" s="89">
        <v>17696205</v>
      </c>
      <c r="G313" s="89">
        <v>16013141</v>
      </c>
      <c r="H313" s="89">
        <v>15208735</v>
      </c>
      <c r="I313" s="89">
        <v>12551805</v>
      </c>
      <c r="J313" s="89">
        <v>14443985</v>
      </c>
      <c r="K313" s="89">
        <v>12677500</v>
      </c>
      <c r="L313" s="89">
        <v>14329350</v>
      </c>
      <c r="M313" s="89">
        <v>14873775</v>
      </c>
      <c r="N313" s="94">
        <v>181680307</v>
      </c>
    </row>
    <row r="314" spans="1:14" ht="33" customHeight="1" x14ac:dyDescent="0.2">
      <c r="A314" s="101" t="s">
        <v>317</v>
      </c>
      <c r="B314" s="89">
        <v>5897885</v>
      </c>
      <c r="C314" s="89">
        <v>7482756</v>
      </c>
      <c r="D314" s="89">
        <v>8839032</v>
      </c>
      <c r="E314" s="89">
        <v>9149220</v>
      </c>
      <c r="F314" s="89">
        <v>8543779</v>
      </c>
      <c r="G314" s="89">
        <v>6585252</v>
      </c>
      <c r="H314" s="89">
        <v>7069812</v>
      </c>
      <c r="I314" s="89">
        <v>3634527</v>
      </c>
      <c r="J314" s="89">
        <v>7386419</v>
      </c>
      <c r="K314" s="89">
        <v>8598647</v>
      </c>
      <c r="L314" s="89">
        <v>7596819</v>
      </c>
      <c r="M314" s="89">
        <v>5104597</v>
      </c>
      <c r="N314" s="94">
        <v>85888743</v>
      </c>
    </row>
    <row r="315" spans="1:14" ht="33" customHeight="1" thickBot="1" x14ac:dyDescent="0.25">
      <c r="A315" s="101" t="s">
        <v>234</v>
      </c>
      <c r="B315" s="89">
        <v>0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94">
        <v>0</v>
      </c>
    </row>
    <row r="316" spans="1:14" ht="33" customHeight="1" thickBot="1" x14ac:dyDescent="0.25">
      <c r="A316" s="102" t="s">
        <v>318</v>
      </c>
      <c r="B316" s="92">
        <v>2185450</v>
      </c>
      <c r="C316" s="92">
        <v>2199450</v>
      </c>
      <c r="D316" s="92">
        <v>1785025</v>
      </c>
      <c r="E316" s="92">
        <v>2101450</v>
      </c>
      <c r="F316" s="92">
        <v>1993100</v>
      </c>
      <c r="G316" s="92">
        <v>2070000</v>
      </c>
      <c r="H316" s="92">
        <v>2410975</v>
      </c>
      <c r="I316" s="92">
        <v>2129450</v>
      </c>
      <c r="J316" s="92">
        <v>2785125</v>
      </c>
      <c r="K316" s="92">
        <v>2353250</v>
      </c>
      <c r="L316" s="92">
        <v>3567475</v>
      </c>
      <c r="M316" s="92">
        <v>2307800</v>
      </c>
      <c r="N316" s="92">
        <v>27888550</v>
      </c>
    </row>
    <row r="317" spans="1:14" ht="33" customHeight="1" thickBot="1" x14ac:dyDescent="0.25">
      <c r="A317" s="104" t="s">
        <v>318</v>
      </c>
      <c r="B317" s="96">
        <v>2185450</v>
      </c>
      <c r="C317" s="96">
        <v>2199450</v>
      </c>
      <c r="D317" s="96">
        <v>1785025</v>
      </c>
      <c r="E317" s="96">
        <v>2101450</v>
      </c>
      <c r="F317" s="96">
        <v>1993100</v>
      </c>
      <c r="G317" s="96">
        <v>2070000</v>
      </c>
      <c r="H317" s="96">
        <v>2410975</v>
      </c>
      <c r="I317" s="96">
        <v>2129450</v>
      </c>
      <c r="J317" s="96">
        <v>2785125</v>
      </c>
      <c r="K317" s="96">
        <v>2353250</v>
      </c>
      <c r="L317" s="96">
        <v>3567475</v>
      </c>
      <c r="M317" s="96">
        <v>2307800</v>
      </c>
      <c r="N317" s="97">
        <v>27888550</v>
      </c>
    </row>
    <row r="318" spans="1:14" ht="33" customHeight="1" thickBot="1" x14ac:dyDescent="0.25">
      <c r="A318" s="109" t="s">
        <v>229</v>
      </c>
      <c r="B318" s="110">
        <v>161083531</v>
      </c>
      <c r="C318" s="110">
        <v>157893124</v>
      </c>
      <c r="D318" s="110">
        <v>178369114</v>
      </c>
      <c r="E318" s="110">
        <v>158938320</v>
      </c>
      <c r="F318" s="110">
        <v>172440132</v>
      </c>
      <c r="G318" s="110">
        <v>159039771</v>
      </c>
      <c r="H318" s="110">
        <v>161736838</v>
      </c>
      <c r="I318" s="110">
        <v>155945976</v>
      </c>
      <c r="J318" s="110">
        <v>170989362</v>
      </c>
      <c r="K318" s="110">
        <v>172666994</v>
      </c>
      <c r="L318" s="110">
        <v>179620852</v>
      </c>
      <c r="M318" s="110">
        <v>165719222</v>
      </c>
      <c r="N318" s="110">
        <v>1994443235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334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22" t="s">
        <v>216</v>
      </c>
      <c r="B323" s="123" t="s">
        <v>217</v>
      </c>
      <c r="C323" s="123" t="s">
        <v>218</v>
      </c>
      <c r="D323" s="123" t="s">
        <v>219</v>
      </c>
      <c r="E323" s="123" t="s">
        <v>220</v>
      </c>
      <c r="F323" s="123" t="s">
        <v>221</v>
      </c>
      <c r="G323" s="123" t="s">
        <v>222</v>
      </c>
      <c r="H323" s="123" t="s">
        <v>223</v>
      </c>
      <c r="I323" s="123" t="s">
        <v>224</v>
      </c>
      <c r="J323" s="123" t="s">
        <v>225</v>
      </c>
      <c r="K323" s="123" t="s">
        <v>226</v>
      </c>
      <c r="L323" s="123" t="s">
        <v>227</v>
      </c>
      <c r="M323" s="123" t="s">
        <v>228</v>
      </c>
      <c r="N323" s="124" t="s">
        <v>229</v>
      </c>
    </row>
    <row r="324" spans="1:14" ht="33" customHeight="1" thickBot="1" x14ac:dyDescent="0.25">
      <c r="A324" s="115" t="s">
        <v>230</v>
      </c>
      <c r="B324" s="116">
        <v>0</v>
      </c>
      <c r="C324" s="111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</row>
    <row r="325" spans="1:14" ht="33" customHeight="1" x14ac:dyDescent="0.2">
      <c r="A325" s="113" t="s">
        <v>231</v>
      </c>
      <c r="B325" s="112">
        <v>0</v>
      </c>
      <c r="C325" s="112">
        <v>0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</row>
    <row r="326" spans="1:14" ht="33" customHeight="1" x14ac:dyDescent="0.2">
      <c r="A326" s="113" t="s">
        <v>213</v>
      </c>
      <c r="B326" s="112">
        <v>0</v>
      </c>
      <c r="C326" s="112">
        <v>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2">
        <v>0</v>
      </c>
      <c r="J326" s="112">
        <v>0</v>
      </c>
      <c r="K326" s="112">
        <v>0</v>
      </c>
      <c r="L326" s="112">
        <v>0</v>
      </c>
      <c r="M326" s="112">
        <v>0</v>
      </c>
      <c r="N326" s="112">
        <v>0</v>
      </c>
    </row>
    <row r="327" spans="1:14" ht="33" customHeight="1" x14ac:dyDescent="0.2">
      <c r="A327" s="113" t="s">
        <v>232</v>
      </c>
      <c r="B327" s="112">
        <v>0</v>
      </c>
      <c r="C327" s="112">
        <v>0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</row>
    <row r="328" spans="1:14" ht="33" customHeight="1" x14ac:dyDescent="0.2">
      <c r="A328" s="114" t="s">
        <v>233</v>
      </c>
      <c r="B328" s="112">
        <v>0</v>
      </c>
      <c r="C328" s="112">
        <v>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</row>
    <row r="329" spans="1:14" ht="33" customHeight="1" thickBot="1" x14ac:dyDescent="0.25">
      <c r="A329" s="121" t="s">
        <v>234</v>
      </c>
      <c r="B329" s="112">
        <v>0</v>
      </c>
      <c r="C329" s="112">
        <v>0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</row>
    <row r="330" spans="1:14" ht="33" customHeight="1" thickBot="1" x14ac:dyDescent="0.25">
      <c r="A330" s="118" t="s">
        <v>235</v>
      </c>
      <c r="B330" s="116">
        <v>0</v>
      </c>
      <c r="C330" s="111">
        <v>0</v>
      </c>
      <c r="D330" s="111">
        <v>0</v>
      </c>
      <c r="E330" s="111">
        <v>0</v>
      </c>
      <c r="F330" s="111">
        <v>1476486</v>
      </c>
      <c r="G330" s="111">
        <v>944561</v>
      </c>
      <c r="H330" s="111">
        <v>505228</v>
      </c>
      <c r="I330" s="111">
        <v>996938</v>
      </c>
      <c r="J330" s="111">
        <v>1011600</v>
      </c>
      <c r="K330" s="111">
        <v>1434530</v>
      </c>
      <c r="L330" s="111">
        <v>481059</v>
      </c>
      <c r="M330" s="111">
        <v>0</v>
      </c>
      <c r="N330" s="111">
        <v>6850402</v>
      </c>
    </row>
    <row r="331" spans="1:14" ht="33" customHeight="1" x14ac:dyDescent="0.2">
      <c r="A331" s="117" t="s">
        <v>236</v>
      </c>
      <c r="B331" s="112">
        <v>0</v>
      </c>
      <c r="C331" s="112">
        <v>0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2">
        <v>0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</row>
    <row r="332" spans="1:14" ht="33" customHeight="1" x14ac:dyDescent="0.2">
      <c r="A332" s="117" t="s">
        <v>237</v>
      </c>
      <c r="B332" s="112">
        <v>0</v>
      </c>
      <c r="C332" s="112">
        <v>0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</row>
    <row r="333" spans="1:14" ht="33" customHeight="1" x14ac:dyDescent="0.2">
      <c r="A333" s="117" t="s">
        <v>238</v>
      </c>
      <c r="B333" s="112">
        <v>0</v>
      </c>
      <c r="C333" s="112">
        <v>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</row>
    <row r="334" spans="1:14" ht="33" customHeight="1" x14ac:dyDescent="0.2">
      <c r="A334" s="117" t="s">
        <v>239</v>
      </c>
      <c r="B334" s="112">
        <v>0</v>
      </c>
      <c r="C334" s="112">
        <v>0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2">
        <v>0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</row>
    <row r="335" spans="1:14" ht="33" customHeight="1" x14ac:dyDescent="0.2">
      <c r="A335" s="117" t="s">
        <v>240</v>
      </c>
      <c r="B335" s="112">
        <v>0</v>
      </c>
      <c r="C335" s="112">
        <v>0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2">
        <v>0</v>
      </c>
      <c r="J335" s="112">
        <v>0</v>
      </c>
      <c r="K335" s="112">
        <v>0</v>
      </c>
      <c r="L335" s="112">
        <v>0</v>
      </c>
      <c r="M335" s="112">
        <v>0</v>
      </c>
      <c r="N335" s="112">
        <v>0</v>
      </c>
    </row>
    <row r="336" spans="1:14" ht="33" customHeight="1" thickBot="1" x14ac:dyDescent="0.25">
      <c r="A336" s="117" t="s">
        <v>241</v>
      </c>
      <c r="B336" s="112">
        <v>0</v>
      </c>
      <c r="C336" s="112">
        <v>0</v>
      </c>
      <c r="D336" s="112">
        <v>0</v>
      </c>
      <c r="E336" s="112">
        <v>0</v>
      </c>
      <c r="F336" s="112">
        <v>1476486</v>
      </c>
      <c r="G336" s="112">
        <v>944561</v>
      </c>
      <c r="H336" s="112">
        <v>505228</v>
      </c>
      <c r="I336" s="112">
        <v>996938</v>
      </c>
      <c r="J336" s="112">
        <v>1011600</v>
      </c>
      <c r="K336" s="112">
        <v>1434530</v>
      </c>
      <c r="L336" s="112">
        <v>481059</v>
      </c>
      <c r="M336" s="112">
        <v>0</v>
      </c>
      <c r="N336" s="112">
        <v>6850402</v>
      </c>
    </row>
    <row r="337" spans="1:14" ht="33" customHeight="1" thickBot="1" x14ac:dyDescent="0.25">
      <c r="A337" s="118" t="s">
        <v>242</v>
      </c>
      <c r="B337" s="116">
        <v>9203656</v>
      </c>
      <c r="C337" s="111">
        <v>15758586</v>
      </c>
      <c r="D337" s="111">
        <v>16079252</v>
      </c>
      <c r="E337" s="111">
        <v>10505613</v>
      </c>
      <c r="F337" s="111">
        <v>17320440</v>
      </c>
      <c r="G337" s="111">
        <v>17917221</v>
      </c>
      <c r="H337" s="111">
        <v>10709304</v>
      </c>
      <c r="I337" s="111">
        <v>17676399</v>
      </c>
      <c r="J337" s="111">
        <v>15547073</v>
      </c>
      <c r="K337" s="111">
        <v>12607058</v>
      </c>
      <c r="L337" s="111">
        <v>21250922</v>
      </c>
      <c r="M337" s="111">
        <v>19237885</v>
      </c>
      <c r="N337" s="111">
        <v>183813409</v>
      </c>
    </row>
    <row r="338" spans="1:14" ht="33" customHeight="1" x14ac:dyDescent="0.2">
      <c r="A338" s="117" t="s">
        <v>243</v>
      </c>
      <c r="B338" s="112">
        <v>9203656</v>
      </c>
      <c r="C338" s="112">
        <v>15758586</v>
      </c>
      <c r="D338" s="112">
        <v>16079252</v>
      </c>
      <c r="E338" s="112">
        <v>10505613</v>
      </c>
      <c r="F338" s="112">
        <v>17320440</v>
      </c>
      <c r="G338" s="112">
        <v>17917221</v>
      </c>
      <c r="H338" s="112">
        <v>10709304</v>
      </c>
      <c r="I338" s="112">
        <v>17676399</v>
      </c>
      <c r="J338" s="112">
        <v>15547073</v>
      </c>
      <c r="K338" s="112">
        <v>12607058</v>
      </c>
      <c r="L338" s="112">
        <v>21250922</v>
      </c>
      <c r="M338" s="112">
        <v>19237885</v>
      </c>
      <c r="N338" s="112">
        <v>183813409</v>
      </c>
    </row>
    <row r="339" spans="1:14" ht="33" customHeight="1" x14ac:dyDescent="0.2">
      <c r="A339" s="117" t="s">
        <v>244</v>
      </c>
      <c r="B339" s="112">
        <v>0</v>
      </c>
      <c r="C339" s="112">
        <v>0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</row>
    <row r="340" spans="1:14" ht="33" customHeight="1" x14ac:dyDescent="0.2">
      <c r="A340" s="117" t="s">
        <v>245</v>
      </c>
      <c r="B340" s="112">
        <v>0</v>
      </c>
      <c r="C340" s="112">
        <v>0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</row>
    <row r="341" spans="1:14" ht="33" customHeight="1" thickBot="1" x14ac:dyDescent="0.25">
      <c r="A341" s="117" t="s">
        <v>246</v>
      </c>
      <c r="B341" s="112">
        <v>0</v>
      </c>
      <c r="C341" s="112">
        <v>0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2">
        <v>0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</row>
    <row r="342" spans="1:14" ht="33" customHeight="1" thickBot="1" x14ac:dyDescent="0.25">
      <c r="A342" s="118" t="s">
        <v>247</v>
      </c>
      <c r="B342" s="116">
        <v>0</v>
      </c>
      <c r="C342" s="111">
        <v>1154039</v>
      </c>
      <c r="D342" s="111">
        <v>1004328</v>
      </c>
      <c r="E342" s="111">
        <v>0</v>
      </c>
      <c r="F342" s="111">
        <v>0</v>
      </c>
      <c r="G342" s="111">
        <v>0</v>
      </c>
      <c r="H342" s="111">
        <v>622836</v>
      </c>
      <c r="I342" s="111">
        <v>595836</v>
      </c>
      <c r="J342" s="111">
        <v>529930</v>
      </c>
      <c r="K342" s="111">
        <v>682270</v>
      </c>
      <c r="L342" s="111">
        <v>0</v>
      </c>
      <c r="M342" s="111">
        <v>560212</v>
      </c>
      <c r="N342" s="111">
        <v>5149450</v>
      </c>
    </row>
    <row r="343" spans="1:14" ht="33" customHeight="1" x14ac:dyDescent="0.2">
      <c r="A343" s="117" t="s">
        <v>248</v>
      </c>
      <c r="B343" s="112">
        <v>0</v>
      </c>
      <c r="C343" s="112">
        <v>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112">
        <v>0</v>
      </c>
      <c r="K343" s="112">
        <v>0</v>
      </c>
      <c r="L343" s="112">
        <v>0</v>
      </c>
      <c r="M343" s="112">
        <v>0</v>
      </c>
      <c r="N343" s="112">
        <v>0</v>
      </c>
    </row>
    <row r="344" spans="1:14" ht="33" customHeight="1" thickBot="1" x14ac:dyDescent="0.25">
      <c r="A344" s="117" t="s">
        <v>249</v>
      </c>
      <c r="B344" s="112">
        <v>0</v>
      </c>
      <c r="C344" s="112">
        <v>1154039</v>
      </c>
      <c r="D344" s="112">
        <v>1004328</v>
      </c>
      <c r="E344" s="112">
        <v>0</v>
      </c>
      <c r="F344" s="112">
        <v>0</v>
      </c>
      <c r="G344" s="112">
        <v>0</v>
      </c>
      <c r="H344" s="112">
        <v>622836</v>
      </c>
      <c r="I344" s="112">
        <v>595836</v>
      </c>
      <c r="J344" s="112">
        <v>529930</v>
      </c>
      <c r="K344" s="112">
        <v>682270</v>
      </c>
      <c r="L344" s="112">
        <v>0</v>
      </c>
      <c r="M344" s="112">
        <v>560212</v>
      </c>
      <c r="N344" s="112">
        <v>5149450</v>
      </c>
    </row>
    <row r="345" spans="1:14" ht="33" customHeight="1" thickBot="1" x14ac:dyDescent="0.25">
      <c r="A345" s="118" t="s">
        <v>250</v>
      </c>
      <c r="B345" s="116">
        <v>7732972</v>
      </c>
      <c r="C345" s="111">
        <v>16539636</v>
      </c>
      <c r="D345" s="111">
        <v>21236253</v>
      </c>
      <c r="E345" s="111">
        <v>7005672</v>
      </c>
      <c r="F345" s="111">
        <v>12336334</v>
      </c>
      <c r="G345" s="111">
        <v>13020913</v>
      </c>
      <c r="H345" s="111">
        <v>14824403</v>
      </c>
      <c r="I345" s="111">
        <v>25742581</v>
      </c>
      <c r="J345" s="111">
        <v>23475376</v>
      </c>
      <c r="K345" s="111">
        <v>30650065</v>
      </c>
      <c r="L345" s="111">
        <v>28244941</v>
      </c>
      <c r="M345" s="111">
        <v>30566253</v>
      </c>
      <c r="N345" s="111">
        <v>231375399</v>
      </c>
    </row>
    <row r="346" spans="1:14" ht="33" customHeight="1" x14ac:dyDescent="0.2">
      <c r="A346" s="117" t="s">
        <v>251</v>
      </c>
      <c r="B346" s="112">
        <v>0</v>
      </c>
      <c r="C346" s="112">
        <v>0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112">
        <v>0</v>
      </c>
      <c r="K346" s="112">
        <v>0</v>
      </c>
      <c r="L346" s="112">
        <v>0</v>
      </c>
      <c r="M346" s="112">
        <v>0</v>
      </c>
      <c r="N346" s="112">
        <v>0</v>
      </c>
    </row>
    <row r="347" spans="1:14" ht="33" customHeight="1" x14ac:dyDescent="0.2">
      <c r="A347" s="117" t="s">
        <v>252</v>
      </c>
      <c r="B347" s="112">
        <v>0</v>
      </c>
      <c r="C347" s="112">
        <v>0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</row>
    <row r="348" spans="1:14" ht="33" customHeight="1" x14ac:dyDescent="0.2">
      <c r="A348" s="117" t="s">
        <v>253</v>
      </c>
      <c r="B348" s="112">
        <v>0</v>
      </c>
      <c r="C348" s="112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112">
        <v>0</v>
      </c>
      <c r="K348" s="112">
        <v>0</v>
      </c>
      <c r="L348" s="112">
        <v>0</v>
      </c>
      <c r="M348" s="112">
        <v>0</v>
      </c>
      <c r="N348" s="112">
        <v>0</v>
      </c>
    </row>
    <row r="349" spans="1:14" ht="33" customHeight="1" x14ac:dyDescent="0.2">
      <c r="A349" s="117" t="s">
        <v>254</v>
      </c>
      <c r="B349" s="112">
        <v>2812429</v>
      </c>
      <c r="C349" s="112">
        <v>948417</v>
      </c>
      <c r="D349" s="112">
        <v>10905921</v>
      </c>
      <c r="E349" s="112">
        <v>1389224</v>
      </c>
      <c r="F349" s="112">
        <v>0</v>
      </c>
      <c r="G349" s="112">
        <v>4533716</v>
      </c>
      <c r="H349" s="112">
        <v>11089087</v>
      </c>
      <c r="I349" s="112">
        <v>14387259</v>
      </c>
      <c r="J349" s="112">
        <v>8597552</v>
      </c>
      <c r="K349" s="112">
        <v>6975928</v>
      </c>
      <c r="L349" s="112">
        <v>12440506</v>
      </c>
      <c r="M349" s="112">
        <v>18621850</v>
      </c>
      <c r="N349" s="112">
        <v>92701889</v>
      </c>
    </row>
    <row r="350" spans="1:14" ht="33" customHeight="1" x14ac:dyDescent="0.2">
      <c r="A350" s="117" t="s">
        <v>255</v>
      </c>
      <c r="B350" s="112">
        <v>0</v>
      </c>
      <c r="C350" s="112">
        <v>0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</row>
    <row r="351" spans="1:14" ht="33" customHeight="1" x14ac:dyDescent="0.2">
      <c r="A351" s="117" t="s">
        <v>256</v>
      </c>
      <c r="B351" s="112">
        <v>423246</v>
      </c>
      <c r="C351" s="112">
        <v>772217</v>
      </c>
      <c r="D351" s="112">
        <v>0</v>
      </c>
      <c r="E351" s="112">
        <v>0</v>
      </c>
      <c r="F351" s="112">
        <v>0</v>
      </c>
      <c r="G351" s="112">
        <v>0</v>
      </c>
      <c r="H351" s="112">
        <v>0</v>
      </c>
      <c r="I351" s="112">
        <v>587485</v>
      </c>
      <c r="J351" s="112">
        <v>440620</v>
      </c>
      <c r="K351" s="112">
        <v>2026730</v>
      </c>
      <c r="L351" s="112">
        <v>490404</v>
      </c>
      <c r="M351" s="112">
        <v>2015671</v>
      </c>
      <c r="N351" s="112">
        <v>6756373</v>
      </c>
    </row>
    <row r="352" spans="1:14" ht="33" customHeight="1" x14ac:dyDescent="0.2">
      <c r="A352" s="117" t="s">
        <v>257</v>
      </c>
      <c r="B352" s="112">
        <v>0</v>
      </c>
      <c r="C352" s="112">
        <v>0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2">
        <v>0</v>
      </c>
      <c r="J352" s="112">
        <v>0</v>
      </c>
      <c r="K352" s="112">
        <v>0</v>
      </c>
      <c r="L352" s="112">
        <v>0</v>
      </c>
      <c r="M352" s="112">
        <v>0</v>
      </c>
      <c r="N352" s="112">
        <v>0</v>
      </c>
    </row>
    <row r="353" spans="1:14" ht="33" customHeight="1" x14ac:dyDescent="0.2">
      <c r="A353" s="117" t="s">
        <v>258</v>
      </c>
      <c r="B353" s="112">
        <v>0</v>
      </c>
      <c r="C353" s="112">
        <v>0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  <c r="N353" s="112">
        <v>0</v>
      </c>
    </row>
    <row r="354" spans="1:14" ht="33" customHeight="1" x14ac:dyDescent="0.2">
      <c r="A354" s="117" t="s">
        <v>259</v>
      </c>
      <c r="B354" s="112">
        <v>4497297</v>
      </c>
      <c r="C354" s="112">
        <v>14819002</v>
      </c>
      <c r="D354" s="112">
        <v>10330332</v>
      </c>
      <c r="E354" s="112">
        <v>5616448</v>
      </c>
      <c r="F354" s="112">
        <v>12336334</v>
      </c>
      <c r="G354" s="112">
        <v>8487197</v>
      </c>
      <c r="H354" s="112">
        <v>3735316</v>
      </c>
      <c r="I354" s="112">
        <v>10767837</v>
      </c>
      <c r="J354" s="112">
        <v>14437203</v>
      </c>
      <c r="K354" s="112">
        <v>21647407</v>
      </c>
      <c r="L354" s="112">
        <v>15314031</v>
      </c>
      <c r="M354" s="112">
        <v>9928732</v>
      </c>
      <c r="N354" s="112">
        <v>131917136</v>
      </c>
    </row>
    <row r="355" spans="1:14" ht="33" customHeight="1" x14ac:dyDescent="0.2">
      <c r="A355" s="117" t="s">
        <v>260</v>
      </c>
      <c r="B355" s="112">
        <v>0</v>
      </c>
      <c r="C355" s="112">
        <v>0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</row>
    <row r="356" spans="1:14" ht="33" customHeight="1" thickBot="1" x14ac:dyDescent="0.25">
      <c r="A356" s="117" t="s">
        <v>261</v>
      </c>
      <c r="B356" s="112">
        <v>0</v>
      </c>
      <c r="C356" s="112">
        <v>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112">
        <v>0</v>
      </c>
      <c r="K356" s="112">
        <v>0</v>
      </c>
      <c r="L356" s="112">
        <v>0</v>
      </c>
      <c r="M356" s="112">
        <v>0</v>
      </c>
      <c r="N356" s="112">
        <v>0</v>
      </c>
    </row>
    <row r="357" spans="1:14" ht="33" customHeight="1" thickBot="1" x14ac:dyDescent="0.25">
      <c r="A357" s="118" t="s">
        <v>262</v>
      </c>
      <c r="B357" s="116">
        <v>0</v>
      </c>
      <c r="C357" s="111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</row>
    <row r="358" spans="1:14" ht="33" customHeight="1" thickBot="1" x14ac:dyDescent="0.25">
      <c r="A358" s="119" t="s">
        <v>262</v>
      </c>
      <c r="B358" s="112">
        <v>0</v>
      </c>
      <c r="C358" s="112">
        <v>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112">
        <v>0</v>
      </c>
      <c r="K358" s="112">
        <v>0</v>
      </c>
      <c r="L358" s="112">
        <v>0</v>
      </c>
      <c r="M358" s="112">
        <v>0</v>
      </c>
      <c r="N358" s="112">
        <v>0</v>
      </c>
    </row>
    <row r="359" spans="1:14" ht="33" customHeight="1" thickBot="1" x14ac:dyDescent="0.25">
      <c r="A359" s="118" t="s">
        <v>263</v>
      </c>
      <c r="B359" s="116">
        <v>17480695</v>
      </c>
      <c r="C359" s="111">
        <v>16605961</v>
      </c>
      <c r="D359" s="111">
        <v>32864632</v>
      </c>
      <c r="E359" s="111">
        <v>19326567</v>
      </c>
      <c r="F359" s="111">
        <v>23938889</v>
      </c>
      <c r="G359" s="111">
        <v>34697442</v>
      </c>
      <c r="H359" s="111">
        <v>45190294</v>
      </c>
      <c r="I359" s="111">
        <v>34784055</v>
      </c>
      <c r="J359" s="111">
        <v>36624068</v>
      </c>
      <c r="K359" s="111">
        <v>34180897</v>
      </c>
      <c r="L359" s="111">
        <v>46213075</v>
      </c>
      <c r="M359" s="111">
        <v>46175146</v>
      </c>
      <c r="N359" s="111">
        <v>388081720</v>
      </c>
    </row>
    <row r="360" spans="1:14" ht="33" customHeight="1" x14ac:dyDescent="0.2">
      <c r="A360" s="117" t="s">
        <v>264</v>
      </c>
      <c r="B360" s="112">
        <v>0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</row>
    <row r="361" spans="1:14" ht="33" customHeight="1" x14ac:dyDescent="0.2">
      <c r="A361" s="117" t="s">
        <v>265</v>
      </c>
      <c r="B361" s="112">
        <v>0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</row>
    <row r="362" spans="1:14" ht="33" customHeight="1" x14ac:dyDescent="0.2">
      <c r="A362" s="117" t="s">
        <v>266</v>
      </c>
      <c r="B362" s="112">
        <v>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</row>
    <row r="363" spans="1:14" ht="33" customHeight="1" x14ac:dyDescent="0.2">
      <c r="A363" s="117" t="s">
        <v>267</v>
      </c>
      <c r="B363" s="112">
        <v>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</row>
    <row r="364" spans="1:14" ht="33" customHeight="1" x14ac:dyDescent="0.2">
      <c r="A364" s="117" t="s">
        <v>268</v>
      </c>
      <c r="B364" s="112">
        <v>533633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363230</v>
      </c>
      <c r="I364" s="112">
        <v>339288</v>
      </c>
      <c r="J364" s="112">
        <v>171878</v>
      </c>
      <c r="K364" s="112">
        <v>186881</v>
      </c>
      <c r="L364" s="112">
        <v>0</v>
      </c>
      <c r="M364" s="112">
        <v>0</v>
      </c>
      <c r="N364" s="112">
        <v>1594910</v>
      </c>
    </row>
    <row r="365" spans="1:14" ht="33" customHeight="1" x14ac:dyDescent="0.2">
      <c r="A365" s="117" t="s">
        <v>269</v>
      </c>
      <c r="B365" s="112">
        <v>16704230</v>
      </c>
      <c r="C365" s="112">
        <v>16146147</v>
      </c>
      <c r="D365" s="112">
        <v>32086485</v>
      </c>
      <c r="E365" s="112">
        <v>18831383</v>
      </c>
      <c r="F365" s="112">
        <v>23585186</v>
      </c>
      <c r="G365" s="112">
        <v>34237628</v>
      </c>
      <c r="H365" s="112">
        <v>44827064</v>
      </c>
      <c r="I365" s="112">
        <v>34444767</v>
      </c>
      <c r="J365" s="112">
        <v>36452190</v>
      </c>
      <c r="K365" s="112">
        <v>32296241</v>
      </c>
      <c r="L365" s="112">
        <v>45081225</v>
      </c>
      <c r="M365" s="112">
        <v>43430411</v>
      </c>
      <c r="N365" s="112">
        <v>378122957</v>
      </c>
    </row>
    <row r="366" spans="1:14" ht="33" customHeight="1" x14ac:dyDescent="0.2">
      <c r="A366" s="117" t="s">
        <v>270</v>
      </c>
      <c r="B366" s="112">
        <v>0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</row>
    <row r="367" spans="1:14" ht="33" customHeight="1" x14ac:dyDescent="0.2">
      <c r="A367" s="117" t="s">
        <v>271</v>
      </c>
      <c r="B367" s="112">
        <v>242832</v>
      </c>
      <c r="C367" s="112">
        <v>459814</v>
      </c>
      <c r="D367" s="112">
        <v>778147</v>
      </c>
      <c r="E367" s="112">
        <v>495184</v>
      </c>
      <c r="F367" s="112">
        <v>353703</v>
      </c>
      <c r="G367" s="112">
        <v>459814</v>
      </c>
      <c r="H367" s="112">
        <v>0</v>
      </c>
      <c r="I367" s="112">
        <v>0</v>
      </c>
      <c r="J367" s="112">
        <v>0</v>
      </c>
      <c r="K367" s="112">
        <v>1697774</v>
      </c>
      <c r="L367" s="112">
        <v>1131850</v>
      </c>
      <c r="M367" s="112">
        <v>2744735</v>
      </c>
      <c r="N367" s="112">
        <v>8363853</v>
      </c>
    </row>
    <row r="368" spans="1:14" ht="33" customHeight="1" x14ac:dyDescent="0.2">
      <c r="A368" s="117" t="s">
        <v>272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</row>
    <row r="369" spans="1:14" ht="33" customHeight="1" thickBot="1" x14ac:dyDescent="0.25">
      <c r="A369" s="117" t="s">
        <v>273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</row>
    <row r="370" spans="1:14" ht="33" customHeight="1" thickBot="1" x14ac:dyDescent="0.25">
      <c r="A370" s="118" t="s">
        <v>274</v>
      </c>
      <c r="B370" s="116">
        <v>0</v>
      </c>
      <c r="C370" s="111">
        <v>0</v>
      </c>
      <c r="D370" s="111">
        <v>0</v>
      </c>
      <c r="E370" s="111">
        <v>0</v>
      </c>
      <c r="F370" s="111">
        <v>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</row>
    <row r="371" spans="1:14" ht="33" customHeight="1" x14ac:dyDescent="0.2">
      <c r="A371" s="117" t="s">
        <v>275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</row>
    <row r="372" spans="1:14" ht="33" customHeight="1" x14ac:dyDescent="0.2">
      <c r="A372" s="117" t="s">
        <v>276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</row>
    <row r="373" spans="1:14" ht="33" customHeight="1" x14ac:dyDescent="0.2">
      <c r="A373" s="117" t="s">
        <v>277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</row>
    <row r="374" spans="1:14" ht="33" customHeight="1" x14ac:dyDescent="0.2">
      <c r="A374" s="117" t="s">
        <v>278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</row>
    <row r="375" spans="1:14" ht="33" customHeight="1" x14ac:dyDescent="0.2">
      <c r="A375" s="117" t="s">
        <v>279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</row>
    <row r="376" spans="1:14" ht="33" customHeight="1" x14ac:dyDescent="0.2">
      <c r="A376" s="117" t="s">
        <v>280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</row>
    <row r="377" spans="1:14" ht="33" customHeight="1" thickBot="1" x14ac:dyDescent="0.25">
      <c r="A377" s="117" t="s">
        <v>281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</row>
    <row r="378" spans="1:14" ht="33" customHeight="1" thickBot="1" x14ac:dyDescent="0.25">
      <c r="A378" s="118" t="s">
        <v>282</v>
      </c>
      <c r="B378" s="116">
        <v>3535500</v>
      </c>
      <c r="C378" s="111">
        <v>4742089</v>
      </c>
      <c r="D378" s="111">
        <v>6509765</v>
      </c>
      <c r="E378" s="111">
        <v>4114192</v>
      </c>
      <c r="F378" s="111">
        <v>11286283</v>
      </c>
      <c r="G378" s="111">
        <v>11973837</v>
      </c>
      <c r="H378" s="111">
        <v>5493030</v>
      </c>
      <c r="I378" s="111">
        <v>9464112</v>
      </c>
      <c r="J378" s="111">
        <v>16690192</v>
      </c>
      <c r="K378" s="111">
        <v>20885644</v>
      </c>
      <c r="L378" s="111">
        <v>18438893</v>
      </c>
      <c r="M378" s="111">
        <v>25827264</v>
      </c>
      <c r="N378" s="111">
        <v>138960800</v>
      </c>
    </row>
    <row r="379" spans="1:14" ht="33" customHeight="1" x14ac:dyDescent="0.2">
      <c r="A379" s="117" t="s">
        <v>283</v>
      </c>
      <c r="B379" s="112">
        <v>1992334</v>
      </c>
      <c r="C379" s="112">
        <v>2289118</v>
      </c>
      <c r="D379" s="112">
        <v>2557168</v>
      </c>
      <c r="E379" s="112">
        <v>960708</v>
      </c>
      <c r="F379" s="112">
        <v>3119353</v>
      </c>
      <c r="G379" s="112">
        <v>2965161</v>
      </c>
      <c r="H379" s="112">
        <v>1029496</v>
      </c>
      <c r="I379" s="112">
        <v>3463293</v>
      </c>
      <c r="J379" s="112">
        <v>3031581</v>
      </c>
      <c r="K379" s="112">
        <v>929887</v>
      </c>
      <c r="L379" s="112">
        <v>2391138</v>
      </c>
      <c r="M379" s="112">
        <v>1062728</v>
      </c>
      <c r="N379" s="112">
        <v>25791965</v>
      </c>
    </row>
    <row r="380" spans="1:14" ht="33" customHeight="1" x14ac:dyDescent="0.2">
      <c r="A380" s="117" t="s">
        <v>284</v>
      </c>
      <c r="B380" s="112">
        <v>161296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161296</v>
      </c>
    </row>
    <row r="381" spans="1:14" ht="33" customHeight="1" x14ac:dyDescent="0.2">
      <c r="A381" s="117" t="s">
        <v>285</v>
      </c>
      <c r="B381" s="112">
        <v>0</v>
      </c>
      <c r="C381" s="112">
        <v>54234</v>
      </c>
      <c r="D381" s="112">
        <v>3235890</v>
      </c>
      <c r="E381" s="112">
        <v>0</v>
      </c>
      <c r="F381" s="112">
        <v>4692041</v>
      </c>
      <c r="G381" s="112">
        <v>3289822</v>
      </c>
      <c r="H381" s="112">
        <v>1564014</v>
      </c>
      <c r="I381" s="112">
        <v>2804438</v>
      </c>
      <c r="J381" s="112">
        <v>4745972</v>
      </c>
      <c r="K381" s="112">
        <v>5608876</v>
      </c>
      <c r="L381" s="112">
        <v>0</v>
      </c>
      <c r="M381" s="112">
        <v>1833671</v>
      </c>
      <c r="N381" s="112">
        <v>27828958</v>
      </c>
    </row>
    <row r="382" spans="1:14" ht="33" customHeight="1" x14ac:dyDescent="0.2">
      <c r="A382" s="117" t="s">
        <v>286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</row>
    <row r="383" spans="1:14" ht="33" customHeight="1" x14ac:dyDescent="0.2">
      <c r="A383" s="117" t="s">
        <v>287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</row>
    <row r="384" spans="1:14" ht="33" customHeight="1" x14ac:dyDescent="0.2">
      <c r="A384" s="117" t="s">
        <v>288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</row>
    <row r="385" spans="1:14" ht="33" customHeight="1" x14ac:dyDescent="0.2">
      <c r="A385" s="117" t="s">
        <v>289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</row>
    <row r="386" spans="1:14" ht="33" customHeight="1" x14ac:dyDescent="0.2">
      <c r="A386" s="117" t="s">
        <v>290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</row>
    <row r="387" spans="1:14" ht="33" customHeight="1" x14ac:dyDescent="0.2">
      <c r="A387" s="117" t="s">
        <v>291</v>
      </c>
      <c r="B387" s="112">
        <v>1381870</v>
      </c>
      <c r="C387" s="112">
        <v>2398737</v>
      </c>
      <c r="D387" s="112">
        <v>716707</v>
      </c>
      <c r="E387" s="112">
        <v>3153484</v>
      </c>
      <c r="F387" s="112">
        <v>3474889</v>
      </c>
      <c r="G387" s="112">
        <v>5718854</v>
      </c>
      <c r="H387" s="112">
        <v>2899520</v>
      </c>
      <c r="I387" s="112">
        <v>3196381</v>
      </c>
      <c r="J387" s="112">
        <v>8912639</v>
      </c>
      <c r="K387" s="112">
        <v>14346881</v>
      </c>
      <c r="L387" s="112">
        <v>16047755</v>
      </c>
      <c r="M387" s="112">
        <v>22930865</v>
      </c>
      <c r="N387" s="112">
        <v>85178582</v>
      </c>
    </row>
    <row r="388" spans="1:14" ht="33" customHeight="1" x14ac:dyDescent="0.2">
      <c r="A388" s="117" t="s">
        <v>292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</row>
    <row r="389" spans="1:14" ht="33" customHeight="1" x14ac:dyDescent="0.2">
      <c r="A389" s="117" t="s">
        <v>293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</row>
    <row r="390" spans="1:14" ht="33" customHeight="1" x14ac:dyDescent="0.2">
      <c r="A390" s="117" t="s">
        <v>294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</row>
    <row r="391" spans="1:14" ht="33" customHeight="1" x14ac:dyDescent="0.2">
      <c r="A391" s="117" t="s">
        <v>295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</row>
    <row r="392" spans="1:14" ht="33" customHeight="1" x14ac:dyDescent="0.2">
      <c r="A392" s="117" t="s">
        <v>296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</row>
    <row r="393" spans="1:14" ht="33" customHeight="1" thickBot="1" x14ac:dyDescent="0.25">
      <c r="A393" s="117" t="s">
        <v>297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</row>
    <row r="394" spans="1:14" ht="33" customHeight="1" thickBot="1" x14ac:dyDescent="0.25">
      <c r="A394" s="118" t="s">
        <v>298</v>
      </c>
      <c r="B394" s="116">
        <v>3161622</v>
      </c>
      <c r="C394" s="111">
        <v>2331763</v>
      </c>
      <c r="D394" s="111">
        <v>1638129</v>
      </c>
      <c r="E394" s="111">
        <v>1694899</v>
      </c>
      <c r="F394" s="111">
        <v>3532056</v>
      </c>
      <c r="G394" s="111">
        <v>3661817</v>
      </c>
      <c r="H394" s="111">
        <v>3848054</v>
      </c>
      <c r="I394" s="111">
        <v>3138525</v>
      </c>
      <c r="J394" s="111">
        <v>6554154</v>
      </c>
      <c r="K394" s="111">
        <v>4777220</v>
      </c>
      <c r="L394" s="111">
        <v>6489154</v>
      </c>
      <c r="M394" s="111">
        <v>6274549</v>
      </c>
      <c r="N394" s="111">
        <v>47101941</v>
      </c>
    </row>
    <row r="395" spans="1:14" ht="33" customHeight="1" x14ac:dyDescent="0.2">
      <c r="A395" s="117" t="s">
        <v>299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</row>
    <row r="396" spans="1:14" ht="33" customHeight="1" x14ac:dyDescent="0.2">
      <c r="A396" s="117" t="s">
        <v>300</v>
      </c>
      <c r="B396" s="112">
        <v>2610444</v>
      </c>
      <c r="C396" s="112">
        <v>2331763</v>
      </c>
      <c r="D396" s="112">
        <v>1638129</v>
      </c>
      <c r="E396" s="112">
        <v>1694899</v>
      </c>
      <c r="F396" s="112">
        <v>3532056</v>
      </c>
      <c r="G396" s="112">
        <v>2829624</v>
      </c>
      <c r="H396" s="112">
        <v>2617402</v>
      </c>
      <c r="I396" s="112">
        <v>2617402</v>
      </c>
      <c r="J396" s="112">
        <v>4668880</v>
      </c>
      <c r="K396" s="112">
        <v>3466289</v>
      </c>
      <c r="L396" s="112">
        <v>4527398</v>
      </c>
      <c r="M396" s="112">
        <v>5694618</v>
      </c>
      <c r="N396" s="112">
        <v>38228904</v>
      </c>
    </row>
    <row r="397" spans="1:14" ht="33" customHeight="1" x14ac:dyDescent="0.2">
      <c r="A397" s="117" t="s">
        <v>301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</row>
    <row r="398" spans="1:14" ht="33" customHeight="1" x14ac:dyDescent="0.2">
      <c r="A398" s="117" t="s">
        <v>302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</row>
    <row r="399" spans="1:14" ht="33" customHeight="1" x14ac:dyDescent="0.2">
      <c r="A399" s="117" t="s">
        <v>303</v>
      </c>
      <c r="B399" s="112">
        <v>551178</v>
      </c>
      <c r="C399" s="112">
        <v>0</v>
      </c>
      <c r="D399" s="112">
        <v>0</v>
      </c>
      <c r="E399" s="112">
        <v>0</v>
      </c>
      <c r="F399" s="112">
        <v>0</v>
      </c>
      <c r="G399" s="112">
        <v>832193</v>
      </c>
      <c r="H399" s="112">
        <v>1230652</v>
      </c>
      <c r="I399" s="112">
        <v>521122</v>
      </c>
      <c r="J399" s="112">
        <v>1885274</v>
      </c>
      <c r="K399" s="112">
        <v>1310930</v>
      </c>
      <c r="L399" s="112">
        <v>1961756</v>
      </c>
      <c r="M399" s="112">
        <v>579931</v>
      </c>
      <c r="N399" s="112">
        <v>8873037</v>
      </c>
    </row>
    <row r="400" spans="1:14" ht="33" customHeight="1" thickBot="1" x14ac:dyDescent="0.25">
      <c r="A400" s="117" t="s">
        <v>234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</row>
    <row r="401" spans="1:14" ht="33" customHeight="1" thickBot="1" x14ac:dyDescent="0.25">
      <c r="A401" s="118" t="s">
        <v>304</v>
      </c>
      <c r="B401" s="116">
        <v>0</v>
      </c>
      <c r="C401" s="111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</row>
    <row r="402" spans="1:14" ht="33" customHeight="1" x14ac:dyDescent="0.2">
      <c r="A402" s="117" t="s">
        <v>305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</row>
    <row r="403" spans="1:14" ht="33" customHeight="1" x14ac:dyDescent="0.2">
      <c r="A403" s="117" t="s">
        <v>306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</row>
    <row r="404" spans="1:14" ht="33" customHeight="1" x14ac:dyDescent="0.2">
      <c r="A404" s="117" t="s">
        <v>307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</row>
    <row r="405" spans="1:14" ht="33" customHeight="1" thickBot="1" x14ac:dyDescent="0.25">
      <c r="A405" s="117" t="s">
        <v>234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</row>
    <row r="406" spans="1:14" ht="33" customHeight="1" thickBot="1" x14ac:dyDescent="0.25">
      <c r="A406" s="118" t="s">
        <v>308</v>
      </c>
      <c r="B406" s="116">
        <v>1871135</v>
      </c>
      <c r="C406" s="111">
        <v>3697404</v>
      </c>
      <c r="D406" s="111">
        <v>997202</v>
      </c>
      <c r="E406" s="111">
        <v>4718987</v>
      </c>
      <c r="F406" s="111">
        <v>6725963</v>
      </c>
      <c r="G406" s="111">
        <v>7733443</v>
      </c>
      <c r="H406" s="111">
        <v>5770062</v>
      </c>
      <c r="I406" s="111">
        <v>6431359</v>
      </c>
      <c r="J406" s="111">
        <v>6969390</v>
      </c>
      <c r="K406" s="111">
        <v>6058468</v>
      </c>
      <c r="L406" s="111">
        <v>5246920</v>
      </c>
      <c r="M406" s="111">
        <v>2657051</v>
      </c>
      <c r="N406" s="111">
        <v>58877384</v>
      </c>
    </row>
    <row r="407" spans="1:14" ht="33" customHeight="1" x14ac:dyDescent="0.2">
      <c r="A407" s="117" t="s">
        <v>309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</row>
    <row r="408" spans="1:14" ht="33" customHeight="1" x14ac:dyDescent="0.2">
      <c r="A408" s="117" t="s">
        <v>310</v>
      </c>
      <c r="B408" s="112">
        <v>0</v>
      </c>
      <c r="C408" s="112">
        <v>938054</v>
      </c>
      <c r="D408" s="112">
        <v>0</v>
      </c>
      <c r="E408" s="112">
        <v>0</v>
      </c>
      <c r="F408" s="112">
        <v>1932267</v>
      </c>
      <c r="G408" s="112">
        <v>0</v>
      </c>
      <c r="H408" s="112">
        <v>4754793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7625114</v>
      </c>
    </row>
    <row r="409" spans="1:14" ht="33" customHeight="1" x14ac:dyDescent="0.2">
      <c r="A409" s="117" t="s">
        <v>311</v>
      </c>
      <c r="B409" s="112">
        <v>0</v>
      </c>
      <c r="C409" s="112">
        <v>0</v>
      </c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</row>
    <row r="410" spans="1:14" ht="33" customHeight="1" x14ac:dyDescent="0.2">
      <c r="A410" s="117" t="s">
        <v>312</v>
      </c>
      <c r="B410" s="112">
        <v>0</v>
      </c>
      <c r="C410" s="112">
        <v>0</v>
      </c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</row>
    <row r="411" spans="1:14" ht="33" customHeight="1" x14ac:dyDescent="0.2">
      <c r="A411" s="117" t="s">
        <v>313</v>
      </c>
      <c r="B411" s="112">
        <v>0</v>
      </c>
      <c r="C411" s="112">
        <v>0</v>
      </c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</row>
    <row r="412" spans="1:14" ht="33" customHeight="1" x14ac:dyDescent="0.2">
      <c r="A412" s="117" t="s">
        <v>314</v>
      </c>
      <c r="B412" s="112">
        <v>1871135</v>
      </c>
      <c r="C412" s="112">
        <v>2759350</v>
      </c>
      <c r="D412" s="112">
        <v>834101</v>
      </c>
      <c r="E412" s="112">
        <v>4621125</v>
      </c>
      <c r="F412" s="112">
        <v>4712146</v>
      </c>
      <c r="G412" s="112">
        <v>7651891</v>
      </c>
      <c r="H412" s="112">
        <v>917407</v>
      </c>
      <c r="I412" s="112">
        <v>6170393</v>
      </c>
      <c r="J412" s="112">
        <v>6871528</v>
      </c>
      <c r="K412" s="112">
        <v>6058468</v>
      </c>
      <c r="L412" s="112">
        <v>5246920</v>
      </c>
      <c r="M412" s="112">
        <v>2657051</v>
      </c>
      <c r="N412" s="112">
        <v>50371515</v>
      </c>
    </row>
    <row r="413" spans="1:14" ht="33" customHeight="1" x14ac:dyDescent="0.2">
      <c r="A413" s="117" t="s">
        <v>313</v>
      </c>
      <c r="B413" s="112">
        <v>0</v>
      </c>
      <c r="C413" s="112">
        <v>0</v>
      </c>
      <c r="D413" s="112">
        <v>163101</v>
      </c>
      <c r="E413" s="112">
        <v>97862</v>
      </c>
      <c r="F413" s="112">
        <v>81550</v>
      </c>
      <c r="G413" s="112">
        <v>81552</v>
      </c>
      <c r="H413" s="112">
        <v>97862</v>
      </c>
      <c r="I413" s="112">
        <v>260966</v>
      </c>
      <c r="J413" s="112">
        <v>97862</v>
      </c>
      <c r="K413" s="112">
        <v>0</v>
      </c>
      <c r="L413" s="112">
        <v>0</v>
      </c>
      <c r="M413" s="112">
        <v>0</v>
      </c>
      <c r="N413" s="112">
        <v>880756</v>
      </c>
    </row>
    <row r="414" spans="1:14" ht="33" customHeight="1" thickBot="1" x14ac:dyDescent="0.25">
      <c r="A414" s="117" t="s">
        <v>234</v>
      </c>
      <c r="B414" s="112">
        <v>0</v>
      </c>
      <c r="C414" s="112">
        <v>0</v>
      </c>
      <c r="D414" s="112">
        <v>0</v>
      </c>
      <c r="E414" s="112">
        <v>0</v>
      </c>
      <c r="F414" s="112">
        <v>0</v>
      </c>
      <c r="G414" s="112">
        <v>0</v>
      </c>
      <c r="H414" s="112">
        <v>0</v>
      </c>
      <c r="I414" s="112">
        <v>0</v>
      </c>
      <c r="J414" s="112">
        <v>0</v>
      </c>
      <c r="K414" s="112">
        <v>0</v>
      </c>
      <c r="L414" s="112">
        <v>0</v>
      </c>
      <c r="M414" s="112">
        <v>0</v>
      </c>
      <c r="N414" s="112">
        <v>0</v>
      </c>
    </row>
    <row r="415" spans="1:14" ht="33" customHeight="1" thickBot="1" x14ac:dyDescent="0.25">
      <c r="A415" s="118" t="s">
        <v>315</v>
      </c>
      <c r="B415" s="116">
        <v>0</v>
      </c>
      <c r="C415" s="111">
        <v>0</v>
      </c>
      <c r="D415" s="111">
        <v>0</v>
      </c>
      <c r="E415" s="111">
        <v>0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</row>
    <row r="416" spans="1:14" ht="33" customHeight="1" x14ac:dyDescent="0.2">
      <c r="A416" s="117" t="s">
        <v>316</v>
      </c>
      <c r="B416" s="112">
        <v>0</v>
      </c>
      <c r="C416" s="112">
        <v>0</v>
      </c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</row>
    <row r="417" spans="1:14" ht="33" customHeight="1" x14ac:dyDescent="0.2">
      <c r="A417" s="117" t="s">
        <v>317</v>
      </c>
      <c r="B417" s="112">
        <v>0</v>
      </c>
      <c r="C417" s="112">
        <v>0</v>
      </c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112">
        <v>0</v>
      </c>
      <c r="K417" s="112">
        <v>0</v>
      </c>
      <c r="L417" s="112">
        <v>0</v>
      </c>
      <c r="M417" s="112">
        <v>0</v>
      </c>
      <c r="N417" s="112">
        <v>0</v>
      </c>
    </row>
    <row r="418" spans="1:14" ht="33" customHeight="1" thickBot="1" x14ac:dyDescent="0.25">
      <c r="A418" s="117" t="s">
        <v>234</v>
      </c>
      <c r="B418" s="112">
        <v>0</v>
      </c>
      <c r="C418" s="112">
        <v>0</v>
      </c>
      <c r="D418" s="112">
        <v>0</v>
      </c>
      <c r="E418" s="112">
        <v>0</v>
      </c>
      <c r="F418" s="112">
        <v>0</v>
      </c>
      <c r="G418" s="112">
        <v>0</v>
      </c>
      <c r="H418" s="112">
        <v>0</v>
      </c>
      <c r="I418" s="112">
        <v>0</v>
      </c>
      <c r="J418" s="112">
        <v>0</v>
      </c>
      <c r="K418" s="112">
        <v>0</v>
      </c>
      <c r="L418" s="112">
        <v>0</v>
      </c>
      <c r="M418" s="112">
        <v>0</v>
      </c>
      <c r="N418" s="112">
        <v>0</v>
      </c>
    </row>
    <row r="419" spans="1:14" ht="33" customHeight="1" thickBot="1" x14ac:dyDescent="0.25">
      <c r="A419" s="118" t="s">
        <v>318</v>
      </c>
      <c r="B419" s="116">
        <v>628031</v>
      </c>
      <c r="C419" s="111">
        <v>0</v>
      </c>
      <c r="D419" s="111">
        <v>176852</v>
      </c>
      <c r="E419" s="111">
        <v>545934</v>
      </c>
      <c r="F419" s="111">
        <v>623472</v>
      </c>
      <c r="G419" s="111">
        <v>1505962</v>
      </c>
      <c r="H419" s="111">
        <v>1086014</v>
      </c>
      <c r="I419" s="111">
        <v>818568</v>
      </c>
      <c r="J419" s="111">
        <v>461663</v>
      </c>
      <c r="K419" s="111">
        <v>181167</v>
      </c>
      <c r="L419" s="111">
        <v>876496</v>
      </c>
      <c r="M419" s="111">
        <v>0</v>
      </c>
      <c r="N419" s="111">
        <v>6904159</v>
      </c>
    </row>
    <row r="420" spans="1:14" ht="33" customHeight="1" thickBot="1" x14ac:dyDescent="0.25">
      <c r="A420" s="120" t="s">
        <v>318</v>
      </c>
      <c r="B420" s="112">
        <v>628031</v>
      </c>
      <c r="C420" s="112">
        <v>0</v>
      </c>
      <c r="D420" s="112">
        <v>176852</v>
      </c>
      <c r="E420" s="112">
        <v>545934</v>
      </c>
      <c r="F420" s="112">
        <v>623472</v>
      </c>
      <c r="G420" s="112">
        <v>1505962</v>
      </c>
      <c r="H420" s="112">
        <v>1086014</v>
      </c>
      <c r="I420" s="112">
        <v>818568</v>
      </c>
      <c r="J420" s="112">
        <v>461663</v>
      </c>
      <c r="K420" s="112">
        <v>181167</v>
      </c>
      <c r="L420" s="112">
        <v>876496</v>
      </c>
      <c r="M420" s="112">
        <v>0</v>
      </c>
      <c r="N420" s="112">
        <v>6904159</v>
      </c>
    </row>
    <row r="421" spans="1:14" ht="33" customHeight="1" thickBot="1" x14ac:dyDescent="0.25">
      <c r="A421" s="125" t="s">
        <v>229</v>
      </c>
      <c r="B421" s="126">
        <v>43613611</v>
      </c>
      <c r="C421" s="126">
        <v>60829478</v>
      </c>
      <c r="D421" s="126">
        <v>80506413</v>
      </c>
      <c r="E421" s="126">
        <v>47911864</v>
      </c>
      <c r="F421" s="126">
        <v>77239923</v>
      </c>
      <c r="G421" s="126">
        <v>91455196</v>
      </c>
      <c r="H421" s="126">
        <v>88049225</v>
      </c>
      <c r="I421" s="126">
        <v>99648373</v>
      </c>
      <c r="J421" s="126">
        <v>107863445</v>
      </c>
      <c r="K421" s="126">
        <v>111457317</v>
      </c>
      <c r="L421" s="126">
        <v>127241460</v>
      </c>
      <c r="M421" s="126">
        <v>131298360</v>
      </c>
      <c r="N421" s="126">
        <v>1067114666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335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45" t="s">
        <v>216</v>
      </c>
      <c r="B426" s="146" t="s">
        <v>217</v>
      </c>
      <c r="C426" s="146" t="s">
        <v>218</v>
      </c>
      <c r="D426" s="146" t="s">
        <v>219</v>
      </c>
      <c r="E426" s="146" t="s">
        <v>220</v>
      </c>
      <c r="F426" s="146" t="s">
        <v>221</v>
      </c>
      <c r="G426" s="146" t="s">
        <v>222</v>
      </c>
      <c r="H426" s="146" t="s">
        <v>223</v>
      </c>
      <c r="I426" s="146" t="s">
        <v>224</v>
      </c>
      <c r="J426" s="146" t="s">
        <v>225</v>
      </c>
      <c r="K426" s="146" t="s">
        <v>226</v>
      </c>
      <c r="L426" s="146" t="s">
        <v>227</v>
      </c>
      <c r="M426" s="146" t="s">
        <v>228</v>
      </c>
      <c r="N426" s="147" t="s">
        <v>229</v>
      </c>
    </row>
    <row r="427" spans="1:14" ht="33" customHeight="1" thickBot="1" x14ac:dyDescent="0.25">
      <c r="A427" s="139" t="s">
        <v>230</v>
      </c>
      <c r="B427" s="127">
        <v>0</v>
      </c>
      <c r="C427" s="127">
        <v>0</v>
      </c>
      <c r="D427" s="127">
        <v>0</v>
      </c>
      <c r="E427" s="127">
        <v>0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</row>
    <row r="428" spans="1:14" ht="33" customHeight="1" x14ac:dyDescent="0.2">
      <c r="A428" s="137" t="s">
        <v>231</v>
      </c>
      <c r="B428" s="130">
        <v>0</v>
      </c>
      <c r="C428" s="128">
        <v>0</v>
      </c>
      <c r="D428" s="128">
        <v>0</v>
      </c>
      <c r="E428" s="128">
        <v>0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9">
        <v>0</v>
      </c>
    </row>
    <row r="429" spans="1:14" ht="33" customHeight="1" x14ac:dyDescent="0.2">
      <c r="A429" s="137" t="s">
        <v>213</v>
      </c>
      <c r="B429" s="130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9">
        <v>0</v>
      </c>
    </row>
    <row r="430" spans="1:14" ht="33" customHeight="1" x14ac:dyDescent="0.2">
      <c r="A430" s="137" t="s">
        <v>232</v>
      </c>
      <c r="B430" s="130">
        <v>0</v>
      </c>
      <c r="C430" s="128">
        <v>0</v>
      </c>
      <c r="D430" s="128">
        <v>0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9">
        <v>0</v>
      </c>
    </row>
    <row r="431" spans="1:14" ht="33" customHeight="1" x14ac:dyDescent="0.2">
      <c r="A431" s="138" t="s">
        <v>233</v>
      </c>
      <c r="B431" s="130">
        <v>0</v>
      </c>
      <c r="C431" s="128">
        <v>0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9">
        <v>0</v>
      </c>
    </row>
    <row r="432" spans="1:14" ht="33" customHeight="1" thickBot="1" x14ac:dyDescent="0.25">
      <c r="A432" s="144" t="s">
        <v>234</v>
      </c>
      <c r="B432" s="130">
        <v>0</v>
      </c>
      <c r="C432" s="128">
        <v>0</v>
      </c>
      <c r="D432" s="128">
        <v>0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0</v>
      </c>
      <c r="M432" s="128">
        <v>0</v>
      </c>
      <c r="N432" s="129">
        <v>0</v>
      </c>
    </row>
    <row r="433" spans="1:14" ht="33" customHeight="1" thickBot="1" x14ac:dyDescent="0.25">
      <c r="A433" s="141" t="s">
        <v>235</v>
      </c>
      <c r="B433" s="131">
        <v>0</v>
      </c>
      <c r="C433" s="131">
        <v>0</v>
      </c>
      <c r="D433" s="131">
        <v>0</v>
      </c>
      <c r="E433" s="131">
        <v>0</v>
      </c>
      <c r="F433" s="131">
        <v>0</v>
      </c>
      <c r="G433" s="131">
        <v>0</v>
      </c>
      <c r="H433" s="131">
        <v>0</v>
      </c>
      <c r="I433" s="131">
        <v>0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</row>
    <row r="434" spans="1:14" ht="33" customHeight="1" x14ac:dyDescent="0.2">
      <c r="A434" s="140" t="s">
        <v>236</v>
      </c>
      <c r="B434" s="128">
        <v>0</v>
      </c>
      <c r="C434" s="128">
        <v>0</v>
      </c>
      <c r="D434" s="128">
        <v>0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9">
        <v>0</v>
      </c>
    </row>
    <row r="435" spans="1:14" ht="33" customHeight="1" x14ac:dyDescent="0.2">
      <c r="A435" s="140" t="s">
        <v>237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9">
        <v>0</v>
      </c>
    </row>
    <row r="436" spans="1:14" ht="33" customHeight="1" x14ac:dyDescent="0.2">
      <c r="A436" s="140" t="s">
        <v>238</v>
      </c>
      <c r="B436" s="128">
        <v>0</v>
      </c>
      <c r="C436" s="128">
        <v>0</v>
      </c>
      <c r="D436" s="128">
        <v>0</v>
      </c>
      <c r="E436" s="128">
        <v>0</v>
      </c>
      <c r="F436" s="128">
        <v>0</v>
      </c>
      <c r="G436" s="128">
        <v>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9">
        <v>0</v>
      </c>
    </row>
    <row r="437" spans="1:14" ht="33" customHeight="1" x14ac:dyDescent="0.2">
      <c r="A437" s="140" t="s">
        <v>239</v>
      </c>
      <c r="B437" s="128">
        <v>0</v>
      </c>
      <c r="C437" s="128">
        <v>0</v>
      </c>
      <c r="D437" s="128">
        <v>0</v>
      </c>
      <c r="E437" s="128">
        <v>0</v>
      </c>
      <c r="F437" s="128">
        <v>0</v>
      </c>
      <c r="G437" s="128">
        <v>0</v>
      </c>
      <c r="H437" s="128">
        <v>0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9">
        <v>0</v>
      </c>
    </row>
    <row r="438" spans="1:14" ht="33" customHeight="1" x14ac:dyDescent="0.2">
      <c r="A438" s="140" t="s">
        <v>240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9">
        <v>0</v>
      </c>
    </row>
    <row r="439" spans="1:14" ht="33" customHeight="1" thickBot="1" x14ac:dyDescent="0.25">
      <c r="A439" s="140" t="s">
        <v>241</v>
      </c>
      <c r="B439" s="128">
        <v>0</v>
      </c>
      <c r="C439" s="128">
        <v>0</v>
      </c>
      <c r="D439" s="128">
        <v>0</v>
      </c>
      <c r="E439" s="128">
        <v>0</v>
      </c>
      <c r="F439" s="128">
        <v>0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9">
        <v>0</v>
      </c>
    </row>
    <row r="440" spans="1:14" ht="33" customHeight="1" thickBot="1" x14ac:dyDescent="0.25">
      <c r="A440" s="141" t="s">
        <v>242</v>
      </c>
      <c r="B440" s="131">
        <v>0</v>
      </c>
      <c r="C440" s="131">
        <v>0</v>
      </c>
      <c r="D440" s="131">
        <v>0</v>
      </c>
      <c r="E440" s="131">
        <v>0</v>
      </c>
      <c r="F440" s="131">
        <v>0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</row>
    <row r="441" spans="1:14" ht="33" customHeight="1" x14ac:dyDescent="0.2">
      <c r="A441" s="140" t="s">
        <v>243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9">
        <v>0</v>
      </c>
    </row>
    <row r="442" spans="1:14" ht="33" customHeight="1" x14ac:dyDescent="0.2">
      <c r="A442" s="140" t="s">
        <v>244</v>
      </c>
      <c r="B442" s="128">
        <v>0</v>
      </c>
      <c r="C442" s="128">
        <v>0</v>
      </c>
      <c r="D442" s="128">
        <v>0</v>
      </c>
      <c r="E442" s="128">
        <v>0</v>
      </c>
      <c r="F442" s="128">
        <v>0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9">
        <v>0</v>
      </c>
    </row>
    <row r="443" spans="1:14" ht="33" customHeight="1" x14ac:dyDescent="0.2">
      <c r="A443" s="140" t="s">
        <v>245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9">
        <v>0</v>
      </c>
    </row>
    <row r="444" spans="1:14" ht="33" customHeight="1" thickBot="1" x14ac:dyDescent="0.25">
      <c r="A444" s="140" t="s">
        <v>246</v>
      </c>
      <c r="B444" s="128">
        <v>0</v>
      </c>
      <c r="C444" s="128">
        <v>0</v>
      </c>
      <c r="D444" s="128">
        <v>0</v>
      </c>
      <c r="E444" s="128">
        <v>0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9">
        <v>0</v>
      </c>
    </row>
    <row r="445" spans="1:14" ht="33" customHeight="1" thickBot="1" x14ac:dyDescent="0.25">
      <c r="A445" s="141" t="s">
        <v>247</v>
      </c>
      <c r="B445" s="132">
        <v>0</v>
      </c>
      <c r="C445" s="132">
        <v>1187460</v>
      </c>
      <c r="D445" s="132">
        <v>1717003</v>
      </c>
      <c r="E445" s="132">
        <v>561636</v>
      </c>
      <c r="F445" s="132">
        <v>1168204</v>
      </c>
      <c r="G445" s="132">
        <v>0</v>
      </c>
      <c r="H445" s="132">
        <v>131229</v>
      </c>
      <c r="I445" s="132">
        <v>0</v>
      </c>
      <c r="J445" s="132">
        <v>425767</v>
      </c>
      <c r="K445" s="132">
        <v>892360</v>
      </c>
      <c r="L445" s="132">
        <v>937201</v>
      </c>
      <c r="M445" s="132">
        <v>452887</v>
      </c>
      <c r="N445" s="132">
        <v>7473747</v>
      </c>
    </row>
    <row r="446" spans="1:14" ht="33" customHeight="1" x14ac:dyDescent="0.2">
      <c r="A446" s="140" t="s">
        <v>248</v>
      </c>
      <c r="B446" s="128">
        <v>0</v>
      </c>
      <c r="C446" s="128">
        <v>1187460</v>
      </c>
      <c r="D446" s="128">
        <v>1717003</v>
      </c>
      <c r="E446" s="128">
        <v>561636</v>
      </c>
      <c r="F446" s="128">
        <v>1168204</v>
      </c>
      <c r="G446" s="128">
        <v>0</v>
      </c>
      <c r="H446" s="128">
        <v>131229</v>
      </c>
      <c r="I446" s="128">
        <v>0</v>
      </c>
      <c r="J446" s="128">
        <v>425767</v>
      </c>
      <c r="K446" s="128">
        <v>892360</v>
      </c>
      <c r="L446" s="128">
        <v>937201</v>
      </c>
      <c r="M446" s="128">
        <v>452887</v>
      </c>
      <c r="N446" s="133">
        <v>7473747</v>
      </c>
    </row>
    <row r="447" spans="1:14" ht="33" customHeight="1" thickBot="1" x14ac:dyDescent="0.25">
      <c r="A447" s="140" t="s">
        <v>249</v>
      </c>
      <c r="B447" s="128">
        <v>0</v>
      </c>
      <c r="C447" s="128">
        <v>0</v>
      </c>
      <c r="D447" s="128">
        <v>0</v>
      </c>
      <c r="E447" s="128">
        <v>0</v>
      </c>
      <c r="F447" s="128">
        <v>0</v>
      </c>
      <c r="G447" s="128">
        <v>0</v>
      </c>
      <c r="H447" s="128">
        <v>0</v>
      </c>
      <c r="I447" s="128">
        <v>0</v>
      </c>
      <c r="J447" s="128">
        <v>0</v>
      </c>
      <c r="K447" s="128">
        <v>0</v>
      </c>
      <c r="L447" s="128">
        <v>0</v>
      </c>
      <c r="M447" s="128">
        <v>0</v>
      </c>
      <c r="N447" s="133">
        <v>0</v>
      </c>
    </row>
    <row r="448" spans="1:14" ht="33" customHeight="1" thickBot="1" x14ac:dyDescent="0.25">
      <c r="A448" s="141" t="s">
        <v>250</v>
      </c>
      <c r="B448" s="131">
        <v>0</v>
      </c>
      <c r="C448" s="131">
        <v>0</v>
      </c>
      <c r="D448" s="131">
        <v>0</v>
      </c>
      <c r="E448" s="131">
        <v>0</v>
      </c>
      <c r="F448" s="131">
        <v>0</v>
      </c>
      <c r="G448" s="131">
        <v>0</v>
      </c>
      <c r="H448" s="131">
        <v>0</v>
      </c>
      <c r="I448" s="131">
        <v>0</v>
      </c>
      <c r="J448" s="131">
        <v>0</v>
      </c>
      <c r="K448" s="131">
        <v>0</v>
      </c>
      <c r="L448" s="131">
        <v>0</v>
      </c>
      <c r="M448" s="131">
        <v>0</v>
      </c>
      <c r="N448" s="131">
        <v>0</v>
      </c>
    </row>
    <row r="449" spans="1:14" ht="33" customHeight="1" x14ac:dyDescent="0.2">
      <c r="A449" s="140" t="s">
        <v>251</v>
      </c>
      <c r="B449" s="128">
        <v>0</v>
      </c>
      <c r="C449" s="128">
        <v>0</v>
      </c>
      <c r="D449" s="128">
        <v>0</v>
      </c>
      <c r="E449" s="128">
        <v>0</v>
      </c>
      <c r="F449" s="128">
        <v>0</v>
      </c>
      <c r="G449" s="128">
        <v>0</v>
      </c>
      <c r="H449" s="128">
        <v>0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33">
        <v>0</v>
      </c>
    </row>
    <row r="450" spans="1:14" ht="33" customHeight="1" x14ac:dyDescent="0.2">
      <c r="A450" s="140" t="s">
        <v>252</v>
      </c>
      <c r="B450" s="128">
        <v>0</v>
      </c>
      <c r="C450" s="128">
        <v>0</v>
      </c>
      <c r="D450" s="128">
        <v>0</v>
      </c>
      <c r="E450" s="128">
        <v>0</v>
      </c>
      <c r="F450" s="128">
        <v>0</v>
      </c>
      <c r="G450" s="128">
        <v>0</v>
      </c>
      <c r="H450" s="128">
        <v>0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33">
        <v>0</v>
      </c>
    </row>
    <row r="451" spans="1:14" ht="33" customHeight="1" x14ac:dyDescent="0.2">
      <c r="A451" s="140" t="s">
        <v>253</v>
      </c>
      <c r="B451" s="128">
        <v>0</v>
      </c>
      <c r="C451" s="128">
        <v>0</v>
      </c>
      <c r="D451" s="128">
        <v>0</v>
      </c>
      <c r="E451" s="128">
        <v>0</v>
      </c>
      <c r="F451" s="128">
        <v>0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33">
        <v>0</v>
      </c>
    </row>
    <row r="452" spans="1:14" ht="33" customHeight="1" x14ac:dyDescent="0.2">
      <c r="A452" s="140" t="s">
        <v>254</v>
      </c>
      <c r="B452" s="128">
        <v>0</v>
      </c>
      <c r="C452" s="128">
        <v>0</v>
      </c>
      <c r="D452" s="128">
        <v>0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0</v>
      </c>
      <c r="M452" s="128">
        <v>0</v>
      </c>
      <c r="N452" s="133">
        <v>0</v>
      </c>
    </row>
    <row r="453" spans="1:14" ht="33" customHeight="1" x14ac:dyDescent="0.2">
      <c r="A453" s="140" t="s">
        <v>255</v>
      </c>
      <c r="B453" s="128">
        <v>0</v>
      </c>
      <c r="C453" s="128">
        <v>0</v>
      </c>
      <c r="D453" s="128">
        <v>0</v>
      </c>
      <c r="E453" s="128">
        <v>0</v>
      </c>
      <c r="F453" s="128">
        <v>0</v>
      </c>
      <c r="G453" s="128">
        <v>0</v>
      </c>
      <c r="H453" s="128">
        <v>0</v>
      </c>
      <c r="I453" s="128">
        <v>0</v>
      </c>
      <c r="J453" s="128">
        <v>0</v>
      </c>
      <c r="K453" s="128">
        <v>0</v>
      </c>
      <c r="L453" s="128">
        <v>0</v>
      </c>
      <c r="M453" s="128">
        <v>0</v>
      </c>
      <c r="N453" s="133">
        <v>0</v>
      </c>
    </row>
    <row r="454" spans="1:14" ht="33" customHeight="1" x14ac:dyDescent="0.2">
      <c r="A454" s="140" t="s">
        <v>256</v>
      </c>
      <c r="B454" s="128">
        <v>0</v>
      </c>
      <c r="C454" s="128">
        <v>0</v>
      </c>
      <c r="D454" s="128">
        <v>0</v>
      </c>
      <c r="E454" s="128">
        <v>0</v>
      </c>
      <c r="F454" s="128">
        <v>0</v>
      </c>
      <c r="G454" s="128">
        <v>0</v>
      </c>
      <c r="H454" s="128">
        <v>0</v>
      </c>
      <c r="I454" s="128">
        <v>0</v>
      </c>
      <c r="J454" s="128">
        <v>0</v>
      </c>
      <c r="K454" s="128">
        <v>0</v>
      </c>
      <c r="L454" s="128">
        <v>0</v>
      </c>
      <c r="M454" s="128">
        <v>0</v>
      </c>
      <c r="N454" s="133">
        <v>0</v>
      </c>
    </row>
    <row r="455" spans="1:14" ht="33" customHeight="1" x14ac:dyDescent="0.2">
      <c r="A455" s="140" t="s">
        <v>257</v>
      </c>
      <c r="B455" s="128">
        <v>0</v>
      </c>
      <c r="C455" s="128">
        <v>0</v>
      </c>
      <c r="D455" s="128">
        <v>0</v>
      </c>
      <c r="E455" s="128">
        <v>0</v>
      </c>
      <c r="F455" s="128">
        <v>0</v>
      </c>
      <c r="G455" s="128">
        <v>0</v>
      </c>
      <c r="H455" s="128">
        <v>0</v>
      </c>
      <c r="I455" s="128">
        <v>0</v>
      </c>
      <c r="J455" s="128">
        <v>0</v>
      </c>
      <c r="K455" s="128">
        <v>0</v>
      </c>
      <c r="L455" s="128">
        <v>0</v>
      </c>
      <c r="M455" s="128">
        <v>0</v>
      </c>
      <c r="N455" s="133">
        <v>0</v>
      </c>
    </row>
    <row r="456" spans="1:14" ht="33" customHeight="1" x14ac:dyDescent="0.2">
      <c r="A456" s="140" t="s">
        <v>258</v>
      </c>
      <c r="B456" s="128">
        <v>0</v>
      </c>
      <c r="C456" s="128">
        <v>0</v>
      </c>
      <c r="D456" s="128">
        <v>0</v>
      </c>
      <c r="E456" s="128">
        <v>0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33">
        <v>0</v>
      </c>
    </row>
    <row r="457" spans="1:14" ht="33" customHeight="1" x14ac:dyDescent="0.2">
      <c r="A457" s="140" t="s">
        <v>259</v>
      </c>
      <c r="B457" s="128">
        <v>0</v>
      </c>
      <c r="C457" s="128">
        <v>0</v>
      </c>
      <c r="D457" s="128">
        <v>0</v>
      </c>
      <c r="E457" s="128">
        <v>0</v>
      </c>
      <c r="F457" s="128">
        <v>0</v>
      </c>
      <c r="G457" s="128">
        <v>0</v>
      </c>
      <c r="H457" s="128">
        <v>0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33">
        <v>0</v>
      </c>
    </row>
    <row r="458" spans="1:14" ht="33" customHeight="1" x14ac:dyDescent="0.2">
      <c r="A458" s="140" t="s">
        <v>260</v>
      </c>
      <c r="B458" s="128">
        <v>0</v>
      </c>
      <c r="C458" s="128">
        <v>0</v>
      </c>
      <c r="D458" s="128">
        <v>0</v>
      </c>
      <c r="E458" s="128">
        <v>0</v>
      </c>
      <c r="F458" s="128">
        <v>0</v>
      </c>
      <c r="G458" s="128">
        <v>0</v>
      </c>
      <c r="H458" s="128">
        <v>0</v>
      </c>
      <c r="I458" s="128">
        <v>0</v>
      </c>
      <c r="J458" s="128">
        <v>0</v>
      </c>
      <c r="K458" s="128">
        <v>0</v>
      </c>
      <c r="L458" s="128">
        <v>0</v>
      </c>
      <c r="M458" s="128">
        <v>0</v>
      </c>
      <c r="N458" s="133">
        <v>0</v>
      </c>
    </row>
    <row r="459" spans="1:14" ht="33" customHeight="1" thickBot="1" x14ac:dyDescent="0.25">
      <c r="A459" s="140" t="s">
        <v>261</v>
      </c>
      <c r="B459" s="128">
        <v>0</v>
      </c>
      <c r="C459" s="128">
        <v>0</v>
      </c>
      <c r="D459" s="128">
        <v>0</v>
      </c>
      <c r="E459" s="128">
        <v>0</v>
      </c>
      <c r="F459" s="128">
        <v>0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33">
        <v>0</v>
      </c>
    </row>
    <row r="460" spans="1:14" ht="33" customHeight="1" thickBot="1" x14ac:dyDescent="0.25">
      <c r="A460" s="141" t="s">
        <v>262</v>
      </c>
      <c r="B460" s="131">
        <v>0</v>
      </c>
      <c r="C460" s="131">
        <v>0</v>
      </c>
      <c r="D460" s="131">
        <v>0</v>
      </c>
      <c r="E460" s="131">
        <v>0</v>
      </c>
      <c r="F460" s="131">
        <v>0</v>
      </c>
      <c r="G460" s="131">
        <v>0</v>
      </c>
      <c r="H460" s="131">
        <v>0</v>
      </c>
      <c r="I460" s="131">
        <v>0</v>
      </c>
      <c r="J460" s="131">
        <v>0</v>
      </c>
      <c r="K460" s="131">
        <v>0</v>
      </c>
      <c r="L460" s="131">
        <v>0</v>
      </c>
      <c r="M460" s="131">
        <v>0</v>
      </c>
      <c r="N460" s="131">
        <v>0</v>
      </c>
    </row>
    <row r="461" spans="1:14" ht="33" customHeight="1" thickBot="1" x14ac:dyDescent="0.25">
      <c r="A461" s="142" t="s">
        <v>262</v>
      </c>
      <c r="B461" s="134">
        <v>0</v>
      </c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0</v>
      </c>
      <c r="N461" s="133">
        <v>0</v>
      </c>
    </row>
    <row r="462" spans="1:14" ht="33" customHeight="1" thickBot="1" x14ac:dyDescent="0.25">
      <c r="A462" s="141" t="s">
        <v>263</v>
      </c>
      <c r="B462" s="131">
        <v>670728</v>
      </c>
      <c r="C462" s="131">
        <v>648349</v>
      </c>
      <c r="D462" s="131">
        <v>1953861</v>
      </c>
      <c r="E462" s="131">
        <v>1720856</v>
      </c>
      <c r="F462" s="131">
        <v>2246600</v>
      </c>
      <c r="G462" s="131">
        <v>3353710</v>
      </c>
      <c r="H462" s="131">
        <v>3791938</v>
      </c>
      <c r="I462" s="131">
        <v>3120704</v>
      </c>
      <c r="J462" s="131">
        <v>4841521</v>
      </c>
      <c r="K462" s="131">
        <v>5920295</v>
      </c>
      <c r="L462" s="131">
        <v>874980</v>
      </c>
      <c r="M462" s="131">
        <v>3236993</v>
      </c>
      <c r="N462" s="131">
        <v>32380535</v>
      </c>
    </row>
    <row r="463" spans="1:14" ht="33" customHeight="1" x14ac:dyDescent="0.2">
      <c r="A463" s="140" t="s">
        <v>264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33">
        <v>0</v>
      </c>
    </row>
    <row r="464" spans="1:14" ht="33" customHeight="1" x14ac:dyDescent="0.2">
      <c r="A464" s="140" t="s">
        <v>265</v>
      </c>
      <c r="B464" s="128">
        <v>0</v>
      </c>
      <c r="C464" s="128">
        <v>0</v>
      </c>
      <c r="D464" s="128">
        <v>0</v>
      </c>
      <c r="E464" s="128">
        <v>0</v>
      </c>
      <c r="F464" s="128">
        <v>0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33">
        <v>0</v>
      </c>
    </row>
    <row r="465" spans="1:14" ht="33" customHeight="1" x14ac:dyDescent="0.2">
      <c r="A465" s="140" t="s">
        <v>266</v>
      </c>
      <c r="B465" s="128">
        <v>0</v>
      </c>
      <c r="C465" s="128">
        <v>0</v>
      </c>
      <c r="D465" s="128">
        <v>0</v>
      </c>
      <c r="E465" s="128">
        <v>0</v>
      </c>
      <c r="F465" s="128">
        <v>0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33">
        <v>0</v>
      </c>
    </row>
    <row r="466" spans="1:14" ht="33" customHeight="1" x14ac:dyDescent="0.2">
      <c r="A466" s="140" t="s">
        <v>267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33">
        <v>0</v>
      </c>
    </row>
    <row r="467" spans="1:14" ht="33" customHeight="1" x14ac:dyDescent="0.2">
      <c r="A467" s="140" t="s">
        <v>268</v>
      </c>
      <c r="B467" s="128">
        <v>0</v>
      </c>
      <c r="C467" s="128">
        <v>35945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33">
        <v>35945</v>
      </c>
    </row>
    <row r="468" spans="1:14" ht="33" customHeight="1" x14ac:dyDescent="0.2">
      <c r="A468" s="140" t="s">
        <v>269</v>
      </c>
      <c r="B468" s="128">
        <v>0</v>
      </c>
      <c r="C468" s="128">
        <v>0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0</v>
      </c>
      <c r="M468" s="128">
        <v>0</v>
      </c>
      <c r="N468" s="133">
        <v>0</v>
      </c>
    </row>
    <row r="469" spans="1:14" ht="33" customHeight="1" x14ac:dyDescent="0.2">
      <c r="A469" s="140" t="s">
        <v>270</v>
      </c>
      <c r="B469" s="128">
        <v>0</v>
      </c>
      <c r="C469" s="128">
        <v>0</v>
      </c>
      <c r="D469" s="128">
        <v>0</v>
      </c>
      <c r="E469" s="128">
        <v>0</v>
      </c>
      <c r="F469" s="128">
        <v>0</v>
      </c>
      <c r="G469" s="128">
        <v>0</v>
      </c>
      <c r="H469" s="128">
        <v>0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33">
        <v>0</v>
      </c>
    </row>
    <row r="470" spans="1:14" ht="33" customHeight="1" x14ac:dyDescent="0.2">
      <c r="A470" s="140" t="s">
        <v>271</v>
      </c>
      <c r="B470" s="128">
        <v>0</v>
      </c>
      <c r="C470" s="128">
        <v>0</v>
      </c>
      <c r="D470" s="128">
        <v>0</v>
      </c>
      <c r="E470" s="128">
        <v>0</v>
      </c>
      <c r="F470" s="128">
        <v>0</v>
      </c>
      <c r="G470" s="128">
        <v>0</v>
      </c>
      <c r="H470" s="128">
        <v>0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33">
        <v>0</v>
      </c>
    </row>
    <row r="471" spans="1:14" ht="33" customHeight="1" x14ac:dyDescent="0.2">
      <c r="A471" s="140" t="s">
        <v>272</v>
      </c>
      <c r="B471" s="128">
        <v>670728</v>
      </c>
      <c r="C471" s="128">
        <v>612404</v>
      </c>
      <c r="D471" s="128">
        <v>1953861</v>
      </c>
      <c r="E471" s="128">
        <v>1720856</v>
      </c>
      <c r="F471" s="128">
        <v>2246600</v>
      </c>
      <c r="G471" s="128">
        <v>3353710</v>
      </c>
      <c r="H471" s="128">
        <v>3791938</v>
      </c>
      <c r="I471" s="128">
        <v>3120704</v>
      </c>
      <c r="J471" s="128">
        <v>4841521</v>
      </c>
      <c r="K471" s="128">
        <v>5920295</v>
      </c>
      <c r="L471" s="128">
        <v>874980</v>
      </c>
      <c r="M471" s="128">
        <v>3236993</v>
      </c>
      <c r="N471" s="133">
        <v>32344590</v>
      </c>
    </row>
    <row r="472" spans="1:14" ht="33" customHeight="1" thickBot="1" x14ac:dyDescent="0.25">
      <c r="A472" s="140" t="s">
        <v>273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33">
        <v>0</v>
      </c>
    </row>
    <row r="473" spans="1:14" ht="33" customHeight="1" thickBot="1" x14ac:dyDescent="0.25">
      <c r="A473" s="141" t="s">
        <v>274</v>
      </c>
      <c r="B473" s="131">
        <v>1134756</v>
      </c>
      <c r="C473" s="131">
        <v>567378</v>
      </c>
      <c r="D473" s="131">
        <v>1666672</v>
      </c>
      <c r="E473" s="131">
        <v>0</v>
      </c>
      <c r="F473" s="131">
        <v>0</v>
      </c>
      <c r="G473" s="131">
        <v>2083340</v>
      </c>
      <c r="H473" s="131">
        <v>638300</v>
      </c>
      <c r="I473" s="131">
        <v>1631211</v>
      </c>
      <c r="J473" s="131">
        <v>984046</v>
      </c>
      <c r="K473" s="131">
        <v>0</v>
      </c>
      <c r="L473" s="131">
        <v>0</v>
      </c>
      <c r="M473" s="131">
        <v>0</v>
      </c>
      <c r="N473" s="131">
        <v>8705703</v>
      </c>
    </row>
    <row r="474" spans="1:14" ht="33" customHeight="1" x14ac:dyDescent="0.2">
      <c r="A474" s="140" t="s">
        <v>275</v>
      </c>
      <c r="B474" s="128">
        <v>0</v>
      </c>
      <c r="C474" s="128">
        <v>0</v>
      </c>
      <c r="D474" s="128">
        <v>0</v>
      </c>
      <c r="E474" s="128">
        <v>0</v>
      </c>
      <c r="F474" s="128">
        <v>0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33">
        <v>0</v>
      </c>
    </row>
    <row r="475" spans="1:14" ht="33" customHeight="1" x14ac:dyDescent="0.2">
      <c r="A475" s="140" t="s">
        <v>276</v>
      </c>
      <c r="B475" s="128">
        <v>0</v>
      </c>
      <c r="C475" s="128">
        <v>0</v>
      </c>
      <c r="D475" s="128">
        <v>0</v>
      </c>
      <c r="E475" s="128">
        <v>0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33">
        <v>0</v>
      </c>
    </row>
    <row r="476" spans="1:14" ht="33" customHeight="1" x14ac:dyDescent="0.2">
      <c r="A476" s="140" t="s">
        <v>277</v>
      </c>
      <c r="B476" s="128">
        <v>0</v>
      </c>
      <c r="C476" s="128">
        <v>0</v>
      </c>
      <c r="D476" s="128">
        <v>0</v>
      </c>
      <c r="E476" s="128">
        <v>0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33">
        <v>0</v>
      </c>
    </row>
    <row r="477" spans="1:14" ht="33" customHeight="1" x14ac:dyDescent="0.2">
      <c r="A477" s="140" t="s">
        <v>278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33">
        <v>0</v>
      </c>
    </row>
    <row r="478" spans="1:14" ht="33" customHeight="1" x14ac:dyDescent="0.2">
      <c r="A478" s="140" t="s">
        <v>279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33">
        <v>0</v>
      </c>
    </row>
    <row r="479" spans="1:14" ht="33" customHeight="1" x14ac:dyDescent="0.2">
      <c r="A479" s="140" t="s">
        <v>280</v>
      </c>
      <c r="B479" s="128">
        <v>1134756</v>
      </c>
      <c r="C479" s="128">
        <v>567378</v>
      </c>
      <c r="D479" s="128">
        <v>1666672</v>
      </c>
      <c r="E479" s="128">
        <v>0</v>
      </c>
      <c r="F479" s="128">
        <v>0</v>
      </c>
      <c r="G479" s="128">
        <v>2083340</v>
      </c>
      <c r="H479" s="128">
        <v>638300</v>
      </c>
      <c r="I479" s="128">
        <v>1631211</v>
      </c>
      <c r="J479" s="128">
        <v>984046</v>
      </c>
      <c r="K479" s="128">
        <v>0</v>
      </c>
      <c r="L479" s="128">
        <v>0</v>
      </c>
      <c r="M479" s="128">
        <v>0</v>
      </c>
      <c r="N479" s="133">
        <v>8705703</v>
      </c>
    </row>
    <row r="480" spans="1:14" ht="33" customHeight="1" thickBot="1" x14ac:dyDescent="0.25">
      <c r="A480" s="140" t="s">
        <v>281</v>
      </c>
      <c r="B480" s="128">
        <v>0</v>
      </c>
      <c r="C480" s="128">
        <v>0</v>
      </c>
      <c r="D480" s="128">
        <v>0</v>
      </c>
      <c r="E480" s="128">
        <v>0</v>
      </c>
      <c r="F480" s="128">
        <v>0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33">
        <v>0</v>
      </c>
    </row>
    <row r="481" spans="1:14" ht="33" customHeight="1" thickBot="1" x14ac:dyDescent="0.25">
      <c r="A481" s="141" t="s">
        <v>282</v>
      </c>
      <c r="B481" s="131">
        <v>3082083</v>
      </c>
      <c r="C481" s="131">
        <v>3730881</v>
      </c>
      <c r="D481" s="131">
        <v>3641881</v>
      </c>
      <c r="E481" s="131">
        <v>1429570</v>
      </c>
      <c r="F481" s="131">
        <v>2391859</v>
      </c>
      <c r="G481" s="131">
        <v>2996471</v>
      </c>
      <c r="H481" s="131">
        <v>8097667</v>
      </c>
      <c r="I481" s="131">
        <v>10567833</v>
      </c>
      <c r="J481" s="131">
        <v>9716353</v>
      </c>
      <c r="K481" s="131">
        <v>12880186</v>
      </c>
      <c r="L481" s="131">
        <v>16411130</v>
      </c>
      <c r="M481" s="131">
        <v>10652673</v>
      </c>
      <c r="N481" s="131">
        <v>85598587</v>
      </c>
    </row>
    <row r="482" spans="1:14" ht="33" customHeight="1" x14ac:dyDescent="0.2">
      <c r="A482" s="140" t="s">
        <v>283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33">
        <v>0</v>
      </c>
    </row>
    <row r="483" spans="1:14" ht="33" customHeight="1" x14ac:dyDescent="0.2">
      <c r="A483" s="140" t="s">
        <v>284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33">
        <v>0</v>
      </c>
    </row>
    <row r="484" spans="1:14" ht="33" customHeight="1" x14ac:dyDescent="0.2">
      <c r="A484" s="140" t="s">
        <v>285</v>
      </c>
      <c r="B484" s="128">
        <v>1193702</v>
      </c>
      <c r="C484" s="128">
        <v>1516429</v>
      </c>
      <c r="D484" s="128">
        <v>1337568</v>
      </c>
      <c r="E484" s="128">
        <v>349945</v>
      </c>
      <c r="F484" s="128">
        <v>699890</v>
      </c>
      <c r="G484" s="128">
        <v>110816</v>
      </c>
      <c r="H484" s="128">
        <v>0</v>
      </c>
      <c r="I484" s="128">
        <v>0</v>
      </c>
      <c r="J484" s="128">
        <v>0</v>
      </c>
      <c r="K484" s="128">
        <v>0</v>
      </c>
      <c r="L484" s="128">
        <v>1079142</v>
      </c>
      <c r="M484" s="128">
        <v>466594</v>
      </c>
      <c r="N484" s="133">
        <v>6754086</v>
      </c>
    </row>
    <row r="485" spans="1:14" ht="33" customHeight="1" x14ac:dyDescent="0.2">
      <c r="A485" s="140" t="s">
        <v>286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33">
        <v>0</v>
      </c>
    </row>
    <row r="486" spans="1:14" ht="33" customHeight="1" x14ac:dyDescent="0.2">
      <c r="A486" s="140" t="s">
        <v>287</v>
      </c>
      <c r="B486" s="128">
        <v>0</v>
      </c>
      <c r="C486" s="128">
        <v>0</v>
      </c>
      <c r="D486" s="128">
        <v>0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33">
        <v>0</v>
      </c>
    </row>
    <row r="487" spans="1:14" ht="33" customHeight="1" x14ac:dyDescent="0.2">
      <c r="A487" s="140" t="s">
        <v>288</v>
      </c>
      <c r="B487" s="128">
        <v>0</v>
      </c>
      <c r="C487" s="128">
        <v>0</v>
      </c>
      <c r="D487" s="128">
        <v>0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33">
        <v>0</v>
      </c>
    </row>
    <row r="488" spans="1:14" ht="33" customHeight="1" x14ac:dyDescent="0.2">
      <c r="A488" s="140" t="s">
        <v>289</v>
      </c>
      <c r="B488" s="128">
        <v>0</v>
      </c>
      <c r="C488" s="128">
        <v>0</v>
      </c>
      <c r="D488" s="128">
        <v>0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33">
        <v>0</v>
      </c>
    </row>
    <row r="489" spans="1:14" ht="33" customHeight="1" x14ac:dyDescent="0.2">
      <c r="A489" s="140" t="s">
        <v>290</v>
      </c>
      <c r="B489" s="128">
        <v>0</v>
      </c>
      <c r="C489" s="128">
        <v>0</v>
      </c>
      <c r="D489" s="128">
        <v>0</v>
      </c>
      <c r="E489" s="128">
        <v>0</v>
      </c>
      <c r="F489" s="128">
        <v>0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33">
        <v>0</v>
      </c>
    </row>
    <row r="490" spans="1:14" ht="33" customHeight="1" x14ac:dyDescent="0.2">
      <c r="A490" s="140" t="s">
        <v>291</v>
      </c>
      <c r="B490" s="128">
        <v>0</v>
      </c>
      <c r="C490" s="128">
        <v>0</v>
      </c>
      <c r="D490" s="128">
        <v>0</v>
      </c>
      <c r="E490" s="128">
        <v>0</v>
      </c>
      <c r="F490" s="128">
        <v>0</v>
      </c>
      <c r="G490" s="128">
        <v>2885655</v>
      </c>
      <c r="H490" s="128">
        <v>8097667</v>
      </c>
      <c r="I490" s="128">
        <v>10567833</v>
      </c>
      <c r="J490" s="128">
        <v>9716353</v>
      </c>
      <c r="K490" s="128">
        <v>12880186</v>
      </c>
      <c r="L490" s="128">
        <v>15331988</v>
      </c>
      <c r="M490" s="128">
        <v>10186079</v>
      </c>
      <c r="N490" s="133">
        <v>69665761</v>
      </c>
    </row>
    <row r="491" spans="1:14" ht="33" customHeight="1" x14ac:dyDescent="0.2">
      <c r="A491" s="140" t="s">
        <v>292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0</v>
      </c>
      <c r="K491" s="128">
        <v>0</v>
      </c>
      <c r="L491" s="128">
        <v>0</v>
      </c>
      <c r="M491" s="128">
        <v>0</v>
      </c>
      <c r="N491" s="133">
        <v>0</v>
      </c>
    </row>
    <row r="492" spans="1:14" ht="33" customHeight="1" x14ac:dyDescent="0.2">
      <c r="A492" s="140" t="s">
        <v>293</v>
      </c>
      <c r="B492" s="128">
        <v>0</v>
      </c>
      <c r="C492" s="128">
        <v>0</v>
      </c>
      <c r="D492" s="128">
        <v>0</v>
      </c>
      <c r="E492" s="128">
        <v>0</v>
      </c>
      <c r="F492" s="128">
        <v>0</v>
      </c>
      <c r="G492" s="128">
        <v>0</v>
      </c>
      <c r="H492" s="128">
        <v>0</v>
      </c>
      <c r="I492" s="128">
        <v>0</v>
      </c>
      <c r="J492" s="128">
        <v>0</v>
      </c>
      <c r="K492" s="128">
        <v>0</v>
      </c>
      <c r="L492" s="128">
        <v>0</v>
      </c>
      <c r="M492" s="128">
        <v>0</v>
      </c>
      <c r="N492" s="133">
        <v>0</v>
      </c>
    </row>
    <row r="493" spans="1:14" ht="33" customHeight="1" x14ac:dyDescent="0.2">
      <c r="A493" s="140" t="s">
        <v>294</v>
      </c>
      <c r="B493" s="128">
        <v>0</v>
      </c>
      <c r="C493" s="128">
        <v>0</v>
      </c>
      <c r="D493" s="128">
        <v>0</v>
      </c>
      <c r="E493" s="128">
        <v>0</v>
      </c>
      <c r="F493" s="128">
        <v>0</v>
      </c>
      <c r="G493" s="128">
        <v>0</v>
      </c>
      <c r="H493" s="128">
        <v>0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33">
        <v>0</v>
      </c>
    </row>
    <row r="494" spans="1:14" ht="33" customHeight="1" x14ac:dyDescent="0.2">
      <c r="A494" s="140" t="s">
        <v>295</v>
      </c>
      <c r="B494" s="128">
        <v>0</v>
      </c>
      <c r="C494" s="128">
        <v>0</v>
      </c>
      <c r="D494" s="128">
        <v>0</v>
      </c>
      <c r="E494" s="128">
        <v>0</v>
      </c>
      <c r="F494" s="128">
        <v>0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0</v>
      </c>
      <c r="M494" s="128">
        <v>0</v>
      </c>
      <c r="N494" s="133">
        <v>0</v>
      </c>
    </row>
    <row r="495" spans="1:14" ht="33" customHeight="1" x14ac:dyDescent="0.2">
      <c r="A495" s="140" t="s">
        <v>296</v>
      </c>
      <c r="B495" s="128">
        <v>0</v>
      </c>
      <c r="C495" s="128">
        <v>0</v>
      </c>
      <c r="D495" s="128">
        <v>0</v>
      </c>
      <c r="E495" s="128">
        <v>0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33">
        <v>0</v>
      </c>
    </row>
    <row r="496" spans="1:14" ht="33" customHeight="1" thickBot="1" x14ac:dyDescent="0.25">
      <c r="A496" s="140" t="s">
        <v>297</v>
      </c>
      <c r="B496" s="128">
        <v>1888381</v>
      </c>
      <c r="C496" s="128">
        <v>2214452</v>
      </c>
      <c r="D496" s="128">
        <v>2304313</v>
      </c>
      <c r="E496" s="128">
        <v>1079625</v>
      </c>
      <c r="F496" s="128">
        <v>1691969</v>
      </c>
      <c r="G496" s="128">
        <v>0</v>
      </c>
      <c r="H496" s="128">
        <v>0</v>
      </c>
      <c r="I496" s="128">
        <v>0</v>
      </c>
      <c r="J496" s="128">
        <v>0</v>
      </c>
      <c r="K496" s="128">
        <v>0</v>
      </c>
      <c r="L496" s="128">
        <v>0</v>
      </c>
      <c r="M496" s="128">
        <v>0</v>
      </c>
      <c r="N496" s="133">
        <v>9178740</v>
      </c>
    </row>
    <row r="497" spans="1:14" ht="33" customHeight="1" thickBot="1" x14ac:dyDescent="0.25">
      <c r="A497" s="141" t="s">
        <v>298</v>
      </c>
      <c r="B497" s="131">
        <v>0</v>
      </c>
      <c r="C497" s="131">
        <v>0</v>
      </c>
      <c r="D497" s="131">
        <v>0</v>
      </c>
      <c r="E497" s="131">
        <v>0</v>
      </c>
      <c r="F497" s="131">
        <v>0</v>
      </c>
      <c r="G497" s="131">
        <v>0</v>
      </c>
      <c r="H497" s="131">
        <v>0</v>
      </c>
      <c r="I497" s="131">
        <v>0</v>
      </c>
      <c r="J497" s="131">
        <v>0</v>
      </c>
      <c r="K497" s="131">
        <v>145811</v>
      </c>
      <c r="L497" s="131">
        <v>758316</v>
      </c>
      <c r="M497" s="131">
        <v>1370619</v>
      </c>
      <c r="N497" s="131">
        <v>2274746</v>
      </c>
    </row>
    <row r="498" spans="1:14" ht="33" customHeight="1" x14ac:dyDescent="0.2">
      <c r="A498" s="140" t="s">
        <v>299</v>
      </c>
      <c r="B498" s="128">
        <v>0</v>
      </c>
      <c r="C498" s="128">
        <v>0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33">
        <v>0</v>
      </c>
    </row>
    <row r="499" spans="1:14" ht="33" customHeight="1" x14ac:dyDescent="0.2">
      <c r="A499" s="140" t="s">
        <v>300</v>
      </c>
      <c r="B499" s="128">
        <v>0</v>
      </c>
      <c r="C499" s="128">
        <v>0</v>
      </c>
      <c r="D499" s="128">
        <v>0</v>
      </c>
      <c r="E499" s="128">
        <v>0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145811</v>
      </c>
      <c r="L499" s="128">
        <v>758316</v>
      </c>
      <c r="M499" s="128">
        <v>1370619</v>
      </c>
      <c r="N499" s="133">
        <v>2274746</v>
      </c>
    </row>
    <row r="500" spans="1:14" ht="33" customHeight="1" x14ac:dyDescent="0.2">
      <c r="A500" s="140" t="s">
        <v>301</v>
      </c>
      <c r="B500" s="128">
        <v>0</v>
      </c>
      <c r="C500" s="128">
        <v>0</v>
      </c>
      <c r="D500" s="128">
        <v>0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33">
        <v>0</v>
      </c>
    </row>
    <row r="501" spans="1:14" ht="33" customHeight="1" x14ac:dyDescent="0.2">
      <c r="A501" s="140" t="s">
        <v>302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33">
        <v>0</v>
      </c>
    </row>
    <row r="502" spans="1:14" ht="33" customHeight="1" x14ac:dyDescent="0.2">
      <c r="A502" s="140" t="s">
        <v>303</v>
      </c>
      <c r="B502" s="128">
        <v>0</v>
      </c>
      <c r="C502" s="128">
        <v>0</v>
      </c>
      <c r="D502" s="128">
        <v>0</v>
      </c>
      <c r="E502" s="128">
        <v>0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33">
        <v>0</v>
      </c>
    </row>
    <row r="503" spans="1:14" ht="33" customHeight="1" thickBot="1" x14ac:dyDescent="0.25">
      <c r="A503" s="140" t="s">
        <v>234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33">
        <v>0</v>
      </c>
    </row>
    <row r="504" spans="1:14" ht="33" customHeight="1" thickBot="1" x14ac:dyDescent="0.25">
      <c r="A504" s="141" t="s">
        <v>304</v>
      </c>
      <c r="B504" s="131">
        <v>0</v>
      </c>
      <c r="C504" s="131">
        <v>0</v>
      </c>
      <c r="D504" s="131">
        <v>0</v>
      </c>
      <c r="E504" s="131">
        <v>0</v>
      </c>
      <c r="F504" s="131">
        <v>0</v>
      </c>
      <c r="G504" s="131">
        <v>0</v>
      </c>
      <c r="H504" s="131">
        <v>0</v>
      </c>
      <c r="I504" s="131">
        <v>0</v>
      </c>
      <c r="J504" s="131">
        <v>0</v>
      </c>
      <c r="K504" s="131">
        <v>0</v>
      </c>
      <c r="L504" s="131">
        <v>0</v>
      </c>
      <c r="M504" s="131">
        <v>0</v>
      </c>
      <c r="N504" s="131">
        <v>0</v>
      </c>
    </row>
    <row r="505" spans="1:14" ht="33" customHeight="1" x14ac:dyDescent="0.2">
      <c r="A505" s="140" t="s">
        <v>305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</row>
    <row r="506" spans="1:14" ht="33" customHeight="1" x14ac:dyDescent="0.2">
      <c r="A506" s="140" t="s">
        <v>306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</row>
    <row r="507" spans="1:14" ht="33" customHeight="1" x14ac:dyDescent="0.2">
      <c r="A507" s="140" t="s">
        <v>307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</row>
    <row r="508" spans="1:14" ht="33" customHeight="1" thickBot="1" x14ac:dyDescent="0.25">
      <c r="A508" s="140" t="s">
        <v>234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</row>
    <row r="509" spans="1:14" ht="33" customHeight="1" thickBot="1" x14ac:dyDescent="0.25">
      <c r="A509" s="141" t="s">
        <v>308</v>
      </c>
      <c r="B509" s="131">
        <v>0</v>
      </c>
      <c r="C509" s="131">
        <v>0</v>
      </c>
      <c r="D509" s="131">
        <v>0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1">
        <v>0</v>
      </c>
      <c r="L509" s="131">
        <v>0</v>
      </c>
      <c r="M509" s="131">
        <v>0</v>
      </c>
      <c r="N509" s="131">
        <v>0</v>
      </c>
    </row>
    <row r="510" spans="1:14" ht="33" customHeight="1" x14ac:dyDescent="0.2">
      <c r="A510" s="140" t="s">
        <v>309</v>
      </c>
      <c r="B510" s="128">
        <v>0</v>
      </c>
      <c r="C510" s="128">
        <v>0</v>
      </c>
      <c r="D510" s="128">
        <v>0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33">
        <v>0</v>
      </c>
    </row>
    <row r="511" spans="1:14" ht="33" customHeight="1" x14ac:dyDescent="0.2">
      <c r="A511" s="140" t="s">
        <v>310</v>
      </c>
      <c r="B511" s="128">
        <v>0</v>
      </c>
      <c r="C511" s="128">
        <v>0</v>
      </c>
      <c r="D511" s="128">
        <v>0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33">
        <v>0</v>
      </c>
    </row>
    <row r="512" spans="1:14" ht="33" customHeight="1" x14ac:dyDescent="0.2">
      <c r="A512" s="140" t="s">
        <v>311</v>
      </c>
      <c r="B512" s="128">
        <v>0</v>
      </c>
      <c r="C512" s="128">
        <v>0</v>
      </c>
      <c r="D512" s="128">
        <v>0</v>
      </c>
      <c r="E512" s="128">
        <v>0</v>
      </c>
      <c r="F512" s="128">
        <v>0</v>
      </c>
      <c r="G512" s="128">
        <v>0</v>
      </c>
      <c r="H512" s="128">
        <v>0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33">
        <v>0</v>
      </c>
    </row>
    <row r="513" spans="1:14" ht="33" customHeight="1" x14ac:dyDescent="0.2">
      <c r="A513" s="140" t="s">
        <v>312</v>
      </c>
      <c r="B513" s="128">
        <v>0</v>
      </c>
      <c r="C513" s="128">
        <v>0</v>
      </c>
      <c r="D513" s="128">
        <v>0</v>
      </c>
      <c r="E513" s="128">
        <v>0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33">
        <v>0</v>
      </c>
    </row>
    <row r="514" spans="1:14" ht="33" customHeight="1" x14ac:dyDescent="0.2">
      <c r="A514" s="140" t="s">
        <v>313</v>
      </c>
      <c r="B514" s="128">
        <v>0</v>
      </c>
      <c r="C514" s="128">
        <v>0</v>
      </c>
      <c r="D514" s="128">
        <v>0</v>
      </c>
      <c r="E514" s="128">
        <v>0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33">
        <v>0</v>
      </c>
    </row>
    <row r="515" spans="1:14" ht="33" customHeight="1" x14ac:dyDescent="0.2">
      <c r="A515" s="140" t="s">
        <v>314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33">
        <v>0</v>
      </c>
    </row>
    <row r="516" spans="1:14" ht="33" customHeight="1" x14ac:dyDescent="0.2">
      <c r="A516" s="140" t="s">
        <v>313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33">
        <v>0</v>
      </c>
    </row>
    <row r="517" spans="1:14" ht="33" customHeight="1" thickBot="1" x14ac:dyDescent="0.25">
      <c r="A517" s="140" t="s">
        <v>234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33">
        <v>0</v>
      </c>
    </row>
    <row r="518" spans="1:14" ht="33" customHeight="1" thickBot="1" x14ac:dyDescent="0.25">
      <c r="A518" s="141" t="s">
        <v>315</v>
      </c>
      <c r="B518" s="131">
        <v>0</v>
      </c>
      <c r="C518" s="131">
        <v>0</v>
      </c>
      <c r="D518" s="131">
        <v>0</v>
      </c>
      <c r="E518" s="131">
        <v>0</v>
      </c>
      <c r="F518" s="131">
        <v>0</v>
      </c>
      <c r="G518" s="131">
        <v>0</v>
      </c>
      <c r="H518" s="131">
        <v>0</v>
      </c>
      <c r="I518" s="131">
        <v>0</v>
      </c>
      <c r="J518" s="131">
        <v>0</v>
      </c>
      <c r="K518" s="131">
        <v>0</v>
      </c>
      <c r="L518" s="131">
        <v>0</v>
      </c>
      <c r="M518" s="131">
        <v>0</v>
      </c>
      <c r="N518" s="131">
        <v>0</v>
      </c>
    </row>
    <row r="519" spans="1:14" ht="33" customHeight="1" x14ac:dyDescent="0.2">
      <c r="A519" s="140" t="s">
        <v>316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33">
        <v>0</v>
      </c>
    </row>
    <row r="520" spans="1:14" ht="33" customHeight="1" x14ac:dyDescent="0.2">
      <c r="A520" s="140" t="s">
        <v>317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33">
        <v>0</v>
      </c>
    </row>
    <row r="521" spans="1:14" ht="33" customHeight="1" thickBot="1" x14ac:dyDescent="0.25">
      <c r="A521" s="140" t="s">
        <v>234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33">
        <v>0</v>
      </c>
    </row>
    <row r="522" spans="1:14" ht="33" customHeight="1" thickBot="1" x14ac:dyDescent="0.25">
      <c r="A522" s="141" t="s">
        <v>318</v>
      </c>
      <c r="B522" s="131">
        <v>0</v>
      </c>
      <c r="C522" s="131">
        <v>0</v>
      </c>
      <c r="D522" s="131">
        <v>0</v>
      </c>
      <c r="E522" s="131">
        <v>53917</v>
      </c>
      <c r="F522" s="131">
        <v>0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53917</v>
      </c>
    </row>
    <row r="523" spans="1:14" ht="33" customHeight="1" thickBot="1" x14ac:dyDescent="0.25">
      <c r="A523" s="143" t="s">
        <v>318</v>
      </c>
      <c r="B523" s="135">
        <v>0</v>
      </c>
      <c r="C523" s="135">
        <v>0</v>
      </c>
      <c r="D523" s="135">
        <v>0</v>
      </c>
      <c r="E523" s="135">
        <v>53917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6">
        <v>53917</v>
      </c>
    </row>
    <row r="524" spans="1:14" ht="33" customHeight="1" thickBot="1" x14ac:dyDescent="0.25">
      <c r="A524" s="148" t="s">
        <v>229</v>
      </c>
      <c r="B524" s="149">
        <v>4887567</v>
      </c>
      <c r="C524" s="149">
        <v>6134068</v>
      </c>
      <c r="D524" s="149">
        <v>8979417</v>
      </c>
      <c r="E524" s="149">
        <v>3765979</v>
      </c>
      <c r="F524" s="149">
        <v>5806663</v>
      </c>
      <c r="G524" s="149">
        <v>8433521</v>
      </c>
      <c r="H524" s="149">
        <v>12659134</v>
      </c>
      <c r="I524" s="149">
        <v>15319749</v>
      </c>
      <c r="J524" s="149">
        <v>15967686</v>
      </c>
      <c r="K524" s="149">
        <v>19838652</v>
      </c>
      <c r="L524" s="149">
        <v>18981627</v>
      </c>
      <c r="M524" s="149">
        <v>15713172</v>
      </c>
      <c r="N524" s="149">
        <v>136487235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336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68" t="s">
        <v>216</v>
      </c>
      <c r="B529" s="169" t="s">
        <v>217</v>
      </c>
      <c r="C529" s="169" t="s">
        <v>218</v>
      </c>
      <c r="D529" s="169" t="s">
        <v>219</v>
      </c>
      <c r="E529" s="169" t="s">
        <v>220</v>
      </c>
      <c r="F529" s="169" t="s">
        <v>221</v>
      </c>
      <c r="G529" s="169" t="s">
        <v>222</v>
      </c>
      <c r="H529" s="169" t="s">
        <v>223</v>
      </c>
      <c r="I529" s="169" t="s">
        <v>224</v>
      </c>
      <c r="J529" s="169" t="s">
        <v>225</v>
      </c>
      <c r="K529" s="169" t="s">
        <v>226</v>
      </c>
      <c r="L529" s="169" t="s">
        <v>227</v>
      </c>
      <c r="M529" s="169" t="s">
        <v>228</v>
      </c>
      <c r="N529" s="170" t="s">
        <v>229</v>
      </c>
    </row>
    <row r="530" spans="1:14" ht="33" customHeight="1" thickBot="1" x14ac:dyDescent="0.25">
      <c r="A530" s="162" t="s">
        <v>230</v>
      </c>
      <c r="B530" s="150">
        <v>0</v>
      </c>
      <c r="C530" s="150">
        <v>0</v>
      </c>
      <c r="D530" s="150">
        <v>0</v>
      </c>
      <c r="E530" s="150">
        <v>0</v>
      </c>
      <c r="F530" s="150">
        <v>0</v>
      </c>
      <c r="G530" s="150">
        <v>0</v>
      </c>
      <c r="H530" s="150">
        <v>0</v>
      </c>
      <c r="I530" s="150">
        <v>0</v>
      </c>
      <c r="J530" s="150">
        <v>0</v>
      </c>
      <c r="K530" s="150">
        <v>0</v>
      </c>
      <c r="L530" s="150">
        <v>0</v>
      </c>
      <c r="M530" s="150">
        <v>0</v>
      </c>
      <c r="N530" s="150">
        <v>0</v>
      </c>
    </row>
    <row r="531" spans="1:14" ht="33" customHeight="1" x14ac:dyDescent="0.2">
      <c r="A531" s="160" t="s">
        <v>231</v>
      </c>
      <c r="B531" s="153">
        <v>0</v>
      </c>
      <c r="C531" s="151">
        <v>0</v>
      </c>
      <c r="D531" s="151">
        <v>0</v>
      </c>
      <c r="E531" s="151">
        <v>0</v>
      </c>
      <c r="F531" s="151">
        <v>0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2">
        <v>0</v>
      </c>
    </row>
    <row r="532" spans="1:14" ht="33" customHeight="1" x14ac:dyDescent="0.2">
      <c r="A532" s="160" t="s">
        <v>213</v>
      </c>
      <c r="B532" s="153">
        <v>0</v>
      </c>
      <c r="C532" s="151">
        <v>0</v>
      </c>
      <c r="D532" s="151">
        <v>0</v>
      </c>
      <c r="E532" s="151">
        <v>0</v>
      </c>
      <c r="F532" s="151">
        <v>0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2">
        <v>0</v>
      </c>
    </row>
    <row r="533" spans="1:14" ht="33" customHeight="1" x14ac:dyDescent="0.2">
      <c r="A533" s="160" t="s">
        <v>232</v>
      </c>
      <c r="B533" s="153">
        <v>0</v>
      </c>
      <c r="C533" s="151">
        <v>0</v>
      </c>
      <c r="D533" s="151">
        <v>0</v>
      </c>
      <c r="E533" s="151">
        <v>0</v>
      </c>
      <c r="F533" s="151">
        <v>0</v>
      </c>
      <c r="G533" s="151">
        <v>0</v>
      </c>
      <c r="H533" s="151">
        <v>0</v>
      </c>
      <c r="I533" s="151">
        <v>0</v>
      </c>
      <c r="J533" s="151">
        <v>0</v>
      </c>
      <c r="K533" s="151">
        <v>0</v>
      </c>
      <c r="L533" s="151">
        <v>0</v>
      </c>
      <c r="M533" s="151">
        <v>0</v>
      </c>
      <c r="N533" s="152">
        <v>0</v>
      </c>
    </row>
    <row r="534" spans="1:14" ht="33" customHeight="1" x14ac:dyDescent="0.2">
      <c r="A534" s="161" t="s">
        <v>233</v>
      </c>
      <c r="B534" s="153">
        <v>0</v>
      </c>
      <c r="C534" s="151">
        <v>0</v>
      </c>
      <c r="D534" s="151">
        <v>0</v>
      </c>
      <c r="E534" s="151">
        <v>0</v>
      </c>
      <c r="F534" s="151">
        <v>0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2">
        <v>0</v>
      </c>
    </row>
    <row r="535" spans="1:14" ht="33" customHeight="1" thickBot="1" x14ac:dyDescent="0.25">
      <c r="A535" s="167" t="s">
        <v>234</v>
      </c>
      <c r="B535" s="153">
        <v>0</v>
      </c>
      <c r="C535" s="151">
        <v>0</v>
      </c>
      <c r="D535" s="151">
        <v>0</v>
      </c>
      <c r="E535" s="151">
        <v>0</v>
      </c>
      <c r="F535" s="151">
        <v>0</v>
      </c>
      <c r="G535" s="151">
        <v>0</v>
      </c>
      <c r="H535" s="151">
        <v>0</v>
      </c>
      <c r="I535" s="151">
        <v>0</v>
      </c>
      <c r="J535" s="151">
        <v>0</v>
      </c>
      <c r="K535" s="151">
        <v>0</v>
      </c>
      <c r="L535" s="151">
        <v>0</v>
      </c>
      <c r="M535" s="151">
        <v>0</v>
      </c>
      <c r="N535" s="152">
        <v>0</v>
      </c>
    </row>
    <row r="536" spans="1:14" ht="33" customHeight="1" thickBot="1" x14ac:dyDescent="0.25">
      <c r="A536" s="164" t="s">
        <v>235</v>
      </c>
      <c r="B536" s="154">
        <v>0</v>
      </c>
      <c r="C536" s="154">
        <v>0</v>
      </c>
      <c r="D536" s="154">
        <v>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</row>
    <row r="537" spans="1:14" ht="33" customHeight="1" x14ac:dyDescent="0.2">
      <c r="A537" s="163" t="s">
        <v>236</v>
      </c>
      <c r="B537" s="151">
        <v>0</v>
      </c>
      <c r="C537" s="151">
        <v>0</v>
      </c>
      <c r="D537" s="151">
        <v>0</v>
      </c>
      <c r="E537" s="151">
        <v>0</v>
      </c>
      <c r="F537" s="151">
        <v>0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2">
        <v>0</v>
      </c>
    </row>
    <row r="538" spans="1:14" ht="33" customHeight="1" x14ac:dyDescent="0.2">
      <c r="A538" s="163" t="s">
        <v>237</v>
      </c>
      <c r="B538" s="151">
        <v>0</v>
      </c>
      <c r="C538" s="151">
        <v>0</v>
      </c>
      <c r="D538" s="151">
        <v>0</v>
      </c>
      <c r="E538" s="151">
        <v>0</v>
      </c>
      <c r="F538" s="151">
        <v>0</v>
      </c>
      <c r="G538" s="151">
        <v>0</v>
      </c>
      <c r="H538" s="151">
        <v>0</v>
      </c>
      <c r="I538" s="151">
        <v>0</v>
      </c>
      <c r="J538" s="151">
        <v>0</v>
      </c>
      <c r="K538" s="151">
        <v>0</v>
      </c>
      <c r="L538" s="151">
        <v>0</v>
      </c>
      <c r="M538" s="151">
        <v>0</v>
      </c>
      <c r="N538" s="152">
        <v>0</v>
      </c>
    </row>
    <row r="539" spans="1:14" ht="33" customHeight="1" x14ac:dyDescent="0.2">
      <c r="A539" s="163" t="s">
        <v>238</v>
      </c>
      <c r="B539" s="151">
        <v>0</v>
      </c>
      <c r="C539" s="151">
        <v>0</v>
      </c>
      <c r="D539" s="151">
        <v>0</v>
      </c>
      <c r="E539" s="151">
        <v>0</v>
      </c>
      <c r="F539" s="151">
        <v>0</v>
      </c>
      <c r="G539" s="151">
        <v>0</v>
      </c>
      <c r="H539" s="151">
        <v>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2">
        <v>0</v>
      </c>
    </row>
    <row r="540" spans="1:14" ht="33" customHeight="1" x14ac:dyDescent="0.2">
      <c r="A540" s="163" t="s">
        <v>239</v>
      </c>
      <c r="B540" s="151">
        <v>0</v>
      </c>
      <c r="C540" s="151">
        <v>0</v>
      </c>
      <c r="D540" s="151">
        <v>0</v>
      </c>
      <c r="E540" s="151">
        <v>0</v>
      </c>
      <c r="F540" s="151">
        <v>0</v>
      </c>
      <c r="G540" s="151">
        <v>0</v>
      </c>
      <c r="H540" s="151">
        <v>0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2">
        <v>0</v>
      </c>
    </row>
    <row r="541" spans="1:14" ht="33" customHeight="1" x14ac:dyDescent="0.2">
      <c r="A541" s="163" t="s">
        <v>240</v>
      </c>
      <c r="B541" s="151">
        <v>0</v>
      </c>
      <c r="C541" s="151">
        <v>0</v>
      </c>
      <c r="D541" s="151">
        <v>0</v>
      </c>
      <c r="E541" s="151">
        <v>0</v>
      </c>
      <c r="F541" s="151">
        <v>0</v>
      </c>
      <c r="G541" s="151">
        <v>0</v>
      </c>
      <c r="H541" s="151">
        <v>0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2">
        <v>0</v>
      </c>
    </row>
    <row r="542" spans="1:14" ht="33" customHeight="1" thickBot="1" x14ac:dyDescent="0.25">
      <c r="A542" s="163" t="s">
        <v>241</v>
      </c>
      <c r="B542" s="151">
        <v>0</v>
      </c>
      <c r="C542" s="151">
        <v>0</v>
      </c>
      <c r="D542" s="151">
        <v>0</v>
      </c>
      <c r="E542" s="151">
        <v>0</v>
      </c>
      <c r="F542" s="151">
        <v>0</v>
      </c>
      <c r="G542" s="151">
        <v>0</v>
      </c>
      <c r="H542" s="151">
        <v>0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2">
        <v>0</v>
      </c>
    </row>
    <row r="543" spans="1:14" ht="33" customHeight="1" thickBot="1" x14ac:dyDescent="0.25">
      <c r="A543" s="164" t="s">
        <v>242</v>
      </c>
      <c r="B543" s="154">
        <v>0</v>
      </c>
      <c r="C543" s="154">
        <v>0</v>
      </c>
      <c r="D543" s="154">
        <v>0</v>
      </c>
      <c r="E543" s="154">
        <v>0</v>
      </c>
      <c r="F543" s="154">
        <v>0</v>
      </c>
      <c r="G543" s="154">
        <v>0</v>
      </c>
      <c r="H543" s="154">
        <v>0</v>
      </c>
      <c r="I543" s="154">
        <v>0</v>
      </c>
      <c r="J543" s="154">
        <v>0</v>
      </c>
      <c r="K543" s="154">
        <v>3228280</v>
      </c>
      <c r="L543" s="154">
        <v>0</v>
      </c>
      <c r="M543" s="154">
        <v>0</v>
      </c>
      <c r="N543" s="154">
        <v>3228280</v>
      </c>
    </row>
    <row r="544" spans="1:14" ht="33" customHeight="1" x14ac:dyDescent="0.2">
      <c r="A544" s="163" t="s">
        <v>243</v>
      </c>
      <c r="B544" s="151">
        <v>0</v>
      </c>
      <c r="C544" s="151">
        <v>0</v>
      </c>
      <c r="D544" s="151">
        <v>0</v>
      </c>
      <c r="E544" s="151">
        <v>0</v>
      </c>
      <c r="F544" s="151">
        <v>0</v>
      </c>
      <c r="G544" s="151">
        <v>0</v>
      </c>
      <c r="H544" s="151">
        <v>0</v>
      </c>
      <c r="I544" s="151">
        <v>0</v>
      </c>
      <c r="J544" s="151">
        <v>0</v>
      </c>
      <c r="K544" s="151">
        <v>3228280</v>
      </c>
      <c r="L544" s="151">
        <v>0</v>
      </c>
      <c r="M544" s="151">
        <v>0</v>
      </c>
      <c r="N544" s="152">
        <v>3228280</v>
      </c>
    </row>
    <row r="545" spans="1:14" ht="33" customHeight="1" x14ac:dyDescent="0.2">
      <c r="A545" s="163" t="s">
        <v>244</v>
      </c>
      <c r="B545" s="151">
        <v>0</v>
      </c>
      <c r="C545" s="151">
        <v>0</v>
      </c>
      <c r="D545" s="151">
        <v>0</v>
      </c>
      <c r="E545" s="151">
        <v>0</v>
      </c>
      <c r="F545" s="151">
        <v>0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2">
        <v>0</v>
      </c>
    </row>
    <row r="546" spans="1:14" ht="33" customHeight="1" x14ac:dyDescent="0.2">
      <c r="A546" s="163" t="s">
        <v>245</v>
      </c>
      <c r="B546" s="151">
        <v>0</v>
      </c>
      <c r="C546" s="151">
        <v>0</v>
      </c>
      <c r="D546" s="151">
        <v>0</v>
      </c>
      <c r="E546" s="151">
        <v>0</v>
      </c>
      <c r="F546" s="151">
        <v>0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2">
        <v>0</v>
      </c>
    </row>
    <row r="547" spans="1:14" ht="33" customHeight="1" thickBot="1" x14ac:dyDescent="0.25">
      <c r="A547" s="163" t="s">
        <v>246</v>
      </c>
      <c r="B547" s="151">
        <v>0</v>
      </c>
      <c r="C547" s="151">
        <v>0</v>
      </c>
      <c r="D547" s="151">
        <v>0</v>
      </c>
      <c r="E547" s="151">
        <v>0</v>
      </c>
      <c r="F547" s="151">
        <v>0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2">
        <v>0</v>
      </c>
    </row>
    <row r="548" spans="1:14" ht="33" customHeight="1" thickBot="1" x14ac:dyDescent="0.25">
      <c r="A548" s="164" t="s">
        <v>247</v>
      </c>
      <c r="B548" s="155">
        <v>36120</v>
      </c>
      <c r="C548" s="155">
        <v>78591</v>
      </c>
      <c r="D548" s="155">
        <v>2301400</v>
      </c>
      <c r="E548" s="155">
        <v>0</v>
      </c>
      <c r="F548" s="155">
        <v>0</v>
      </c>
      <c r="G548" s="155">
        <v>0</v>
      </c>
      <c r="H548" s="155">
        <v>36120</v>
      </c>
      <c r="I548" s="155">
        <v>1664239</v>
      </c>
      <c r="J548" s="155">
        <v>3893280</v>
      </c>
      <c r="K548" s="155">
        <v>0</v>
      </c>
      <c r="L548" s="155">
        <v>0</v>
      </c>
      <c r="M548" s="155">
        <v>1371600</v>
      </c>
      <c r="N548" s="155">
        <v>9381350</v>
      </c>
    </row>
    <row r="549" spans="1:14" ht="33" customHeight="1" x14ac:dyDescent="0.2">
      <c r="A549" s="163" t="s">
        <v>248</v>
      </c>
      <c r="B549" s="151">
        <v>0</v>
      </c>
      <c r="C549" s="151">
        <v>0</v>
      </c>
      <c r="D549" s="151">
        <v>0</v>
      </c>
      <c r="E549" s="151">
        <v>0</v>
      </c>
      <c r="F549" s="151">
        <v>0</v>
      </c>
      <c r="G549" s="151">
        <v>0</v>
      </c>
      <c r="H549" s="151">
        <v>0</v>
      </c>
      <c r="I549" s="151">
        <v>0</v>
      </c>
      <c r="J549" s="151">
        <v>0</v>
      </c>
      <c r="K549" s="151">
        <v>0</v>
      </c>
      <c r="L549" s="151">
        <v>0</v>
      </c>
      <c r="M549" s="151">
        <v>0</v>
      </c>
      <c r="N549" s="156">
        <v>0</v>
      </c>
    </row>
    <row r="550" spans="1:14" ht="33" customHeight="1" thickBot="1" x14ac:dyDescent="0.25">
      <c r="A550" s="163" t="s">
        <v>249</v>
      </c>
      <c r="B550" s="151">
        <v>36120</v>
      </c>
      <c r="C550" s="151">
        <v>78591</v>
      </c>
      <c r="D550" s="151">
        <v>2301400</v>
      </c>
      <c r="E550" s="151">
        <v>0</v>
      </c>
      <c r="F550" s="151">
        <v>0</v>
      </c>
      <c r="G550" s="151">
        <v>0</v>
      </c>
      <c r="H550" s="151">
        <v>36120</v>
      </c>
      <c r="I550" s="151">
        <v>1664239</v>
      </c>
      <c r="J550" s="151">
        <v>3893280</v>
      </c>
      <c r="K550" s="151">
        <v>0</v>
      </c>
      <c r="L550" s="151">
        <v>0</v>
      </c>
      <c r="M550" s="151">
        <v>1371600</v>
      </c>
      <c r="N550" s="156">
        <v>9381350</v>
      </c>
    </row>
    <row r="551" spans="1:14" ht="33" customHeight="1" thickBot="1" x14ac:dyDescent="0.25">
      <c r="A551" s="164" t="s">
        <v>250</v>
      </c>
      <c r="B551" s="154">
        <v>19445097</v>
      </c>
      <c r="C551" s="154">
        <v>26805335</v>
      </c>
      <c r="D551" s="154">
        <v>26615576</v>
      </c>
      <c r="E551" s="154">
        <v>25161782</v>
      </c>
      <c r="F551" s="154">
        <v>35673559</v>
      </c>
      <c r="G551" s="154">
        <v>40166798</v>
      </c>
      <c r="H551" s="154">
        <v>41933221</v>
      </c>
      <c r="I551" s="154">
        <v>39172167</v>
      </c>
      <c r="J551" s="154">
        <v>39538985</v>
      </c>
      <c r="K551" s="154">
        <v>48552597</v>
      </c>
      <c r="L551" s="154">
        <v>52871115</v>
      </c>
      <c r="M551" s="154">
        <v>34942697</v>
      </c>
      <c r="N551" s="154">
        <v>430878929</v>
      </c>
    </row>
    <row r="552" spans="1:14" ht="33" customHeight="1" x14ac:dyDescent="0.2">
      <c r="A552" s="163" t="s">
        <v>251</v>
      </c>
      <c r="B552" s="151">
        <v>0</v>
      </c>
      <c r="C552" s="151">
        <v>0</v>
      </c>
      <c r="D552" s="151">
        <v>0</v>
      </c>
      <c r="E552" s="151">
        <v>0</v>
      </c>
      <c r="F552" s="151">
        <v>0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6">
        <v>0</v>
      </c>
    </row>
    <row r="553" spans="1:14" ht="33" customHeight="1" x14ac:dyDescent="0.2">
      <c r="A553" s="163" t="s">
        <v>252</v>
      </c>
      <c r="B553" s="151">
        <v>0</v>
      </c>
      <c r="C553" s="151">
        <v>0</v>
      </c>
      <c r="D553" s="151">
        <v>0</v>
      </c>
      <c r="E553" s="151">
        <v>0</v>
      </c>
      <c r="F553" s="151">
        <v>0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6">
        <v>0</v>
      </c>
    </row>
    <row r="554" spans="1:14" ht="33" customHeight="1" x14ac:dyDescent="0.2">
      <c r="A554" s="163" t="s">
        <v>253</v>
      </c>
      <c r="B554" s="151">
        <v>0</v>
      </c>
      <c r="C554" s="151">
        <v>0</v>
      </c>
      <c r="D554" s="151">
        <v>0</v>
      </c>
      <c r="E554" s="151">
        <v>0</v>
      </c>
      <c r="F554" s="151">
        <v>0</v>
      </c>
      <c r="G554" s="151">
        <v>0</v>
      </c>
      <c r="H554" s="151">
        <v>0</v>
      </c>
      <c r="I554" s="151">
        <v>0</v>
      </c>
      <c r="J554" s="151">
        <v>0</v>
      </c>
      <c r="K554" s="151">
        <v>0</v>
      </c>
      <c r="L554" s="151">
        <v>0</v>
      </c>
      <c r="M554" s="151">
        <v>0</v>
      </c>
      <c r="N554" s="156">
        <v>0</v>
      </c>
    </row>
    <row r="555" spans="1:14" ht="33" customHeight="1" x14ac:dyDescent="0.2">
      <c r="A555" s="163" t="s">
        <v>254</v>
      </c>
      <c r="B555" s="151">
        <v>1354536</v>
      </c>
      <c r="C555" s="151">
        <v>0</v>
      </c>
      <c r="D555" s="151">
        <v>1456123</v>
      </c>
      <c r="E555" s="151">
        <v>682189</v>
      </c>
      <c r="F555" s="151">
        <v>23688</v>
      </c>
      <c r="G555" s="151">
        <v>2297353</v>
      </c>
      <c r="H555" s="151">
        <v>17084827</v>
      </c>
      <c r="I555" s="151">
        <v>13391475</v>
      </c>
      <c r="J555" s="151">
        <v>9153885</v>
      </c>
      <c r="K555" s="151">
        <v>15819161</v>
      </c>
      <c r="L555" s="151">
        <v>0</v>
      </c>
      <c r="M555" s="151">
        <v>6437382</v>
      </c>
      <c r="N555" s="156">
        <v>67700619</v>
      </c>
    </row>
    <row r="556" spans="1:14" ht="33" customHeight="1" x14ac:dyDescent="0.2">
      <c r="A556" s="163" t="s">
        <v>255</v>
      </c>
      <c r="B556" s="151">
        <v>0</v>
      </c>
      <c r="C556" s="151">
        <v>0</v>
      </c>
      <c r="D556" s="151">
        <v>0</v>
      </c>
      <c r="E556" s="151">
        <v>0</v>
      </c>
      <c r="F556" s="151">
        <v>0</v>
      </c>
      <c r="G556" s="151">
        <v>0</v>
      </c>
      <c r="H556" s="151">
        <v>0</v>
      </c>
      <c r="I556" s="151">
        <v>0</v>
      </c>
      <c r="J556" s="151">
        <v>0</v>
      </c>
      <c r="K556" s="151">
        <v>0</v>
      </c>
      <c r="L556" s="151">
        <v>0</v>
      </c>
      <c r="M556" s="151">
        <v>0</v>
      </c>
      <c r="N556" s="156">
        <v>0</v>
      </c>
    </row>
    <row r="557" spans="1:14" ht="33" customHeight="1" x14ac:dyDescent="0.2">
      <c r="A557" s="163" t="s">
        <v>256</v>
      </c>
      <c r="B557" s="151">
        <v>1228687</v>
      </c>
      <c r="C557" s="151">
        <v>968868</v>
      </c>
      <c r="D557" s="151">
        <v>0</v>
      </c>
      <c r="E557" s="151">
        <v>0</v>
      </c>
      <c r="F557" s="151">
        <v>0</v>
      </c>
      <c r="G557" s="151">
        <v>0</v>
      </c>
      <c r="H557" s="151">
        <v>0</v>
      </c>
      <c r="I557" s="151">
        <v>0</v>
      </c>
      <c r="J557" s="151">
        <v>0</v>
      </c>
      <c r="K557" s="151">
        <v>0</v>
      </c>
      <c r="L557" s="151">
        <v>76843</v>
      </c>
      <c r="M557" s="151">
        <v>0</v>
      </c>
      <c r="N557" s="156">
        <v>2274398</v>
      </c>
    </row>
    <row r="558" spans="1:14" ht="33" customHeight="1" x14ac:dyDescent="0.2">
      <c r="A558" s="163" t="s">
        <v>257</v>
      </c>
      <c r="B558" s="151">
        <v>0</v>
      </c>
      <c r="C558" s="151">
        <v>0</v>
      </c>
      <c r="D558" s="151">
        <v>0</v>
      </c>
      <c r="E558" s="151">
        <v>0</v>
      </c>
      <c r="F558" s="151">
        <v>0</v>
      </c>
      <c r="G558" s="151">
        <v>0</v>
      </c>
      <c r="H558" s="151">
        <v>0</v>
      </c>
      <c r="I558" s="151">
        <v>0</v>
      </c>
      <c r="J558" s="151">
        <v>0</v>
      </c>
      <c r="K558" s="151">
        <v>0</v>
      </c>
      <c r="L558" s="151">
        <v>0</v>
      </c>
      <c r="M558" s="151">
        <v>0</v>
      </c>
      <c r="N558" s="156">
        <v>0</v>
      </c>
    </row>
    <row r="559" spans="1:14" ht="33" customHeight="1" x14ac:dyDescent="0.2">
      <c r="A559" s="163" t="s">
        <v>258</v>
      </c>
      <c r="B559" s="151">
        <v>721350</v>
      </c>
      <c r="C559" s="151">
        <v>4333350</v>
      </c>
      <c r="D559" s="151">
        <v>4023600</v>
      </c>
      <c r="E559" s="151">
        <v>0</v>
      </c>
      <c r="F559" s="151">
        <v>0</v>
      </c>
      <c r="G559" s="151">
        <v>0</v>
      </c>
      <c r="H559" s="151">
        <v>0</v>
      </c>
      <c r="I559" s="151">
        <v>0</v>
      </c>
      <c r="J559" s="151">
        <v>0</v>
      </c>
      <c r="K559" s="151">
        <v>0</v>
      </c>
      <c r="L559" s="151">
        <v>0</v>
      </c>
      <c r="M559" s="151">
        <v>4301732</v>
      </c>
      <c r="N559" s="156">
        <v>13380032</v>
      </c>
    </row>
    <row r="560" spans="1:14" ht="33" customHeight="1" x14ac:dyDescent="0.2">
      <c r="A560" s="163" t="s">
        <v>259</v>
      </c>
      <c r="B560" s="151">
        <v>13878849</v>
      </c>
      <c r="C560" s="151">
        <v>21503117</v>
      </c>
      <c r="D560" s="151">
        <v>18960346</v>
      </c>
      <c r="E560" s="151">
        <v>24479593</v>
      </c>
      <c r="F560" s="151">
        <v>35649871</v>
      </c>
      <c r="G560" s="151">
        <v>37506050</v>
      </c>
      <c r="H560" s="151">
        <v>22673470</v>
      </c>
      <c r="I560" s="151">
        <v>24554964</v>
      </c>
      <c r="J560" s="151">
        <v>25980700</v>
      </c>
      <c r="K560" s="151">
        <v>27776224</v>
      </c>
      <c r="L560" s="151">
        <v>48009615</v>
      </c>
      <c r="M560" s="151">
        <v>23143963</v>
      </c>
      <c r="N560" s="156">
        <v>324116762</v>
      </c>
    </row>
    <row r="561" spans="1:14" ht="33" customHeight="1" x14ac:dyDescent="0.2">
      <c r="A561" s="163" t="s">
        <v>260</v>
      </c>
      <c r="B561" s="151">
        <v>0</v>
      </c>
      <c r="C561" s="151">
        <v>0</v>
      </c>
      <c r="D561" s="151">
        <v>0</v>
      </c>
      <c r="E561" s="151">
        <v>0</v>
      </c>
      <c r="F561" s="151">
        <v>0</v>
      </c>
      <c r="G561" s="151">
        <v>0</v>
      </c>
      <c r="H561" s="151">
        <v>0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6">
        <v>0</v>
      </c>
    </row>
    <row r="562" spans="1:14" ht="33" customHeight="1" thickBot="1" x14ac:dyDescent="0.25">
      <c r="A562" s="163" t="s">
        <v>261</v>
      </c>
      <c r="B562" s="151">
        <v>2261675</v>
      </c>
      <c r="C562" s="151">
        <v>0</v>
      </c>
      <c r="D562" s="151">
        <v>2175506</v>
      </c>
      <c r="E562" s="151">
        <v>0</v>
      </c>
      <c r="F562" s="151">
        <v>0</v>
      </c>
      <c r="G562" s="151">
        <v>363394</v>
      </c>
      <c r="H562" s="151">
        <v>2174924</v>
      </c>
      <c r="I562" s="151">
        <v>1225728</v>
      </c>
      <c r="J562" s="151">
        <v>4404400</v>
      </c>
      <c r="K562" s="151">
        <v>4957212</v>
      </c>
      <c r="L562" s="151">
        <v>4784657</v>
      </c>
      <c r="M562" s="151">
        <v>1059620</v>
      </c>
      <c r="N562" s="156">
        <v>23407117</v>
      </c>
    </row>
    <row r="563" spans="1:14" ht="33" customHeight="1" thickBot="1" x14ac:dyDescent="0.25">
      <c r="A563" s="164" t="s">
        <v>262</v>
      </c>
      <c r="B563" s="154">
        <v>0</v>
      </c>
      <c r="C563" s="154">
        <v>2583050</v>
      </c>
      <c r="D563" s="154">
        <v>0</v>
      </c>
      <c r="E563" s="154">
        <v>841500</v>
      </c>
      <c r="F563" s="154">
        <v>1206150</v>
      </c>
      <c r="G563" s="154">
        <v>2272050</v>
      </c>
      <c r="H563" s="154">
        <v>0</v>
      </c>
      <c r="I563" s="154">
        <v>292793</v>
      </c>
      <c r="J563" s="154">
        <v>1683000</v>
      </c>
      <c r="K563" s="154">
        <v>1527174</v>
      </c>
      <c r="L563" s="154">
        <v>1102959</v>
      </c>
      <c r="M563" s="154">
        <v>2771538</v>
      </c>
      <c r="N563" s="154">
        <v>14280214</v>
      </c>
    </row>
    <row r="564" spans="1:14" ht="33" customHeight="1" thickBot="1" x14ac:dyDescent="0.25">
      <c r="A564" s="165" t="s">
        <v>262</v>
      </c>
      <c r="B564" s="157">
        <v>0</v>
      </c>
      <c r="C564" s="157">
        <v>2583050</v>
      </c>
      <c r="D564" s="157">
        <v>0</v>
      </c>
      <c r="E564" s="157">
        <v>841500</v>
      </c>
      <c r="F564" s="157">
        <v>1206150</v>
      </c>
      <c r="G564" s="157">
        <v>2272050</v>
      </c>
      <c r="H564" s="157">
        <v>0</v>
      </c>
      <c r="I564" s="157">
        <v>292793</v>
      </c>
      <c r="J564" s="157">
        <v>1683000</v>
      </c>
      <c r="K564" s="157">
        <v>1527174</v>
      </c>
      <c r="L564" s="157">
        <v>1102959</v>
      </c>
      <c r="M564" s="157">
        <v>2771538</v>
      </c>
      <c r="N564" s="156">
        <v>14280214</v>
      </c>
    </row>
    <row r="565" spans="1:14" ht="33" customHeight="1" thickBot="1" x14ac:dyDescent="0.25">
      <c r="A565" s="164" t="s">
        <v>263</v>
      </c>
      <c r="B565" s="154">
        <v>0</v>
      </c>
      <c r="C565" s="154">
        <v>0</v>
      </c>
      <c r="D565" s="154">
        <v>0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0</v>
      </c>
    </row>
    <row r="566" spans="1:14" ht="33" customHeight="1" x14ac:dyDescent="0.2">
      <c r="A566" s="163" t="s">
        <v>264</v>
      </c>
      <c r="B566" s="151">
        <v>0</v>
      </c>
      <c r="C566" s="151">
        <v>0</v>
      </c>
      <c r="D566" s="151">
        <v>0</v>
      </c>
      <c r="E566" s="151">
        <v>0</v>
      </c>
      <c r="F566" s="151">
        <v>0</v>
      </c>
      <c r="G566" s="151">
        <v>0</v>
      </c>
      <c r="H566" s="151">
        <v>0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6">
        <v>0</v>
      </c>
    </row>
    <row r="567" spans="1:14" ht="33" customHeight="1" x14ac:dyDescent="0.2">
      <c r="A567" s="163" t="s">
        <v>265</v>
      </c>
      <c r="B567" s="151">
        <v>0</v>
      </c>
      <c r="C567" s="151">
        <v>0</v>
      </c>
      <c r="D567" s="151">
        <v>0</v>
      </c>
      <c r="E567" s="151">
        <v>0</v>
      </c>
      <c r="F567" s="151">
        <v>0</v>
      </c>
      <c r="G567" s="151">
        <v>0</v>
      </c>
      <c r="H567" s="151">
        <v>0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6">
        <v>0</v>
      </c>
    </row>
    <row r="568" spans="1:14" ht="33" customHeight="1" x14ac:dyDescent="0.2">
      <c r="A568" s="163" t="s">
        <v>266</v>
      </c>
      <c r="B568" s="151">
        <v>0</v>
      </c>
      <c r="C568" s="151">
        <v>0</v>
      </c>
      <c r="D568" s="151">
        <v>0</v>
      </c>
      <c r="E568" s="151">
        <v>0</v>
      </c>
      <c r="F568" s="151">
        <v>0</v>
      </c>
      <c r="G568" s="151">
        <v>0</v>
      </c>
      <c r="H568" s="151">
        <v>0</v>
      </c>
      <c r="I568" s="151">
        <v>0</v>
      </c>
      <c r="J568" s="151">
        <v>0</v>
      </c>
      <c r="K568" s="151">
        <v>0</v>
      </c>
      <c r="L568" s="151">
        <v>0</v>
      </c>
      <c r="M568" s="151">
        <v>0</v>
      </c>
      <c r="N568" s="156">
        <v>0</v>
      </c>
    </row>
    <row r="569" spans="1:14" ht="33" customHeight="1" x14ac:dyDescent="0.2">
      <c r="A569" s="163" t="s">
        <v>267</v>
      </c>
      <c r="B569" s="151">
        <v>0</v>
      </c>
      <c r="C569" s="151">
        <v>0</v>
      </c>
      <c r="D569" s="151">
        <v>0</v>
      </c>
      <c r="E569" s="151">
        <v>0</v>
      </c>
      <c r="F569" s="151">
        <v>0</v>
      </c>
      <c r="G569" s="151">
        <v>0</v>
      </c>
      <c r="H569" s="151">
        <v>0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6">
        <v>0</v>
      </c>
    </row>
    <row r="570" spans="1:14" ht="33" customHeight="1" x14ac:dyDescent="0.2">
      <c r="A570" s="163" t="s">
        <v>268</v>
      </c>
      <c r="B570" s="151">
        <v>0</v>
      </c>
      <c r="C570" s="151">
        <v>0</v>
      </c>
      <c r="D570" s="151">
        <v>0</v>
      </c>
      <c r="E570" s="151">
        <v>0</v>
      </c>
      <c r="F570" s="151">
        <v>0</v>
      </c>
      <c r="G570" s="151">
        <v>0</v>
      </c>
      <c r="H570" s="151">
        <v>0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6">
        <v>0</v>
      </c>
    </row>
    <row r="571" spans="1:14" ht="33" customHeight="1" x14ac:dyDescent="0.2">
      <c r="A571" s="163" t="s">
        <v>269</v>
      </c>
      <c r="B571" s="151">
        <v>0</v>
      </c>
      <c r="C571" s="151">
        <v>0</v>
      </c>
      <c r="D571" s="151">
        <v>0</v>
      </c>
      <c r="E571" s="151">
        <v>0</v>
      </c>
      <c r="F571" s="151">
        <v>0</v>
      </c>
      <c r="G571" s="151">
        <v>0</v>
      </c>
      <c r="H571" s="151">
        <v>0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6">
        <v>0</v>
      </c>
    </row>
    <row r="572" spans="1:14" ht="33" customHeight="1" x14ac:dyDescent="0.2">
      <c r="A572" s="163" t="s">
        <v>270</v>
      </c>
      <c r="B572" s="151">
        <v>0</v>
      </c>
      <c r="C572" s="151">
        <v>0</v>
      </c>
      <c r="D572" s="151">
        <v>0</v>
      </c>
      <c r="E572" s="151">
        <v>0</v>
      </c>
      <c r="F572" s="151">
        <v>0</v>
      </c>
      <c r="G572" s="151">
        <v>0</v>
      </c>
      <c r="H572" s="151">
        <v>0</v>
      </c>
      <c r="I572" s="151">
        <v>0</v>
      </c>
      <c r="J572" s="151">
        <v>0</v>
      </c>
      <c r="K572" s="151">
        <v>0</v>
      </c>
      <c r="L572" s="151">
        <v>0</v>
      </c>
      <c r="M572" s="151">
        <v>0</v>
      </c>
      <c r="N572" s="156">
        <v>0</v>
      </c>
    </row>
    <row r="573" spans="1:14" ht="33" customHeight="1" x14ac:dyDescent="0.2">
      <c r="A573" s="163" t="s">
        <v>271</v>
      </c>
      <c r="B573" s="151">
        <v>0</v>
      </c>
      <c r="C573" s="151">
        <v>0</v>
      </c>
      <c r="D573" s="151">
        <v>0</v>
      </c>
      <c r="E573" s="151">
        <v>0</v>
      </c>
      <c r="F573" s="151">
        <v>0</v>
      </c>
      <c r="G573" s="151">
        <v>0</v>
      </c>
      <c r="H573" s="151">
        <v>0</v>
      </c>
      <c r="I573" s="151">
        <v>0</v>
      </c>
      <c r="J573" s="151">
        <v>0</v>
      </c>
      <c r="K573" s="151">
        <v>0</v>
      </c>
      <c r="L573" s="151">
        <v>0</v>
      </c>
      <c r="M573" s="151">
        <v>0</v>
      </c>
      <c r="N573" s="156">
        <v>0</v>
      </c>
    </row>
    <row r="574" spans="1:14" ht="33" customHeight="1" x14ac:dyDescent="0.2">
      <c r="A574" s="163" t="s">
        <v>272</v>
      </c>
      <c r="B574" s="151">
        <v>0</v>
      </c>
      <c r="C574" s="151">
        <v>0</v>
      </c>
      <c r="D574" s="151">
        <v>0</v>
      </c>
      <c r="E574" s="151">
        <v>0</v>
      </c>
      <c r="F574" s="151">
        <v>0</v>
      </c>
      <c r="G574" s="151">
        <v>0</v>
      </c>
      <c r="H574" s="151">
        <v>0</v>
      </c>
      <c r="I574" s="151">
        <v>0</v>
      </c>
      <c r="J574" s="151">
        <v>0</v>
      </c>
      <c r="K574" s="151">
        <v>0</v>
      </c>
      <c r="L574" s="151">
        <v>0</v>
      </c>
      <c r="M574" s="151">
        <v>0</v>
      </c>
      <c r="N574" s="156">
        <v>0</v>
      </c>
    </row>
    <row r="575" spans="1:14" ht="33" customHeight="1" thickBot="1" x14ac:dyDescent="0.25">
      <c r="A575" s="163" t="s">
        <v>273</v>
      </c>
      <c r="B575" s="151">
        <v>0</v>
      </c>
      <c r="C575" s="151">
        <v>0</v>
      </c>
      <c r="D575" s="151">
        <v>0</v>
      </c>
      <c r="E575" s="151">
        <v>0</v>
      </c>
      <c r="F575" s="151">
        <v>0</v>
      </c>
      <c r="G575" s="151">
        <v>0</v>
      </c>
      <c r="H575" s="151">
        <v>0</v>
      </c>
      <c r="I575" s="151">
        <v>0</v>
      </c>
      <c r="J575" s="151">
        <v>0</v>
      </c>
      <c r="K575" s="151">
        <v>0</v>
      </c>
      <c r="L575" s="151">
        <v>0</v>
      </c>
      <c r="M575" s="151">
        <v>0</v>
      </c>
      <c r="N575" s="156">
        <v>0</v>
      </c>
    </row>
    <row r="576" spans="1:14" ht="33" customHeight="1" thickBot="1" x14ac:dyDescent="0.25">
      <c r="A576" s="164" t="s">
        <v>274</v>
      </c>
      <c r="B576" s="154">
        <v>405720</v>
      </c>
      <c r="C576" s="154">
        <v>617400</v>
      </c>
      <c r="D576" s="154">
        <v>472360</v>
      </c>
      <c r="E576" s="154">
        <v>856487</v>
      </c>
      <c r="F576" s="154">
        <v>1576272</v>
      </c>
      <c r="G576" s="154">
        <v>2322517</v>
      </c>
      <c r="H576" s="154">
        <v>10625640</v>
      </c>
      <c r="I576" s="154">
        <v>8507733</v>
      </c>
      <c r="J576" s="154">
        <v>9610880</v>
      </c>
      <c r="K576" s="154">
        <v>8992466</v>
      </c>
      <c r="L576" s="154">
        <v>7871615</v>
      </c>
      <c r="M576" s="154">
        <v>7767478</v>
      </c>
      <c r="N576" s="154">
        <v>59626569</v>
      </c>
    </row>
    <row r="577" spans="1:14" ht="33" customHeight="1" x14ac:dyDescent="0.2">
      <c r="A577" s="163" t="s">
        <v>275</v>
      </c>
      <c r="B577" s="151">
        <v>0</v>
      </c>
      <c r="C577" s="151">
        <v>0</v>
      </c>
      <c r="D577" s="151">
        <v>0</v>
      </c>
      <c r="E577" s="151">
        <v>0</v>
      </c>
      <c r="F577" s="151">
        <v>0</v>
      </c>
      <c r="G577" s="151">
        <v>1005550</v>
      </c>
      <c r="H577" s="151">
        <v>3181760</v>
      </c>
      <c r="I577" s="151">
        <v>3689856</v>
      </c>
      <c r="J577" s="151">
        <v>4120640</v>
      </c>
      <c r="K577" s="151">
        <v>3589761</v>
      </c>
      <c r="L577" s="151">
        <v>5794109</v>
      </c>
      <c r="M577" s="151">
        <v>6828724</v>
      </c>
      <c r="N577" s="156">
        <v>28210400</v>
      </c>
    </row>
    <row r="578" spans="1:14" ht="33" customHeight="1" x14ac:dyDescent="0.2">
      <c r="A578" s="163" t="s">
        <v>276</v>
      </c>
      <c r="B578" s="151">
        <v>0</v>
      </c>
      <c r="C578" s="151">
        <v>0</v>
      </c>
      <c r="D578" s="151">
        <v>0</v>
      </c>
      <c r="E578" s="151">
        <v>0</v>
      </c>
      <c r="F578" s="151">
        <v>0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6">
        <v>0</v>
      </c>
    </row>
    <row r="579" spans="1:14" ht="33" customHeight="1" x14ac:dyDescent="0.2">
      <c r="A579" s="163" t="s">
        <v>277</v>
      </c>
      <c r="B579" s="151">
        <v>405720</v>
      </c>
      <c r="C579" s="151">
        <v>617400</v>
      </c>
      <c r="D579" s="151">
        <v>472360</v>
      </c>
      <c r="E579" s="151">
        <v>158123</v>
      </c>
      <c r="F579" s="151">
        <v>574486</v>
      </c>
      <c r="G579" s="151">
        <v>618603</v>
      </c>
      <c r="H579" s="151">
        <v>887880</v>
      </c>
      <c r="I579" s="151">
        <v>0</v>
      </c>
      <c r="J579" s="151">
        <v>0</v>
      </c>
      <c r="K579" s="151">
        <v>0</v>
      </c>
      <c r="L579" s="151">
        <v>777111</v>
      </c>
      <c r="M579" s="151">
        <v>117954</v>
      </c>
      <c r="N579" s="156">
        <v>4629637</v>
      </c>
    </row>
    <row r="580" spans="1:14" ht="33" customHeight="1" x14ac:dyDescent="0.2">
      <c r="A580" s="163" t="s">
        <v>278</v>
      </c>
      <c r="B580" s="151">
        <v>0</v>
      </c>
      <c r="C580" s="151">
        <v>0</v>
      </c>
      <c r="D580" s="151">
        <v>0</v>
      </c>
      <c r="E580" s="151">
        <v>0</v>
      </c>
      <c r="F580" s="151">
        <v>0</v>
      </c>
      <c r="G580" s="151">
        <v>0</v>
      </c>
      <c r="H580" s="151">
        <v>0</v>
      </c>
      <c r="I580" s="151">
        <v>0</v>
      </c>
      <c r="J580" s="151">
        <v>0</v>
      </c>
      <c r="K580" s="151">
        <v>0</v>
      </c>
      <c r="L580" s="151">
        <v>0</v>
      </c>
      <c r="M580" s="151">
        <v>0</v>
      </c>
      <c r="N580" s="156">
        <v>0</v>
      </c>
    </row>
    <row r="581" spans="1:14" ht="33" customHeight="1" x14ac:dyDescent="0.2">
      <c r="A581" s="163" t="s">
        <v>279</v>
      </c>
      <c r="B581" s="151">
        <v>0</v>
      </c>
      <c r="C581" s="151">
        <v>0</v>
      </c>
      <c r="D581" s="151">
        <v>0</v>
      </c>
      <c r="E581" s="151">
        <v>0</v>
      </c>
      <c r="F581" s="151">
        <v>0</v>
      </c>
      <c r="G581" s="151">
        <v>0</v>
      </c>
      <c r="H581" s="151">
        <v>0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6">
        <v>0</v>
      </c>
    </row>
    <row r="582" spans="1:14" ht="33" customHeight="1" x14ac:dyDescent="0.2">
      <c r="A582" s="163" t="s">
        <v>280</v>
      </c>
      <c r="B582" s="151">
        <v>0</v>
      </c>
      <c r="C582" s="151">
        <v>0</v>
      </c>
      <c r="D582" s="151">
        <v>0</v>
      </c>
      <c r="E582" s="151">
        <v>698364</v>
      </c>
      <c r="F582" s="151">
        <v>1001786</v>
      </c>
      <c r="G582" s="151">
        <v>698364</v>
      </c>
      <c r="H582" s="151">
        <v>6556000</v>
      </c>
      <c r="I582" s="151">
        <v>4817877</v>
      </c>
      <c r="J582" s="151">
        <v>5490240</v>
      </c>
      <c r="K582" s="151">
        <v>5402705</v>
      </c>
      <c r="L582" s="151">
        <v>1300395</v>
      </c>
      <c r="M582" s="151">
        <v>820800</v>
      </c>
      <c r="N582" s="156">
        <v>26786531</v>
      </c>
    </row>
    <row r="583" spans="1:14" ht="33" customHeight="1" thickBot="1" x14ac:dyDescent="0.25">
      <c r="A583" s="163" t="s">
        <v>281</v>
      </c>
      <c r="B583" s="151">
        <v>0</v>
      </c>
      <c r="C583" s="151">
        <v>0</v>
      </c>
      <c r="D583" s="151">
        <v>0</v>
      </c>
      <c r="E583" s="151">
        <v>0</v>
      </c>
      <c r="F583" s="151">
        <v>0</v>
      </c>
      <c r="G583" s="151">
        <v>0</v>
      </c>
      <c r="H583" s="151">
        <v>0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6">
        <v>0</v>
      </c>
    </row>
    <row r="584" spans="1:14" ht="33" customHeight="1" thickBot="1" x14ac:dyDescent="0.25">
      <c r="A584" s="164" t="s">
        <v>282</v>
      </c>
      <c r="B584" s="154">
        <v>2012161</v>
      </c>
      <c r="C584" s="154">
        <v>2470112</v>
      </c>
      <c r="D584" s="154">
        <v>3179240</v>
      </c>
      <c r="E584" s="154">
        <v>1275485</v>
      </c>
      <c r="F584" s="154">
        <v>4208069</v>
      </c>
      <c r="G584" s="154">
        <v>2350000</v>
      </c>
      <c r="H584" s="154">
        <v>1551920</v>
      </c>
      <c r="I584" s="154">
        <v>116981</v>
      </c>
      <c r="J584" s="154">
        <v>669053</v>
      </c>
      <c r="K584" s="154">
        <v>2259125</v>
      </c>
      <c r="L584" s="154">
        <v>2183566</v>
      </c>
      <c r="M584" s="154">
        <v>2802739</v>
      </c>
      <c r="N584" s="154">
        <v>25078452</v>
      </c>
    </row>
    <row r="585" spans="1:14" ht="33" customHeight="1" x14ac:dyDescent="0.2">
      <c r="A585" s="163" t="s">
        <v>283</v>
      </c>
      <c r="B585" s="151">
        <v>0</v>
      </c>
      <c r="C585" s="151">
        <v>0</v>
      </c>
      <c r="D585" s="151">
        <v>0</v>
      </c>
      <c r="E585" s="151">
        <v>0</v>
      </c>
      <c r="F585" s="151">
        <v>0</v>
      </c>
      <c r="G585" s="151">
        <v>0</v>
      </c>
      <c r="H585" s="151">
        <v>0</v>
      </c>
      <c r="I585" s="151">
        <v>0</v>
      </c>
      <c r="J585" s="151">
        <v>0</v>
      </c>
      <c r="K585" s="151">
        <v>0</v>
      </c>
      <c r="L585" s="151">
        <v>0</v>
      </c>
      <c r="M585" s="151">
        <v>0</v>
      </c>
      <c r="N585" s="156">
        <v>0</v>
      </c>
    </row>
    <row r="586" spans="1:14" ht="33" customHeight="1" x14ac:dyDescent="0.2">
      <c r="A586" s="163" t="s">
        <v>284</v>
      </c>
      <c r="B586" s="151">
        <v>0</v>
      </c>
      <c r="C586" s="151">
        <v>0</v>
      </c>
      <c r="D586" s="151">
        <v>0</v>
      </c>
      <c r="E586" s="151">
        <v>0</v>
      </c>
      <c r="F586" s="151">
        <v>0</v>
      </c>
      <c r="G586" s="151">
        <v>0</v>
      </c>
      <c r="H586" s="151">
        <v>0</v>
      </c>
      <c r="I586" s="151">
        <v>0</v>
      </c>
      <c r="J586" s="151">
        <v>0</v>
      </c>
      <c r="K586" s="151">
        <v>0</v>
      </c>
      <c r="L586" s="151">
        <v>0</v>
      </c>
      <c r="M586" s="151">
        <v>0</v>
      </c>
      <c r="N586" s="156">
        <v>0</v>
      </c>
    </row>
    <row r="587" spans="1:14" ht="33" customHeight="1" x14ac:dyDescent="0.2">
      <c r="A587" s="163" t="s">
        <v>285</v>
      </c>
      <c r="B587" s="151">
        <v>2012161</v>
      </c>
      <c r="C587" s="151">
        <v>2470112</v>
      </c>
      <c r="D587" s="151">
        <v>3179240</v>
      </c>
      <c r="E587" s="151">
        <v>1275485</v>
      </c>
      <c r="F587" s="151">
        <v>4208069</v>
      </c>
      <c r="G587" s="151">
        <v>2350000</v>
      </c>
      <c r="H587" s="151">
        <v>1551920</v>
      </c>
      <c r="I587" s="151">
        <v>116981</v>
      </c>
      <c r="J587" s="151">
        <v>669053</v>
      </c>
      <c r="K587" s="151">
        <v>2259125</v>
      </c>
      <c r="L587" s="151">
        <v>2183566</v>
      </c>
      <c r="M587" s="151">
        <v>1573565</v>
      </c>
      <c r="N587" s="156">
        <v>23849278</v>
      </c>
    </row>
    <row r="588" spans="1:14" ht="33" customHeight="1" x14ac:dyDescent="0.2">
      <c r="A588" s="163" t="s">
        <v>286</v>
      </c>
      <c r="B588" s="151">
        <v>0</v>
      </c>
      <c r="C588" s="151">
        <v>0</v>
      </c>
      <c r="D588" s="151">
        <v>0</v>
      </c>
      <c r="E588" s="151">
        <v>0</v>
      </c>
      <c r="F588" s="151">
        <v>0</v>
      </c>
      <c r="G588" s="151">
        <v>0</v>
      </c>
      <c r="H588" s="151">
        <v>0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6">
        <v>0</v>
      </c>
    </row>
    <row r="589" spans="1:14" ht="33" customHeight="1" x14ac:dyDescent="0.2">
      <c r="A589" s="163" t="s">
        <v>287</v>
      </c>
      <c r="B589" s="151">
        <v>0</v>
      </c>
      <c r="C589" s="151">
        <v>0</v>
      </c>
      <c r="D589" s="151">
        <v>0</v>
      </c>
      <c r="E589" s="151">
        <v>0</v>
      </c>
      <c r="F589" s="151">
        <v>0</v>
      </c>
      <c r="G589" s="151">
        <v>0</v>
      </c>
      <c r="H589" s="151">
        <v>0</v>
      </c>
      <c r="I589" s="151">
        <v>0</v>
      </c>
      <c r="J589" s="151">
        <v>0</v>
      </c>
      <c r="K589" s="151">
        <v>0</v>
      </c>
      <c r="L589" s="151">
        <v>0</v>
      </c>
      <c r="M589" s="151">
        <v>0</v>
      </c>
      <c r="N589" s="156">
        <v>0</v>
      </c>
    </row>
    <row r="590" spans="1:14" ht="33" customHeight="1" x14ac:dyDescent="0.2">
      <c r="A590" s="163" t="s">
        <v>288</v>
      </c>
      <c r="B590" s="151">
        <v>0</v>
      </c>
      <c r="C590" s="151">
        <v>0</v>
      </c>
      <c r="D590" s="151">
        <v>0</v>
      </c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6">
        <v>0</v>
      </c>
    </row>
    <row r="591" spans="1:14" ht="33" customHeight="1" x14ac:dyDescent="0.2">
      <c r="A591" s="163" t="s">
        <v>289</v>
      </c>
      <c r="B591" s="151">
        <v>0</v>
      </c>
      <c r="C591" s="151">
        <v>0</v>
      </c>
      <c r="D591" s="151">
        <v>0</v>
      </c>
      <c r="E591" s="151">
        <v>0</v>
      </c>
      <c r="F591" s="151">
        <v>0</v>
      </c>
      <c r="G591" s="151">
        <v>0</v>
      </c>
      <c r="H591" s="151">
        <v>0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6">
        <v>0</v>
      </c>
    </row>
    <row r="592" spans="1:14" ht="33" customHeight="1" x14ac:dyDescent="0.2">
      <c r="A592" s="163" t="s">
        <v>290</v>
      </c>
      <c r="B592" s="151">
        <v>0</v>
      </c>
      <c r="C592" s="151">
        <v>0</v>
      </c>
      <c r="D592" s="151">
        <v>0</v>
      </c>
      <c r="E592" s="151">
        <v>0</v>
      </c>
      <c r="F592" s="151">
        <v>0</v>
      </c>
      <c r="G592" s="151">
        <v>0</v>
      </c>
      <c r="H592" s="151">
        <v>0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6">
        <v>0</v>
      </c>
    </row>
    <row r="593" spans="1:14" ht="33" customHeight="1" x14ac:dyDescent="0.2">
      <c r="A593" s="163" t="s">
        <v>291</v>
      </c>
      <c r="B593" s="151">
        <v>0</v>
      </c>
      <c r="C593" s="151">
        <v>0</v>
      </c>
      <c r="D593" s="151">
        <v>0</v>
      </c>
      <c r="E593" s="151">
        <v>0</v>
      </c>
      <c r="F593" s="151">
        <v>0</v>
      </c>
      <c r="G593" s="151">
        <v>0</v>
      </c>
      <c r="H593" s="151">
        <v>0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6">
        <v>0</v>
      </c>
    </row>
    <row r="594" spans="1:14" ht="33" customHeight="1" x14ac:dyDescent="0.2">
      <c r="A594" s="163" t="s">
        <v>292</v>
      </c>
      <c r="B594" s="151">
        <v>0</v>
      </c>
      <c r="C594" s="151">
        <v>0</v>
      </c>
      <c r="D594" s="151">
        <v>0</v>
      </c>
      <c r="E594" s="151">
        <v>0</v>
      </c>
      <c r="F594" s="151">
        <v>0</v>
      </c>
      <c r="G594" s="151">
        <v>0</v>
      </c>
      <c r="H594" s="151">
        <v>0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6">
        <v>0</v>
      </c>
    </row>
    <row r="595" spans="1:14" ht="33" customHeight="1" x14ac:dyDescent="0.2">
      <c r="A595" s="163" t="s">
        <v>293</v>
      </c>
      <c r="B595" s="151">
        <v>0</v>
      </c>
      <c r="C595" s="151">
        <v>0</v>
      </c>
      <c r="D595" s="151">
        <v>0</v>
      </c>
      <c r="E595" s="151">
        <v>0</v>
      </c>
      <c r="F595" s="151">
        <v>0</v>
      </c>
      <c r="G595" s="151">
        <v>0</v>
      </c>
      <c r="H595" s="151">
        <v>0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6">
        <v>0</v>
      </c>
    </row>
    <row r="596" spans="1:14" ht="33" customHeight="1" x14ac:dyDescent="0.2">
      <c r="A596" s="163" t="s">
        <v>294</v>
      </c>
      <c r="B596" s="151">
        <v>0</v>
      </c>
      <c r="C596" s="151">
        <v>0</v>
      </c>
      <c r="D596" s="151">
        <v>0</v>
      </c>
      <c r="E596" s="151">
        <v>0</v>
      </c>
      <c r="F596" s="151">
        <v>0</v>
      </c>
      <c r="G596" s="151">
        <v>0</v>
      </c>
      <c r="H596" s="151">
        <v>0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6">
        <v>0</v>
      </c>
    </row>
    <row r="597" spans="1:14" ht="33" customHeight="1" x14ac:dyDescent="0.2">
      <c r="A597" s="163" t="s">
        <v>295</v>
      </c>
      <c r="B597" s="151">
        <v>0</v>
      </c>
      <c r="C597" s="151">
        <v>0</v>
      </c>
      <c r="D597" s="151">
        <v>0</v>
      </c>
      <c r="E597" s="151">
        <v>0</v>
      </c>
      <c r="F597" s="151">
        <v>0</v>
      </c>
      <c r="G597" s="151">
        <v>0</v>
      </c>
      <c r="H597" s="151">
        <v>0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6">
        <v>0</v>
      </c>
    </row>
    <row r="598" spans="1:14" ht="33" customHeight="1" x14ac:dyDescent="0.2">
      <c r="A598" s="163" t="s">
        <v>296</v>
      </c>
      <c r="B598" s="151">
        <v>0</v>
      </c>
      <c r="C598" s="151">
        <v>0</v>
      </c>
      <c r="D598" s="151">
        <v>0</v>
      </c>
      <c r="E598" s="151">
        <v>0</v>
      </c>
      <c r="F598" s="151">
        <v>0</v>
      </c>
      <c r="G598" s="151">
        <v>0</v>
      </c>
      <c r="H598" s="151">
        <v>0</v>
      </c>
      <c r="I598" s="151">
        <v>0</v>
      </c>
      <c r="J598" s="151">
        <v>0</v>
      </c>
      <c r="K598" s="151">
        <v>0</v>
      </c>
      <c r="L598" s="151">
        <v>0</v>
      </c>
      <c r="M598" s="151">
        <v>0</v>
      </c>
      <c r="N598" s="156">
        <v>0</v>
      </c>
    </row>
    <row r="599" spans="1:14" ht="33" customHeight="1" thickBot="1" x14ac:dyDescent="0.25">
      <c r="A599" s="163" t="s">
        <v>297</v>
      </c>
      <c r="B599" s="151">
        <v>0</v>
      </c>
      <c r="C599" s="151">
        <v>0</v>
      </c>
      <c r="D599" s="151">
        <v>0</v>
      </c>
      <c r="E599" s="151">
        <v>0</v>
      </c>
      <c r="F599" s="151">
        <v>0</v>
      </c>
      <c r="G599" s="151">
        <v>0</v>
      </c>
      <c r="H599" s="151">
        <v>0</v>
      </c>
      <c r="I599" s="151">
        <v>0</v>
      </c>
      <c r="J599" s="151">
        <v>0</v>
      </c>
      <c r="K599" s="151">
        <v>0</v>
      </c>
      <c r="L599" s="151">
        <v>0</v>
      </c>
      <c r="M599" s="151">
        <v>1229174</v>
      </c>
      <c r="N599" s="156">
        <v>1229174</v>
      </c>
    </row>
    <row r="600" spans="1:14" ht="33" customHeight="1" thickBot="1" x14ac:dyDescent="0.25">
      <c r="A600" s="164" t="s">
        <v>298</v>
      </c>
      <c r="B600" s="154">
        <v>6231518</v>
      </c>
      <c r="C600" s="154">
        <v>6969422</v>
      </c>
      <c r="D600" s="154">
        <v>5984503</v>
      </c>
      <c r="E600" s="154">
        <v>3811024</v>
      </c>
      <c r="F600" s="154">
        <v>7427341</v>
      </c>
      <c r="G600" s="154">
        <v>8326170</v>
      </c>
      <c r="H600" s="154">
        <v>10602151</v>
      </c>
      <c r="I600" s="154">
        <v>6232961</v>
      </c>
      <c r="J600" s="154">
        <v>3802862</v>
      </c>
      <c r="K600" s="154">
        <v>10459859</v>
      </c>
      <c r="L600" s="154">
        <v>12554529</v>
      </c>
      <c r="M600" s="154">
        <v>10159275</v>
      </c>
      <c r="N600" s="154">
        <v>92561614</v>
      </c>
    </row>
    <row r="601" spans="1:14" ht="33" customHeight="1" x14ac:dyDescent="0.2">
      <c r="A601" s="163" t="s">
        <v>299</v>
      </c>
      <c r="B601" s="151">
        <v>6231518</v>
      </c>
      <c r="C601" s="151">
        <v>6969422</v>
      </c>
      <c r="D601" s="151">
        <v>4958503</v>
      </c>
      <c r="E601" s="151">
        <v>2848802</v>
      </c>
      <c r="F601" s="151">
        <v>7427341</v>
      </c>
      <c r="G601" s="151">
        <v>7831830</v>
      </c>
      <c r="H601" s="151">
        <v>10351831</v>
      </c>
      <c r="I601" s="151">
        <v>6128450</v>
      </c>
      <c r="J601" s="151">
        <v>3406862</v>
      </c>
      <c r="K601" s="151">
        <v>9708812</v>
      </c>
      <c r="L601" s="151">
        <v>12003761</v>
      </c>
      <c r="M601" s="151">
        <v>9873162</v>
      </c>
      <c r="N601" s="156">
        <v>87740294</v>
      </c>
    </row>
    <row r="602" spans="1:14" ht="33" customHeight="1" x14ac:dyDescent="0.2">
      <c r="A602" s="163" t="s">
        <v>300</v>
      </c>
      <c r="B602" s="151">
        <v>0</v>
      </c>
      <c r="C602" s="151">
        <v>0</v>
      </c>
      <c r="D602" s="151">
        <v>1026000</v>
      </c>
      <c r="E602" s="151">
        <v>962222</v>
      </c>
      <c r="F602" s="151">
        <v>0</v>
      </c>
      <c r="G602" s="151">
        <v>494340</v>
      </c>
      <c r="H602" s="151">
        <v>250320</v>
      </c>
      <c r="I602" s="151">
        <v>104510</v>
      </c>
      <c r="J602" s="151">
        <v>396000</v>
      </c>
      <c r="K602" s="151">
        <v>751047</v>
      </c>
      <c r="L602" s="151">
        <v>550768</v>
      </c>
      <c r="M602" s="151">
        <v>286113</v>
      </c>
      <c r="N602" s="156">
        <v>4821320</v>
      </c>
    </row>
    <row r="603" spans="1:14" ht="33" customHeight="1" x14ac:dyDescent="0.2">
      <c r="A603" s="163" t="s">
        <v>301</v>
      </c>
      <c r="B603" s="151">
        <v>0</v>
      </c>
      <c r="C603" s="151">
        <v>0</v>
      </c>
      <c r="D603" s="151">
        <v>0</v>
      </c>
      <c r="E603" s="151">
        <v>0</v>
      </c>
      <c r="F603" s="151">
        <v>0</v>
      </c>
      <c r="G603" s="151">
        <v>0</v>
      </c>
      <c r="H603" s="151">
        <v>0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6">
        <v>0</v>
      </c>
    </row>
    <row r="604" spans="1:14" ht="33" customHeight="1" x14ac:dyDescent="0.2">
      <c r="A604" s="163" t="s">
        <v>302</v>
      </c>
      <c r="B604" s="151">
        <v>0</v>
      </c>
      <c r="C604" s="151">
        <v>0</v>
      </c>
      <c r="D604" s="151">
        <v>0</v>
      </c>
      <c r="E604" s="151">
        <v>0</v>
      </c>
      <c r="F604" s="151">
        <v>0</v>
      </c>
      <c r="G604" s="151">
        <v>0</v>
      </c>
      <c r="H604" s="151">
        <v>0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6">
        <v>0</v>
      </c>
    </row>
    <row r="605" spans="1:14" ht="33" customHeight="1" x14ac:dyDescent="0.2">
      <c r="A605" s="163" t="s">
        <v>303</v>
      </c>
      <c r="B605" s="151">
        <v>0</v>
      </c>
      <c r="C605" s="151">
        <v>0</v>
      </c>
      <c r="D605" s="151">
        <v>0</v>
      </c>
      <c r="E605" s="151">
        <v>0</v>
      </c>
      <c r="F605" s="151">
        <v>0</v>
      </c>
      <c r="G605" s="151">
        <v>0</v>
      </c>
      <c r="H605" s="151">
        <v>0</v>
      </c>
      <c r="I605" s="151">
        <v>0</v>
      </c>
      <c r="J605" s="151">
        <v>0</v>
      </c>
      <c r="K605" s="151">
        <v>0</v>
      </c>
      <c r="L605" s="151">
        <v>0</v>
      </c>
      <c r="M605" s="151">
        <v>0</v>
      </c>
      <c r="N605" s="156">
        <v>0</v>
      </c>
    </row>
    <row r="606" spans="1:14" ht="33" customHeight="1" thickBot="1" x14ac:dyDescent="0.25">
      <c r="A606" s="163" t="s">
        <v>234</v>
      </c>
      <c r="B606" s="151">
        <v>0</v>
      </c>
      <c r="C606" s="151">
        <v>0</v>
      </c>
      <c r="D606" s="151">
        <v>0</v>
      </c>
      <c r="E606" s="151">
        <v>0</v>
      </c>
      <c r="F606" s="151">
        <v>0</v>
      </c>
      <c r="G606" s="151">
        <v>0</v>
      </c>
      <c r="H606" s="151">
        <v>0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6">
        <v>0</v>
      </c>
    </row>
    <row r="607" spans="1:14" ht="33" customHeight="1" thickBot="1" x14ac:dyDescent="0.25">
      <c r="A607" s="164" t="s">
        <v>304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</row>
    <row r="608" spans="1:14" ht="33" customHeight="1" x14ac:dyDescent="0.2">
      <c r="A608" s="163" t="s">
        <v>305</v>
      </c>
      <c r="B608" s="151">
        <v>0</v>
      </c>
      <c r="C608" s="151">
        <v>0</v>
      </c>
      <c r="D608" s="151">
        <v>0</v>
      </c>
      <c r="E608" s="151">
        <v>0</v>
      </c>
      <c r="F608" s="151">
        <v>0</v>
      </c>
      <c r="G608" s="151">
        <v>0</v>
      </c>
      <c r="H608" s="151">
        <v>0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</row>
    <row r="609" spans="1:14" ht="33" customHeight="1" x14ac:dyDescent="0.2">
      <c r="A609" s="163" t="s">
        <v>306</v>
      </c>
      <c r="B609" s="151">
        <v>0</v>
      </c>
      <c r="C609" s="151">
        <v>0</v>
      </c>
      <c r="D609" s="151">
        <v>0</v>
      </c>
      <c r="E609" s="151">
        <v>0</v>
      </c>
      <c r="F609" s="151">
        <v>0</v>
      </c>
      <c r="G609" s="151">
        <v>0</v>
      </c>
      <c r="H609" s="151">
        <v>0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</row>
    <row r="610" spans="1:14" ht="33" customHeight="1" x14ac:dyDescent="0.2">
      <c r="A610" s="163" t="s">
        <v>307</v>
      </c>
      <c r="B610" s="151">
        <v>0</v>
      </c>
      <c r="C610" s="151">
        <v>0</v>
      </c>
      <c r="D610" s="151">
        <v>0</v>
      </c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</row>
    <row r="611" spans="1:14" ht="33" customHeight="1" thickBot="1" x14ac:dyDescent="0.25">
      <c r="A611" s="163" t="s">
        <v>234</v>
      </c>
      <c r="B611" s="151">
        <v>0</v>
      </c>
      <c r="C611" s="151">
        <v>0</v>
      </c>
      <c r="D611" s="151">
        <v>0</v>
      </c>
      <c r="E611" s="151">
        <v>0</v>
      </c>
      <c r="F611" s="151">
        <v>0</v>
      </c>
      <c r="G611" s="151">
        <v>0</v>
      </c>
      <c r="H611" s="151">
        <v>0</v>
      </c>
      <c r="I611" s="151">
        <v>0</v>
      </c>
      <c r="J611" s="151">
        <v>0</v>
      </c>
      <c r="K611" s="151">
        <v>0</v>
      </c>
      <c r="L611" s="151">
        <v>0</v>
      </c>
      <c r="M611" s="151">
        <v>0</v>
      </c>
      <c r="N611" s="151">
        <v>0</v>
      </c>
    </row>
    <row r="612" spans="1:14" ht="33" customHeight="1" thickBot="1" x14ac:dyDescent="0.25">
      <c r="A612" s="164" t="s">
        <v>308</v>
      </c>
      <c r="B612" s="154">
        <v>871850</v>
      </c>
      <c r="C612" s="154">
        <v>861536</v>
      </c>
      <c r="D612" s="154">
        <v>3588378</v>
      </c>
      <c r="E612" s="154">
        <v>0</v>
      </c>
      <c r="F612" s="154">
        <v>6206437</v>
      </c>
      <c r="G612" s="154">
        <v>6004424</v>
      </c>
      <c r="H612" s="154">
        <v>3698735</v>
      </c>
      <c r="I612" s="154">
        <v>5666363</v>
      </c>
      <c r="J612" s="154">
        <v>7517657</v>
      </c>
      <c r="K612" s="154">
        <v>4682946</v>
      </c>
      <c r="L612" s="154">
        <v>7022400</v>
      </c>
      <c r="M612" s="154">
        <v>5076054</v>
      </c>
      <c r="N612" s="154">
        <v>51196779</v>
      </c>
    </row>
    <row r="613" spans="1:14" ht="33" customHeight="1" x14ac:dyDescent="0.2">
      <c r="A613" s="163" t="s">
        <v>309</v>
      </c>
      <c r="B613" s="151">
        <v>0</v>
      </c>
      <c r="C613" s="151">
        <v>0</v>
      </c>
      <c r="D613" s="151">
        <v>0</v>
      </c>
      <c r="E613" s="151">
        <v>0</v>
      </c>
      <c r="F613" s="151">
        <v>0</v>
      </c>
      <c r="G613" s="151">
        <v>0</v>
      </c>
      <c r="H613" s="151">
        <v>0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6">
        <v>0</v>
      </c>
    </row>
    <row r="614" spans="1:14" ht="33" customHeight="1" x14ac:dyDescent="0.2">
      <c r="A614" s="163" t="s">
        <v>310</v>
      </c>
      <c r="B614" s="151">
        <v>0</v>
      </c>
      <c r="C614" s="151">
        <v>0</v>
      </c>
      <c r="D614" s="151">
        <v>0</v>
      </c>
      <c r="E614" s="151">
        <v>0</v>
      </c>
      <c r="F614" s="151">
        <v>0</v>
      </c>
      <c r="G614" s="151">
        <v>0</v>
      </c>
      <c r="H614" s="151">
        <v>0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6">
        <v>0</v>
      </c>
    </row>
    <row r="615" spans="1:14" ht="33" customHeight="1" x14ac:dyDescent="0.2">
      <c r="A615" s="163" t="s">
        <v>311</v>
      </c>
      <c r="B615" s="151">
        <v>0</v>
      </c>
      <c r="C615" s="151">
        <v>0</v>
      </c>
      <c r="D615" s="151">
        <v>0</v>
      </c>
      <c r="E615" s="151">
        <v>0</v>
      </c>
      <c r="F615" s="151">
        <v>0</v>
      </c>
      <c r="G615" s="151">
        <v>0</v>
      </c>
      <c r="H615" s="151">
        <v>0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6">
        <v>0</v>
      </c>
    </row>
    <row r="616" spans="1:14" ht="33" customHeight="1" x14ac:dyDescent="0.2">
      <c r="A616" s="163" t="s">
        <v>312</v>
      </c>
      <c r="B616" s="151">
        <v>0</v>
      </c>
      <c r="C616" s="151">
        <v>0</v>
      </c>
      <c r="D616" s="151">
        <v>0</v>
      </c>
      <c r="E616" s="151">
        <v>0</v>
      </c>
      <c r="F616" s="151">
        <v>0</v>
      </c>
      <c r="G616" s="151">
        <v>0</v>
      </c>
      <c r="H616" s="151">
        <v>0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6">
        <v>0</v>
      </c>
    </row>
    <row r="617" spans="1:14" ht="33" customHeight="1" x14ac:dyDescent="0.2">
      <c r="A617" s="163" t="s">
        <v>313</v>
      </c>
      <c r="B617" s="151">
        <v>0</v>
      </c>
      <c r="C617" s="151">
        <v>0</v>
      </c>
      <c r="D617" s="151">
        <v>0</v>
      </c>
      <c r="E617" s="151">
        <v>0</v>
      </c>
      <c r="F617" s="151">
        <v>0</v>
      </c>
      <c r="G617" s="151">
        <v>0</v>
      </c>
      <c r="H617" s="151">
        <v>0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6">
        <v>0</v>
      </c>
    </row>
    <row r="618" spans="1:14" ht="33" customHeight="1" x14ac:dyDescent="0.2">
      <c r="A618" s="163" t="s">
        <v>314</v>
      </c>
      <c r="B618" s="151">
        <v>871850</v>
      </c>
      <c r="C618" s="151">
        <v>861536</v>
      </c>
      <c r="D618" s="151">
        <v>3588378</v>
      </c>
      <c r="E618" s="151">
        <v>0</v>
      </c>
      <c r="F618" s="151">
        <v>6206437</v>
      </c>
      <c r="G618" s="151">
        <v>6004424</v>
      </c>
      <c r="H618" s="151">
        <v>3698735</v>
      </c>
      <c r="I618" s="151">
        <v>5666363</v>
      </c>
      <c r="J618" s="151">
        <v>7517657</v>
      </c>
      <c r="K618" s="151">
        <v>4682946</v>
      </c>
      <c r="L618" s="151">
        <v>7022400</v>
      </c>
      <c r="M618" s="151">
        <v>5076054</v>
      </c>
      <c r="N618" s="156">
        <v>51196779</v>
      </c>
    </row>
    <row r="619" spans="1:14" ht="33" customHeight="1" x14ac:dyDescent="0.2">
      <c r="A619" s="163" t="s">
        <v>313</v>
      </c>
      <c r="B619" s="151">
        <v>0</v>
      </c>
      <c r="C619" s="151">
        <v>0</v>
      </c>
      <c r="D619" s="151">
        <v>0</v>
      </c>
      <c r="E619" s="151">
        <v>0</v>
      </c>
      <c r="F619" s="151">
        <v>0</v>
      </c>
      <c r="G619" s="151">
        <v>0</v>
      </c>
      <c r="H619" s="151">
        <v>0</v>
      </c>
      <c r="I619" s="151">
        <v>0</v>
      </c>
      <c r="J619" s="151">
        <v>0</v>
      </c>
      <c r="K619" s="151">
        <v>0</v>
      </c>
      <c r="L619" s="151">
        <v>0</v>
      </c>
      <c r="M619" s="151">
        <v>0</v>
      </c>
      <c r="N619" s="156">
        <v>0</v>
      </c>
    </row>
    <row r="620" spans="1:14" ht="33" customHeight="1" thickBot="1" x14ac:dyDescent="0.25">
      <c r="A620" s="163" t="s">
        <v>234</v>
      </c>
      <c r="B620" s="151">
        <v>0</v>
      </c>
      <c r="C620" s="151">
        <v>0</v>
      </c>
      <c r="D620" s="151">
        <v>0</v>
      </c>
      <c r="E620" s="151">
        <v>0</v>
      </c>
      <c r="F620" s="151">
        <v>0</v>
      </c>
      <c r="G620" s="151">
        <v>0</v>
      </c>
      <c r="H620" s="151">
        <v>0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6">
        <v>0</v>
      </c>
    </row>
    <row r="621" spans="1:14" ht="33" customHeight="1" thickBot="1" x14ac:dyDescent="0.25">
      <c r="A621" s="164" t="s">
        <v>315</v>
      </c>
      <c r="B621" s="154">
        <v>0</v>
      </c>
      <c r="C621" s="154">
        <v>0</v>
      </c>
      <c r="D621" s="154">
        <v>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</row>
    <row r="622" spans="1:14" ht="33" customHeight="1" x14ac:dyDescent="0.2">
      <c r="A622" s="163" t="s">
        <v>316</v>
      </c>
      <c r="B622" s="151">
        <v>0</v>
      </c>
      <c r="C622" s="151">
        <v>0</v>
      </c>
      <c r="D622" s="151">
        <v>0</v>
      </c>
      <c r="E622" s="151">
        <v>0</v>
      </c>
      <c r="F622" s="151">
        <v>0</v>
      </c>
      <c r="G622" s="151">
        <v>0</v>
      </c>
      <c r="H622" s="151">
        <v>0</v>
      </c>
      <c r="I622" s="151">
        <v>0</v>
      </c>
      <c r="J622" s="151">
        <v>0</v>
      </c>
      <c r="K622" s="151">
        <v>0</v>
      </c>
      <c r="L622" s="151">
        <v>0</v>
      </c>
      <c r="M622" s="151">
        <v>0</v>
      </c>
      <c r="N622" s="156">
        <v>0</v>
      </c>
    </row>
    <row r="623" spans="1:14" ht="33" customHeight="1" x14ac:dyDescent="0.2">
      <c r="A623" s="163" t="s">
        <v>317</v>
      </c>
      <c r="B623" s="151">
        <v>0</v>
      </c>
      <c r="C623" s="151">
        <v>0</v>
      </c>
      <c r="D623" s="151">
        <v>0</v>
      </c>
      <c r="E623" s="151">
        <v>0</v>
      </c>
      <c r="F623" s="151">
        <v>0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6">
        <v>0</v>
      </c>
    </row>
    <row r="624" spans="1:14" ht="33" customHeight="1" thickBot="1" x14ac:dyDescent="0.25">
      <c r="A624" s="163" t="s">
        <v>234</v>
      </c>
      <c r="B624" s="151">
        <v>0</v>
      </c>
      <c r="C624" s="151">
        <v>0</v>
      </c>
      <c r="D624" s="151">
        <v>0</v>
      </c>
      <c r="E624" s="151">
        <v>0</v>
      </c>
      <c r="F624" s="151">
        <v>0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6">
        <v>0</v>
      </c>
    </row>
    <row r="625" spans="1:14" ht="33" customHeight="1" thickBot="1" x14ac:dyDescent="0.25">
      <c r="A625" s="164" t="s">
        <v>318</v>
      </c>
      <c r="B625" s="154">
        <v>3366300</v>
      </c>
      <c r="C625" s="154">
        <v>2082115</v>
      </c>
      <c r="D625" s="154">
        <v>4608353</v>
      </c>
      <c r="E625" s="154">
        <v>715150</v>
      </c>
      <c r="F625" s="154">
        <v>655880</v>
      </c>
      <c r="G625" s="154">
        <v>999247</v>
      </c>
      <c r="H625" s="154">
        <v>816463</v>
      </c>
      <c r="I625" s="154">
        <v>2157468</v>
      </c>
      <c r="J625" s="154">
        <v>931910</v>
      </c>
      <c r="K625" s="154">
        <v>992537</v>
      </c>
      <c r="L625" s="154">
        <v>4421039</v>
      </c>
      <c r="M625" s="154">
        <v>1289352</v>
      </c>
      <c r="N625" s="154">
        <v>23035814</v>
      </c>
    </row>
    <row r="626" spans="1:14" ht="33" customHeight="1" thickBot="1" x14ac:dyDescent="0.25">
      <c r="A626" s="166" t="s">
        <v>318</v>
      </c>
      <c r="B626" s="158">
        <v>3366300</v>
      </c>
      <c r="C626" s="158">
        <v>2082115</v>
      </c>
      <c r="D626" s="158">
        <v>4608353</v>
      </c>
      <c r="E626" s="158">
        <v>715150</v>
      </c>
      <c r="F626" s="158">
        <v>655880</v>
      </c>
      <c r="G626" s="158">
        <v>999247</v>
      </c>
      <c r="H626" s="158">
        <v>816463</v>
      </c>
      <c r="I626" s="158">
        <v>2157468</v>
      </c>
      <c r="J626" s="158">
        <v>931910</v>
      </c>
      <c r="K626" s="158">
        <v>992537</v>
      </c>
      <c r="L626" s="158">
        <v>4421039</v>
      </c>
      <c r="M626" s="158">
        <v>1289352</v>
      </c>
      <c r="N626" s="159">
        <v>23035814</v>
      </c>
    </row>
    <row r="627" spans="1:14" ht="33" customHeight="1" thickBot="1" x14ac:dyDescent="0.25">
      <c r="A627" s="171" t="s">
        <v>229</v>
      </c>
      <c r="B627" s="172">
        <v>32368767</v>
      </c>
      <c r="C627" s="172">
        <v>42467561</v>
      </c>
      <c r="D627" s="172">
        <v>46749810</v>
      </c>
      <c r="E627" s="172">
        <v>32661427</v>
      </c>
      <c r="F627" s="172">
        <v>56953708</v>
      </c>
      <c r="G627" s="172">
        <v>62441206</v>
      </c>
      <c r="H627" s="172">
        <v>69264250</v>
      </c>
      <c r="I627" s="172">
        <v>63810705</v>
      </c>
      <c r="J627" s="172">
        <v>67647626</v>
      </c>
      <c r="K627" s="172">
        <v>80694984</v>
      </c>
      <c r="L627" s="172">
        <v>88027223</v>
      </c>
      <c r="M627" s="172">
        <v>66180733</v>
      </c>
      <c r="N627" s="172">
        <v>709268000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527:N528"/>
    <mergeCell ref="A9:C9"/>
    <mergeCell ref="A12:N13"/>
    <mergeCell ref="A115:N116"/>
    <mergeCell ref="A218:N219"/>
    <mergeCell ref="A321:N322"/>
    <mergeCell ref="A424:N425"/>
    <mergeCell ref="A8:C8"/>
    <mergeCell ref="A2:N2"/>
    <mergeCell ref="A4:C4"/>
    <mergeCell ref="A5:C5"/>
    <mergeCell ref="A6:C6"/>
    <mergeCell ref="A7:C7"/>
  </mergeCells>
  <hyperlinks>
    <hyperlink ref="A4:C4" location="'2016'!A13" display="1 - FERROEXPRESO PAMPEANO S.A."/>
    <hyperlink ref="A5:C5" location="'2016'!A116" display="2 - NUEVO CENTRAL ARGENTINO S.A."/>
    <hyperlink ref="A6:C6" location="'2017'!A219" display="3 - FERROSUR ROCA S.A."/>
    <hyperlink ref="A7:C7" location="'2017'!A321" display="4 - BELGRANO CARGAS Y LOGÍSTICA S.A. - Línea San Martín "/>
    <hyperlink ref="A8:C8" location="'2017'!A424" display="5 - BELGRANO CARGAS Y LOGÍSTICA S.A. - Línea Urquiza"/>
    <hyperlink ref="A9:C9" location="'2017'!A528" display="6 - BELGRANO CARGAS Y LOGÍSTICA S.A. - Línea Belgrano"/>
  </hyperlinks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&amp;CTabla de elaboración propia a partir de datos aportados por los operadores</oddFooter>
  </headerFooter>
  <rowBreaks count="5" manualBreakCount="5">
    <brk id="114" max="13" man="1"/>
    <brk id="217" max="13" man="1"/>
    <brk id="320" max="16383" man="1"/>
    <brk id="423" max="16383" man="1"/>
    <brk id="526" max="16383" man="1"/>
  </row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topLeftCell="A2" zoomScale="75" zoomScaleNormal="100" zoomScaleSheetLayoutView="100" zoomScalePageLayoutView="75" workbookViewId="0">
      <selection activeCell="A2" sqref="A2:N2"/>
    </sheetView>
  </sheetViews>
  <sheetFormatPr baseColWidth="10" defaultRowHeight="12.75" x14ac:dyDescent="0.2"/>
  <cols>
    <col min="1" max="14" width="15.5703125" customWidth="1"/>
    <col min="15" max="15" width="12.7109375" bestFit="1" customWidth="1"/>
  </cols>
  <sheetData>
    <row r="2" spans="1:14" s="26" customFormat="1" ht="24.95" customHeight="1" x14ac:dyDescent="0.2">
      <c r="A2" s="302" t="s">
        <v>338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190"/>
    </row>
    <row r="5" spans="1:14" s="26" customFormat="1" ht="24.95" customHeight="1" x14ac:dyDescent="0.2">
      <c r="A5" s="326" t="s">
        <v>18</v>
      </c>
      <c r="B5" s="326"/>
      <c r="C5" s="326"/>
      <c r="D5" s="190"/>
    </row>
    <row r="6" spans="1:14" s="26" customFormat="1" ht="24.95" customHeight="1" x14ac:dyDescent="0.2">
      <c r="A6" s="353" t="s">
        <v>29</v>
      </c>
      <c r="B6" s="326"/>
      <c r="C6" s="326"/>
      <c r="D6" s="190"/>
    </row>
    <row r="7" spans="1:14" s="26" customFormat="1" ht="24.95" customHeight="1" x14ac:dyDescent="0.2">
      <c r="A7" s="326" t="s">
        <v>209</v>
      </c>
      <c r="B7" s="326"/>
      <c r="C7" s="326"/>
      <c r="D7" s="190"/>
    </row>
    <row r="8" spans="1:14" s="26" customFormat="1" ht="24.95" customHeight="1" x14ac:dyDescent="0.2">
      <c r="A8" s="326" t="s">
        <v>210</v>
      </c>
      <c r="B8" s="326"/>
      <c r="C8" s="326"/>
      <c r="D8" s="190"/>
    </row>
    <row r="9" spans="1:14" s="26" customFormat="1" ht="24.95" customHeight="1" x14ac:dyDescent="0.2">
      <c r="A9" s="326" t="s">
        <v>211</v>
      </c>
      <c r="B9" s="326"/>
      <c r="C9" s="326"/>
      <c r="D9" s="190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339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59" t="s">
        <v>216</v>
      </c>
      <c r="B14" s="60" t="s">
        <v>217</v>
      </c>
      <c r="C14" s="60" t="s">
        <v>218</v>
      </c>
      <c r="D14" s="60" t="s">
        <v>219</v>
      </c>
      <c r="E14" s="60" t="s">
        <v>220</v>
      </c>
      <c r="F14" s="60" t="s">
        <v>221</v>
      </c>
      <c r="G14" s="60" t="s">
        <v>222</v>
      </c>
      <c r="H14" s="60" t="s">
        <v>223</v>
      </c>
      <c r="I14" s="60" t="s">
        <v>224</v>
      </c>
      <c r="J14" s="60" t="s">
        <v>225</v>
      </c>
      <c r="K14" s="60" t="s">
        <v>226</v>
      </c>
      <c r="L14" s="60" t="s">
        <v>227</v>
      </c>
      <c r="M14" s="60" t="s">
        <v>228</v>
      </c>
      <c r="N14" s="61" t="s">
        <v>229</v>
      </c>
    </row>
    <row r="15" spans="1:14" ht="33" customHeight="1" thickBot="1" x14ac:dyDescent="0.25">
      <c r="A15" s="53" t="s">
        <v>230</v>
      </c>
      <c r="B15" s="173">
        <v>2794856.63</v>
      </c>
      <c r="C15" s="173">
        <v>0</v>
      </c>
      <c r="D15" s="173">
        <v>0</v>
      </c>
      <c r="E15" s="173">
        <v>5847220.227</v>
      </c>
      <c r="F15" s="173">
        <v>5724429.2999999998</v>
      </c>
      <c r="G15" s="173">
        <v>8045172.6100000013</v>
      </c>
      <c r="H15" s="173">
        <v>2011063.61</v>
      </c>
      <c r="I15" s="173">
        <v>1912684</v>
      </c>
      <c r="J15" s="173">
        <v>848080.21</v>
      </c>
      <c r="K15" s="173">
        <v>2094467.23</v>
      </c>
      <c r="L15" s="173">
        <v>6932912.7999999998</v>
      </c>
      <c r="M15" s="173">
        <v>883333.02</v>
      </c>
      <c r="N15" s="173">
        <v>37094219.636999995</v>
      </c>
    </row>
    <row r="16" spans="1:14" ht="33" customHeight="1" x14ac:dyDescent="0.2">
      <c r="A16" s="51" t="s">
        <v>231</v>
      </c>
      <c r="B16" s="174">
        <v>2794856.63</v>
      </c>
      <c r="C16" s="174">
        <v>0</v>
      </c>
      <c r="D16" s="174">
        <v>0</v>
      </c>
      <c r="E16" s="174">
        <v>5641943.4029999999</v>
      </c>
      <c r="F16" s="174">
        <v>5724429.2999999998</v>
      </c>
      <c r="G16" s="174">
        <v>7847367.9500000011</v>
      </c>
      <c r="H16" s="174">
        <v>2011063.61</v>
      </c>
      <c r="I16" s="174">
        <v>1663279</v>
      </c>
      <c r="J16" s="174">
        <v>848080.21</v>
      </c>
      <c r="K16" s="174">
        <v>2094467.23</v>
      </c>
      <c r="L16" s="174">
        <v>6526801.8399999999</v>
      </c>
      <c r="M16" s="174">
        <v>450538.86</v>
      </c>
      <c r="N16" s="175">
        <v>35602828.033</v>
      </c>
    </row>
    <row r="17" spans="1:14" ht="33" customHeight="1" x14ac:dyDescent="0.2">
      <c r="A17" s="51" t="s">
        <v>213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406110.96</v>
      </c>
      <c r="M17" s="174">
        <v>432794.16</v>
      </c>
      <c r="N17" s="175">
        <v>838905.12</v>
      </c>
    </row>
    <row r="18" spans="1:14" ht="33" customHeight="1" x14ac:dyDescent="0.2">
      <c r="A18" s="51" t="s">
        <v>232</v>
      </c>
      <c r="B18" s="174">
        <v>0</v>
      </c>
      <c r="C18" s="174">
        <v>0</v>
      </c>
      <c r="D18" s="174">
        <v>0</v>
      </c>
      <c r="E18" s="174">
        <v>205276.82400000002</v>
      </c>
      <c r="F18" s="174">
        <v>0</v>
      </c>
      <c r="G18" s="174">
        <v>197804.65999999997</v>
      </c>
      <c r="H18" s="174">
        <v>0</v>
      </c>
      <c r="I18" s="174">
        <v>249405</v>
      </c>
      <c r="J18" s="174">
        <v>0</v>
      </c>
      <c r="K18" s="174">
        <v>0</v>
      </c>
      <c r="L18" s="174">
        <v>0</v>
      </c>
      <c r="M18" s="174">
        <v>0</v>
      </c>
      <c r="N18" s="175">
        <v>652486.48399999994</v>
      </c>
    </row>
    <row r="19" spans="1:14" ht="33" customHeight="1" x14ac:dyDescent="0.2">
      <c r="A19" s="52" t="s">
        <v>233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5">
        <v>0</v>
      </c>
    </row>
    <row r="20" spans="1:14" ht="33" customHeight="1" thickBot="1" x14ac:dyDescent="0.25">
      <c r="A20" s="58" t="s">
        <v>234</v>
      </c>
      <c r="B20" s="176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5">
        <v>0</v>
      </c>
    </row>
    <row r="21" spans="1:14" ht="33" customHeight="1" thickBot="1" x14ac:dyDescent="0.25">
      <c r="A21" s="55" t="s">
        <v>235</v>
      </c>
      <c r="B21" s="177">
        <v>1470393.6</v>
      </c>
      <c r="C21" s="177">
        <v>0</v>
      </c>
      <c r="D21" s="177">
        <v>3345422.8759999997</v>
      </c>
      <c r="E21" s="177">
        <v>3306121.6440000003</v>
      </c>
      <c r="F21" s="177">
        <v>3450793.4000000004</v>
      </c>
      <c r="G21" s="177">
        <v>3833179.6</v>
      </c>
      <c r="H21" s="177">
        <v>2926932.68</v>
      </c>
      <c r="I21" s="177">
        <v>5650411</v>
      </c>
      <c r="J21" s="177">
        <v>3759853.3000000007</v>
      </c>
      <c r="K21" s="177">
        <v>4407461.76</v>
      </c>
      <c r="L21" s="177">
        <v>3228252.12</v>
      </c>
      <c r="M21" s="177">
        <v>2098039.02</v>
      </c>
      <c r="N21" s="177">
        <v>37476861</v>
      </c>
    </row>
    <row r="22" spans="1:14" ht="33" customHeight="1" x14ac:dyDescent="0.2">
      <c r="A22" s="54" t="s">
        <v>236</v>
      </c>
      <c r="B22" s="174">
        <v>1470393.6</v>
      </c>
      <c r="C22" s="174">
        <v>0</v>
      </c>
      <c r="D22" s="174">
        <v>3345422.8759999997</v>
      </c>
      <c r="E22" s="174">
        <v>3306121.6440000003</v>
      </c>
      <c r="F22" s="174">
        <v>3450793.4000000004</v>
      </c>
      <c r="G22" s="174">
        <v>3230442</v>
      </c>
      <c r="H22" s="174">
        <v>2477061.62</v>
      </c>
      <c r="I22" s="174">
        <v>4852538</v>
      </c>
      <c r="J22" s="174">
        <v>3227734.4200000009</v>
      </c>
      <c r="K22" s="174">
        <v>4407461.76</v>
      </c>
      <c r="L22" s="174">
        <v>3228252.12</v>
      </c>
      <c r="M22" s="174">
        <v>2098039.02</v>
      </c>
      <c r="N22" s="175">
        <v>35094260.460000001</v>
      </c>
    </row>
    <row r="23" spans="1:14" ht="33" customHeight="1" x14ac:dyDescent="0.2">
      <c r="A23" s="54" t="s">
        <v>237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602737.60000000009</v>
      </c>
      <c r="H23" s="174">
        <v>449871.06</v>
      </c>
      <c r="I23" s="174">
        <v>797873</v>
      </c>
      <c r="J23" s="174">
        <v>532118.88</v>
      </c>
      <c r="K23" s="174">
        <v>0</v>
      </c>
      <c r="L23" s="174">
        <v>0</v>
      </c>
      <c r="M23" s="174">
        <v>0</v>
      </c>
      <c r="N23" s="175">
        <v>2382600.54</v>
      </c>
    </row>
    <row r="24" spans="1:14" ht="33" customHeight="1" x14ac:dyDescent="0.2">
      <c r="A24" s="54" t="s">
        <v>238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5">
        <v>0</v>
      </c>
    </row>
    <row r="25" spans="1:14" ht="33" customHeight="1" x14ac:dyDescent="0.2">
      <c r="A25" s="54" t="s">
        <v>239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5">
        <v>0</v>
      </c>
    </row>
    <row r="26" spans="1:14" ht="33" customHeight="1" x14ac:dyDescent="0.2">
      <c r="A26" s="54" t="s">
        <v>240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5">
        <v>0</v>
      </c>
    </row>
    <row r="27" spans="1:14" ht="33" customHeight="1" thickBot="1" x14ac:dyDescent="0.25">
      <c r="A27" s="54" t="s">
        <v>241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5">
        <v>0</v>
      </c>
    </row>
    <row r="28" spans="1:14" ht="33" customHeight="1" thickBot="1" x14ac:dyDescent="0.25">
      <c r="A28" s="55" t="s">
        <v>242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</row>
    <row r="29" spans="1:14" ht="33" customHeight="1" x14ac:dyDescent="0.2">
      <c r="A29" s="54" t="s">
        <v>243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5">
        <v>0</v>
      </c>
    </row>
    <row r="30" spans="1:14" ht="33" customHeight="1" x14ac:dyDescent="0.2">
      <c r="A30" s="54" t="s">
        <v>244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5">
        <v>0</v>
      </c>
    </row>
    <row r="31" spans="1:14" ht="33" customHeight="1" x14ac:dyDescent="0.2">
      <c r="A31" s="54" t="s">
        <v>245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5">
        <v>0</v>
      </c>
    </row>
    <row r="32" spans="1:14" ht="33" customHeight="1" thickBot="1" x14ac:dyDescent="0.25">
      <c r="A32" s="54" t="s">
        <v>246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5">
        <v>0</v>
      </c>
    </row>
    <row r="33" spans="1:14" ht="33" customHeight="1" thickBot="1" x14ac:dyDescent="0.25">
      <c r="A33" s="55" t="s">
        <v>247</v>
      </c>
      <c r="B33" s="178">
        <v>0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0</v>
      </c>
      <c r="K33" s="178">
        <v>0</v>
      </c>
      <c r="L33" s="178">
        <v>0</v>
      </c>
      <c r="M33" s="178">
        <v>0</v>
      </c>
      <c r="N33" s="178">
        <v>0</v>
      </c>
    </row>
    <row r="34" spans="1:14" ht="33" customHeight="1" x14ac:dyDescent="0.2">
      <c r="A34" s="54" t="s">
        <v>248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9">
        <v>0</v>
      </c>
    </row>
    <row r="35" spans="1:14" ht="33" customHeight="1" thickBot="1" x14ac:dyDescent="0.25">
      <c r="A35" s="54" t="s">
        <v>249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9">
        <v>0</v>
      </c>
    </row>
    <row r="36" spans="1:14" ht="33" customHeight="1" thickBot="1" x14ac:dyDescent="0.25">
      <c r="A36" s="55" t="s">
        <v>250</v>
      </c>
      <c r="B36" s="177">
        <v>102474168.80499998</v>
      </c>
      <c r="C36" s="177">
        <v>91587332.167400017</v>
      </c>
      <c r="D36" s="177">
        <v>108963204.00959994</v>
      </c>
      <c r="E36" s="177">
        <v>98788883.405500039</v>
      </c>
      <c r="F36" s="177">
        <v>65881995.209999993</v>
      </c>
      <c r="G36" s="177">
        <v>77380955.219999999</v>
      </c>
      <c r="H36" s="177">
        <v>112513298.40489998</v>
      </c>
      <c r="I36" s="177">
        <v>132583894</v>
      </c>
      <c r="J36" s="177">
        <v>91989683.927783117</v>
      </c>
      <c r="K36" s="177">
        <v>113550089.14171559</v>
      </c>
      <c r="L36" s="177">
        <v>117380757.11910534</v>
      </c>
      <c r="M36" s="177">
        <v>105062269.34349607</v>
      </c>
      <c r="N36" s="177">
        <v>1218156530.7545002</v>
      </c>
    </row>
    <row r="37" spans="1:14" ht="33" customHeight="1" x14ac:dyDescent="0.2">
      <c r="A37" s="54" t="s">
        <v>251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9">
        <v>0</v>
      </c>
    </row>
    <row r="38" spans="1:14" ht="33" customHeight="1" x14ac:dyDescent="0.2">
      <c r="A38" s="54" t="s">
        <v>252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9">
        <v>0</v>
      </c>
    </row>
    <row r="39" spans="1:14" ht="33" customHeight="1" x14ac:dyDescent="0.2">
      <c r="A39" s="54" t="s">
        <v>253</v>
      </c>
      <c r="B39" s="174">
        <v>7407565.8601999981</v>
      </c>
      <c r="C39" s="174">
        <v>7830926.0127999997</v>
      </c>
      <c r="D39" s="174">
        <v>1090958.9315999998</v>
      </c>
      <c r="E39" s="174">
        <v>2046383.4890000003</v>
      </c>
      <c r="F39" s="174">
        <v>1712178.9799999997</v>
      </c>
      <c r="G39" s="174">
        <v>0.52000000000001023</v>
      </c>
      <c r="H39" s="174">
        <v>2950139.1941999998</v>
      </c>
      <c r="I39" s="174">
        <v>1431736</v>
      </c>
      <c r="J39" s="174">
        <v>762077.86</v>
      </c>
      <c r="K39" s="174">
        <v>1174</v>
      </c>
      <c r="L39" s="174">
        <v>4483777.7</v>
      </c>
      <c r="M39" s="174">
        <v>15810288.170000002</v>
      </c>
      <c r="N39" s="179">
        <v>45527206.717799991</v>
      </c>
    </row>
    <row r="40" spans="1:14" ht="33" customHeight="1" x14ac:dyDescent="0.2">
      <c r="A40" s="54" t="s">
        <v>254</v>
      </c>
      <c r="B40" s="174">
        <v>37767612.349799991</v>
      </c>
      <c r="C40" s="174">
        <v>40727622.453200012</v>
      </c>
      <c r="D40" s="174">
        <v>77017762.606999934</v>
      </c>
      <c r="E40" s="174">
        <v>73573007.591000035</v>
      </c>
      <c r="F40" s="174">
        <v>22679199.699999996</v>
      </c>
      <c r="G40" s="174">
        <v>50750794.149999999</v>
      </c>
      <c r="H40" s="174">
        <v>67699406.432599992</v>
      </c>
      <c r="I40" s="174">
        <v>74065963</v>
      </c>
      <c r="J40" s="174">
        <v>46180803.579960793</v>
      </c>
      <c r="K40" s="174">
        <v>50463625.467772804</v>
      </c>
      <c r="L40" s="174">
        <v>30060485.341855925</v>
      </c>
      <c r="M40" s="174">
        <v>19082615.387681656</v>
      </c>
      <c r="N40" s="179">
        <v>590068898.06087112</v>
      </c>
    </row>
    <row r="41" spans="1:14" ht="33" customHeight="1" x14ac:dyDescent="0.2">
      <c r="A41" s="54" t="s">
        <v>255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9">
        <v>0</v>
      </c>
    </row>
    <row r="42" spans="1:14" ht="33" customHeight="1" x14ac:dyDescent="0.2">
      <c r="A42" s="54" t="s">
        <v>256</v>
      </c>
      <c r="B42" s="174">
        <v>30677473.916999996</v>
      </c>
      <c r="C42" s="174">
        <v>20133661.436799999</v>
      </c>
      <c r="D42" s="174">
        <v>7664974.6670000004</v>
      </c>
      <c r="E42" s="174">
        <v>10802493.843500003</v>
      </c>
      <c r="F42" s="174">
        <v>8482611.75</v>
      </c>
      <c r="G42" s="174">
        <v>3504931.5199999991</v>
      </c>
      <c r="H42" s="174">
        <v>3156654.8020000001</v>
      </c>
      <c r="I42" s="174">
        <v>2425856</v>
      </c>
      <c r="J42" s="174">
        <v>2162518.9900000002</v>
      </c>
      <c r="K42" s="174">
        <v>20243.13</v>
      </c>
      <c r="L42" s="174">
        <v>1198192.04</v>
      </c>
      <c r="M42" s="174">
        <v>20049629.870031293</v>
      </c>
      <c r="N42" s="179">
        <v>110279241.9663313</v>
      </c>
    </row>
    <row r="43" spans="1:14" ht="33" customHeight="1" x14ac:dyDescent="0.2">
      <c r="A43" s="54" t="s">
        <v>257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9">
        <v>0</v>
      </c>
    </row>
    <row r="44" spans="1:14" ht="33" customHeight="1" x14ac:dyDescent="0.2">
      <c r="A44" s="54" t="s">
        <v>258</v>
      </c>
      <c r="B44" s="174">
        <v>0</v>
      </c>
      <c r="C44" s="174">
        <v>0</v>
      </c>
      <c r="D44" s="174">
        <v>3957253.3219999992</v>
      </c>
      <c r="E44" s="174">
        <v>256130.16199999995</v>
      </c>
      <c r="F44" s="174">
        <v>0</v>
      </c>
      <c r="G44" s="174">
        <v>178279.76</v>
      </c>
      <c r="H44" s="174">
        <v>-702</v>
      </c>
      <c r="I44" s="174">
        <v>2034092</v>
      </c>
      <c r="J44" s="174">
        <v>4250724.4799999995</v>
      </c>
      <c r="K44" s="174">
        <v>6460765.5099999988</v>
      </c>
      <c r="L44" s="174">
        <v>3383929.18</v>
      </c>
      <c r="M44" s="174">
        <v>5908598.9700000016</v>
      </c>
      <c r="N44" s="179">
        <v>26429071.384</v>
      </c>
    </row>
    <row r="45" spans="1:14" ht="33" customHeight="1" x14ac:dyDescent="0.2">
      <c r="A45" s="54" t="s">
        <v>259</v>
      </c>
      <c r="B45" s="174">
        <v>26621516.678000003</v>
      </c>
      <c r="C45" s="174">
        <v>22895122.264600005</v>
      </c>
      <c r="D45" s="174">
        <v>19232254.482000005</v>
      </c>
      <c r="E45" s="174">
        <v>12110868.319999998</v>
      </c>
      <c r="F45" s="174">
        <v>33008004.780000001</v>
      </c>
      <c r="G45" s="174">
        <v>22946949.270000003</v>
      </c>
      <c r="H45" s="174">
        <v>38707799.97609999</v>
      </c>
      <c r="I45" s="174">
        <v>52626247</v>
      </c>
      <c r="J45" s="174">
        <v>38633559.017822325</v>
      </c>
      <c r="K45" s="174">
        <v>56604281.033942789</v>
      </c>
      <c r="L45" s="174">
        <v>78254372.857249409</v>
      </c>
      <c r="M45" s="174">
        <v>44211136.945783123</v>
      </c>
      <c r="N45" s="179">
        <v>445852112.6254977</v>
      </c>
    </row>
    <row r="46" spans="1:14" ht="33" customHeight="1" x14ac:dyDescent="0.2">
      <c r="A46" s="54" t="s">
        <v>260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9">
        <v>0</v>
      </c>
    </row>
    <row r="47" spans="1:14" ht="33" customHeight="1" thickBot="1" x14ac:dyDescent="0.25">
      <c r="A47" s="54" t="s">
        <v>261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9">
        <v>0</v>
      </c>
    </row>
    <row r="48" spans="1:14" ht="33" customHeight="1" thickBot="1" x14ac:dyDescent="0.25">
      <c r="A48" s="55" t="s">
        <v>262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</row>
    <row r="49" spans="1:14" ht="33" customHeight="1" thickBot="1" x14ac:dyDescent="0.25">
      <c r="A49" s="56" t="s">
        <v>262</v>
      </c>
      <c r="B49" s="180">
        <v>0</v>
      </c>
      <c r="C49" s="180">
        <v>0</v>
      </c>
      <c r="D49" s="180">
        <v>0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0</v>
      </c>
      <c r="K49" s="180">
        <v>0</v>
      </c>
      <c r="L49" s="180">
        <v>0</v>
      </c>
      <c r="M49" s="180">
        <v>0</v>
      </c>
      <c r="N49" s="179">
        <v>0</v>
      </c>
    </row>
    <row r="50" spans="1:14" ht="33" customHeight="1" thickBot="1" x14ac:dyDescent="0.25">
      <c r="A50" s="55" t="s">
        <v>263</v>
      </c>
      <c r="B50" s="177">
        <v>387999.6660000002</v>
      </c>
      <c r="C50" s="177">
        <v>2946106.04</v>
      </c>
      <c r="D50" s="177">
        <v>2957930.0119999996</v>
      </c>
      <c r="E50" s="177">
        <v>2913255.3450000002</v>
      </c>
      <c r="F50" s="177">
        <v>5652822.4550000001</v>
      </c>
      <c r="G50" s="177">
        <v>0</v>
      </c>
      <c r="H50" s="177">
        <v>2434727.61</v>
      </c>
      <c r="I50" s="177">
        <v>0</v>
      </c>
      <c r="J50" s="177">
        <v>2498366.15</v>
      </c>
      <c r="K50" s="177">
        <v>2610833.477</v>
      </c>
      <c r="L50" s="177">
        <v>-1.7569999997504056</v>
      </c>
      <c r="M50" s="177">
        <v>2839926.9499999997</v>
      </c>
      <c r="N50" s="177">
        <v>25241965.948000003</v>
      </c>
    </row>
    <row r="51" spans="1:14" ht="33" customHeight="1" x14ac:dyDescent="0.2">
      <c r="A51" s="54" t="s">
        <v>264</v>
      </c>
      <c r="B51" s="174">
        <v>387999.6660000002</v>
      </c>
      <c r="C51" s="174">
        <v>2946106.04</v>
      </c>
      <c r="D51" s="174">
        <v>2957930.0119999996</v>
      </c>
      <c r="E51" s="174">
        <v>2913255.3450000002</v>
      </c>
      <c r="F51" s="174">
        <v>5652822.4550000001</v>
      </c>
      <c r="G51" s="174">
        <v>0</v>
      </c>
      <c r="H51" s="174">
        <v>2434727.61</v>
      </c>
      <c r="I51" s="174">
        <v>0</v>
      </c>
      <c r="J51" s="174">
        <v>2498366.15</v>
      </c>
      <c r="K51" s="174">
        <v>2610833.477</v>
      </c>
      <c r="L51" s="174">
        <v>-1.7569999997504056</v>
      </c>
      <c r="M51" s="174">
        <v>2839926.9499999997</v>
      </c>
      <c r="N51" s="179">
        <v>25241965.948000003</v>
      </c>
    </row>
    <row r="52" spans="1:14" ht="33" customHeight="1" x14ac:dyDescent="0.2">
      <c r="A52" s="54" t="s">
        <v>265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9">
        <v>0</v>
      </c>
    </row>
    <row r="53" spans="1:14" ht="33" customHeight="1" x14ac:dyDescent="0.2">
      <c r="A53" s="54" t="s">
        <v>266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9">
        <v>0</v>
      </c>
    </row>
    <row r="54" spans="1:14" ht="33" customHeight="1" x14ac:dyDescent="0.2">
      <c r="A54" s="54" t="s">
        <v>267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9">
        <v>0</v>
      </c>
    </row>
    <row r="55" spans="1:14" ht="33" customHeight="1" x14ac:dyDescent="0.2">
      <c r="A55" s="54" t="s">
        <v>268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9">
        <v>0</v>
      </c>
    </row>
    <row r="56" spans="1:14" ht="33" customHeight="1" x14ac:dyDescent="0.2">
      <c r="A56" s="54" t="s">
        <v>269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9">
        <v>0</v>
      </c>
    </row>
    <row r="57" spans="1:14" ht="33" customHeight="1" x14ac:dyDescent="0.2">
      <c r="A57" s="54" t="s">
        <v>270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9">
        <v>0</v>
      </c>
    </row>
    <row r="58" spans="1:14" ht="33" customHeight="1" x14ac:dyDescent="0.2">
      <c r="A58" s="54" t="s">
        <v>271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9">
        <v>0</v>
      </c>
    </row>
    <row r="59" spans="1:14" ht="33" customHeight="1" x14ac:dyDescent="0.2">
      <c r="A59" s="54" t="s">
        <v>272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9">
        <v>0</v>
      </c>
    </row>
    <row r="60" spans="1:14" ht="33" customHeight="1" thickBot="1" x14ac:dyDescent="0.25">
      <c r="A60" s="54" t="s">
        <v>273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9">
        <v>0</v>
      </c>
    </row>
    <row r="61" spans="1:14" ht="33" customHeight="1" thickBot="1" x14ac:dyDescent="0.25">
      <c r="A61" s="55" t="s">
        <v>274</v>
      </c>
      <c r="B61" s="177">
        <v>0</v>
      </c>
      <c r="C61" s="177">
        <v>0</v>
      </c>
      <c r="D61" s="177">
        <v>0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</row>
    <row r="62" spans="1:14" ht="33" customHeight="1" x14ac:dyDescent="0.2">
      <c r="A62" s="54" t="s">
        <v>275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9">
        <v>0</v>
      </c>
    </row>
    <row r="63" spans="1:14" ht="33" customHeight="1" x14ac:dyDescent="0.2">
      <c r="A63" s="54" t="s">
        <v>276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9">
        <v>0</v>
      </c>
    </row>
    <row r="64" spans="1:14" ht="33" customHeight="1" x14ac:dyDescent="0.2">
      <c r="A64" s="54" t="s">
        <v>277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9">
        <v>0</v>
      </c>
    </row>
    <row r="65" spans="1:14" ht="33" customHeight="1" x14ac:dyDescent="0.2">
      <c r="A65" s="54" t="s">
        <v>278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9">
        <v>0</v>
      </c>
    </row>
    <row r="66" spans="1:14" ht="33" customHeight="1" x14ac:dyDescent="0.2">
      <c r="A66" s="54" t="s">
        <v>279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9">
        <v>0</v>
      </c>
    </row>
    <row r="67" spans="1:14" ht="33" customHeight="1" x14ac:dyDescent="0.2">
      <c r="A67" s="54" t="s">
        <v>280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9">
        <v>0</v>
      </c>
    </row>
    <row r="68" spans="1:14" ht="33" customHeight="1" thickBot="1" x14ac:dyDescent="0.25">
      <c r="A68" s="54" t="s">
        <v>281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9">
        <v>0</v>
      </c>
    </row>
    <row r="69" spans="1:14" ht="33" customHeight="1" thickBot="1" x14ac:dyDescent="0.25">
      <c r="A69" s="55" t="s">
        <v>282</v>
      </c>
      <c r="B69" s="177">
        <v>1168540.8</v>
      </c>
      <c r="C69" s="177">
        <v>285476.83199999999</v>
      </c>
      <c r="D69" s="177">
        <v>489705.37199999997</v>
      </c>
      <c r="E69" s="177">
        <v>956160</v>
      </c>
      <c r="F69" s="177">
        <v>2236467.2000000002</v>
      </c>
      <c r="G69" s="177">
        <v>1199985.6000000001</v>
      </c>
      <c r="H69" s="177">
        <v>909700.2</v>
      </c>
      <c r="I69" s="177">
        <v>1838400</v>
      </c>
      <c r="J69" s="177">
        <v>1600</v>
      </c>
      <c r="K69" s="177">
        <v>0</v>
      </c>
      <c r="L69" s="177">
        <v>0</v>
      </c>
      <c r="M69" s="177">
        <v>726720</v>
      </c>
      <c r="N69" s="177">
        <v>9812756.0040000007</v>
      </c>
    </row>
    <row r="70" spans="1:14" ht="33" customHeight="1" x14ac:dyDescent="0.2">
      <c r="A70" s="54" t="s">
        <v>283</v>
      </c>
      <c r="B70" s="174">
        <v>895948.80000000005</v>
      </c>
      <c r="C70" s="174">
        <v>8924.8320000000003</v>
      </c>
      <c r="D70" s="174">
        <v>0</v>
      </c>
      <c r="E70" s="174">
        <v>956160</v>
      </c>
      <c r="F70" s="174">
        <v>1959027.2</v>
      </c>
      <c r="G70" s="174">
        <v>1199985.6000000001</v>
      </c>
      <c r="H70" s="174">
        <v>909700.2</v>
      </c>
      <c r="I70" s="174">
        <v>1838400</v>
      </c>
      <c r="J70" s="174">
        <v>1600</v>
      </c>
      <c r="K70" s="174">
        <v>0</v>
      </c>
      <c r="L70" s="174">
        <v>0</v>
      </c>
      <c r="M70" s="174">
        <v>726720</v>
      </c>
      <c r="N70" s="179">
        <v>8496466.6319999993</v>
      </c>
    </row>
    <row r="71" spans="1:14" ht="33" customHeight="1" x14ac:dyDescent="0.2">
      <c r="A71" s="54" t="s">
        <v>284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9">
        <v>0</v>
      </c>
    </row>
    <row r="72" spans="1:14" ht="33" customHeight="1" x14ac:dyDescent="0.2">
      <c r="A72" s="54" t="s">
        <v>285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9">
        <v>0</v>
      </c>
    </row>
    <row r="73" spans="1:14" ht="33" customHeight="1" x14ac:dyDescent="0.2">
      <c r="A73" s="54" t="s">
        <v>286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9">
        <v>0</v>
      </c>
    </row>
    <row r="74" spans="1:14" ht="33" customHeight="1" x14ac:dyDescent="0.2">
      <c r="A74" s="54" t="s">
        <v>287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9">
        <v>0</v>
      </c>
    </row>
    <row r="75" spans="1:14" ht="33" customHeight="1" x14ac:dyDescent="0.2">
      <c r="A75" s="54" t="s">
        <v>288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9">
        <v>0</v>
      </c>
    </row>
    <row r="76" spans="1:14" ht="33" customHeight="1" x14ac:dyDescent="0.2">
      <c r="A76" s="54" t="s">
        <v>289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9">
        <v>0</v>
      </c>
    </row>
    <row r="77" spans="1:14" ht="33" customHeight="1" x14ac:dyDescent="0.2">
      <c r="A77" s="54" t="s">
        <v>290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9">
        <v>0</v>
      </c>
    </row>
    <row r="78" spans="1:14" ht="33" customHeight="1" x14ac:dyDescent="0.2">
      <c r="A78" s="54" t="s">
        <v>291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9">
        <v>0</v>
      </c>
    </row>
    <row r="79" spans="1:14" ht="33" customHeight="1" x14ac:dyDescent="0.2">
      <c r="A79" s="54" t="s">
        <v>292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9">
        <v>0</v>
      </c>
    </row>
    <row r="80" spans="1:14" ht="33" customHeight="1" x14ac:dyDescent="0.2">
      <c r="A80" s="54" t="s">
        <v>293</v>
      </c>
      <c r="B80" s="174">
        <v>272592</v>
      </c>
      <c r="C80" s="174">
        <v>276552</v>
      </c>
      <c r="D80" s="174">
        <v>315700.05</v>
      </c>
      <c r="E80" s="174">
        <v>0</v>
      </c>
      <c r="F80" s="174">
        <v>277440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9">
        <v>1142284.05</v>
      </c>
    </row>
    <row r="81" spans="1:14" ht="33" customHeight="1" x14ac:dyDescent="0.2">
      <c r="A81" s="54" t="s">
        <v>294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9">
        <v>0</v>
      </c>
    </row>
    <row r="82" spans="1:14" ht="33" customHeight="1" x14ac:dyDescent="0.2">
      <c r="A82" s="54" t="s">
        <v>295</v>
      </c>
      <c r="B82" s="174">
        <v>0</v>
      </c>
      <c r="C82" s="174">
        <v>0</v>
      </c>
      <c r="D82" s="174">
        <v>174005.32200000001</v>
      </c>
      <c r="E82" s="174">
        <v>0</v>
      </c>
      <c r="F82" s="174">
        <v>0</v>
      </c>
      <c r="G82" s="174">
        <v>0</v>
      </c>
      <c r="H82" s="174">
        <v>0</v>
      </c>
      <c r="I82" s="174">
        <v>0</v>
      </c>
      <c r="J82" s="174">
        <v>0</v>
      </c>
      <c r="K82" s="174">
        <v>0</v>
      </c>
      <c r="L82" s="174">
        <v>0</v>
      </c>
      <c r="M82" s="174">
        <v>0</v>
      </c>
      <c r="N82" s="179">
        <v>174005.32200000001</v>
      </c>
    </row>
    <row r="83" spans="1:14" ht="33" customHeight="1" x14ac:dyDescent="0.2">
      <c r="A83" s="54" t="s">
        <v>296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9">
        <v>0</v>
      </c>
    </row>
    <row r="84" spans="1:14" ht="33" customHeight="1" thickBot="1" x14ac:dyDescent="0.25">
      <c r="A84" s="54" t="s">
        <v>297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9">
        <v>0</v>
      </c>
    </row>
    <row r="85" spans="1:14" ht="33" customHeight="1" thickBot="1" x14ac:dyDescent="0.25">
      <c r="A85" s="55" t="s">
        <v>298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</row>
    <row r="86" spans="1:14" ht="33" customHeight="1" x14ac:dyDescent="0.2">
      <c r="A86" s="54" t="s">
        <v>299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9">
        <v>0</v>
      </c>
    </row>
    <row r="87" spans="1:14" ht="33" customHeight="1" x14ac:dyDescent="0.2">
      <c r="A87" s="54" t="s">
        <v>300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9">
        <v>0</v>
      </c>
    </row>
    <row r="88" spans="1:14" ht="33" customHeight="1" x14ac:dyDescent="0.2">
      <c r="A88" s="54" t="s">
        <v>301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9">
        <v>0</v>
      </c>
    </row>
    <row r="89" spans="1:14" ht="33" customHeight="1" x14ac:dyDescent="0.2">
      <c r="A89" s="54" t="s">
        <v>302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9">
        <v>0</v>
      </c>
    </row>
    <row r="90" spans="1:14" ht="33" customHeight="1" x14ac:dyDescent="0.2">
      <c r="A90" s="54" t="s">
        <v>303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9">
        <v>0</v>
      </c>
    </row>
    <row r="91" spans="1:14" ht="33" customHeight="1" thickBot="1" x14ac:dyDescent="0.25">
      <c r="A91" s="54" t="s">
        <v>234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9">
        <v>0</v>
      </c>
    </row>
    <row r="92" spans="1:14" ht="33" customHeight="1" thickBot="1" x14ac:dyDescent="0.25">
      <c r="A92" s="55" t="s">
        <v>304</v>
      </c>
      <c r="B92" s="177">
        <v>0</v>
      </c>
      <c r="C92" s="177">
        <v>0</v>
      </c>
      <c r="D92" s="177">
        <v>247121.28</v>
      </c>
      <c r="E92" s="177">
        <v>-861.94000000000233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246259.34</v>
      </c>
    </row>
    <row r="93" spans="1:14" ht="33" customHeight="1" x14ac:dyDescent="0.2">
      <c r="A93" s="54" t="s">
        <v>305</v>
      </c>
      <c r="B93" s="174">
        <v>0</v>
      </c>
      <c r="C93" s="174">
        <v>0</v>
      </c>
      <c r="D93" s="174">
        <v>247121.28</v>
      </c>
      <c r="E93" s="174">
        <v>-861.94000000000233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246259.34</v>
      </c>
    </row>
    <row r="94" spans="1:14" ht="33" customHeight="1" x14ac:dyDescent="0.2">
      <c r="A94" s="54" t="s">
        <v>306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</row>
    <row r="95" spans="1:14" ht="33" customHeight="1" x14ac:dyDescent="0.2">
      <c r="A95" s="54" t="s">
        <v>307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</row>
    <row r="96" spans="1:14" ht="33" customHeight="1" thickBot="1" x14ac:dyDescent="0.25">
      <c r="A96" s="54" t="s">
        <v>234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</row>
    <row r="97" spans="1:14" ht="33" customHeight="1" thickBot="1" x14ac:dyDescent="0.25">
      <c r="A97" s="55" t="s">
        <v>308</v>
      </c>
      <c r="B97" s="177">
        <v>1977856.264</v>
      </c>
      <c r="C97" s="177">
        <v>2377086.9180000001</v>
      </c>
      <c r="D97" s="177">
        <v>2025906.3156000003</v>
      </c>
      <c r="E97" s="177">
        <v>1371004.716</v>
      </c>
      <c r="F97" s="177">
        <v>5874151.7200000007</v>
      </c>
      <c r="G97" s="177">
        <v>9850563.2599999998</v>
      </c>
      <c r="H97" s="177">
        <v>8892441.4000000004</v>
      </c>
      <c r="I97" s="177">
        <v>6781578</v>
      </c>
      <c r="J97" s="177">
        <v>10152049.141000001</v>
      </c>
      <c r="K97" s="177">
        <v>8881089.6789999995</v>
      </c>
      <c r="L97" s="177">
        <v>8817359.1500000004</v>
      </c>
      <c r="M97" s="177">
        <v>2023015.5</v>
      </c>
      <c r="N97" s="177">
        <v>69024102.063600004</v>
      </c>
    </row>
    <row r="98" spans="1:14" ht="33" customHeight="1" x14ac:dyDescent="0.2">
      <c r="A98" s="54" t="s">
        <v>309</v>
      </c>
      <c r="B98" s="174">
        <v>-11340.824000000255</v>
      </c>
      <c r="C98" s="174">
        <v>0</v>
      </c>
      <c r="D98" s="174">
        <v>0</v>
      </c>
      <c r="E98" s="174">
        <v>0</v>
      </c>
      <c r="F98" s="174">
        <v>5191701.82</v>
      </c>
      <c r="G98" s="174">
        <v>7525033.46</v>
      </c>
      <c r="H98" s="174">
        <v>7623436.2999999998</v>
      </c>
      <c r="I98" s="174">
        <v>4594833</v>
      </c>
      <c r="J98" s="174">
        <v>9074698.1410000008</v>
      </c>
      <c r="K98" s="174">
        <v>4032420.0589999999</v>
      </c>
      <c r="L98" s="174">
        <v>449</v>
      </c>
      <c r="M98" s="174">
        <v>0</v>
      </c>
      <c r="N98" s="179">
        <v>38031230.956</v>
      </c>
    </row>
    <row r="99" spans="1:14" ht="33" customHeight="1" x14ac:dyDescent="0.2">
      <c r="A99" s="54" t="s">
        <v>310</v>
      </c>
      <c r="B99" s="174">
        <v>0</v>
      </c>
      <c r="C99" s="174">
        <v>0</v>
      </c>
      <c r="D99" s="174">
        <v>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2826370.22</v>
      </c>
      <c r="L99" s="174">
        <v>7705146.75</v>
      </c>
      <c r="M99" s="174">
        <v>0</v>
      </c>
      <c r="N99" s="179">
        <v>10531516.970000001</v>
      </c>
    </row>
    <row r="100" spans="1:14" ht="33" customHeight="1" x14ac:dyDescent="0.2">
      <c r="A100" s="54" t="s">
        <v>311</v>
      </c>
      <c r="B100" s="174">
        <v>0</v>
      </c>
      <c r="C100" s="174">
        <v>0</v>
      </c>
      <c r="D100" s="174">
        <v>0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  <c r="N100" s="179">
        <v>0</v>
      </c>
    </row>
    <row r="101" spans="1:14" ht="33" customHeight="1" x14ac:dyDescent="0.2">
      <c r="A101" s="54" t="s">
        <v>312</v>
      </c>
      <c r="B101" s="174">
        <v>0</v>
      </c>
      <c r="C101" s="174">
        <v>0</v>
      </c>
      <c r="D101" s="174">
        <v>0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9">
        <v>0</v>
      </c>
    </row>
    <row r="102" spans="1:14" ht="33" customHeight="1" x14ac:dyDescent="0.2">
      <c r="A102" s="54" t="s">
        <v>313</v>
      </c>
      <c r="B102" s="174">
        <v>1989197.0880000002</v>
      </c>
      <c r="C102" s="174">
        <v>2377086.9180000001</v>
      </c>
      <c r="D102" s="174">
        <v>2025906.3156000003</v>
      </c>
      <c r="E102" s="174">
        <v>1371004.716</v>
      </c>
      <c r="F102" s="174">
        <v>682449.9</v>
      </c>
      <c r="G102" s="174">
        <v>2325529.8000000003</v>
      </c>
      <c r="H102" s="174">
        <v>1269005.1000000001</v>
      </c>
      <c r="I102" s="174">
        <v>2186745</v>
      </c>
      <c r="J102" s="174">
        <v>1077351</v>
      </c>
      <c r="K102" s="174">
        <v>2022299.4000000001</v>
      </c>
      <c r="L102" s="174">
        <v>1111763.3999999999</v>
      </c>
      <c r="M102" s="174">
        <v>2023015.5</v>
      </c>
      <c r="N102" s="179">
        <v>20461354.137599997</v>
      </c>
    </row>
    <row r="103" spans="1:14" ht="33" customHeight="1" x14ac:dyDescent="0.2">
      <c r="A103" s="54" t="s">
        <v>314</v>
      </c>
      <c r="B103" s="174">
        <v>0</v>
      </c>
      <c r="C103" s="174">
        <v>0</v>
      </c>
      <c r="D103" s="174">
        <v>0</v>
      </c>
      <c r="E103" s="174">
        <v>0</v>
      </c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0</v>
      </c>
      <c r="N103" s="179">
        <v>0</v>
      </c>
    </row>
    <row r="104" spans="1:14" ht="33" customHeight="1" x14ac:dyDescent="0.2">
      <c r="A104" s="54" t="s">
        <v>313</v>
      </c>
      <c r="B104" s="174">
        <v>0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9">
        <v>0</v>
      </c>
    </row>
    <row r="105" spans="1:14" ht="33" customHeight="1" thickBot="1" x14ac:dyDescent="0.25">
      <c r="A105" s="54" t="s">
        <v>234</v>
      </c>
      <c r="B105" s="174">
        <v>0</v>
      </c>
      <c r="C105" s="174">
        <v>0</v>
      </c>
      <c r="D105" s="174">
        <v>0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  <c r="N105" s="179">
        <v>0</v>
      </c>
    </row>
    <row r="106" spans="1:14" ht="33" customHeight="1" thickBot="1" x14ac:dyDescent="0.25">
      <c r="A106" s="55" t="s">
        <v>315</v>
      </c>
      <c r="B106" s="177">
        <v>0</v>
      </c>
      <c r="C106" s="177">
        <v>0</v>
      </c>
      <c r="D106" s="177">
        <v>0</v>
      </c>
      <c r="E106" s="177">
        <v>0</v>
      </c>
      <c r="F106" s="177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</row>
    <row r="107" spans="1:14" ht="33" customHeight="1" x14ac:dyDescent="0.2">
      <c r="A107" s="54" t="s">
        <v>316</v>
      </c>
      <c r="B107" s="174">
        <v>0</v>
      </c>
      <c r="C107" s="174">
        <v>0</v>
      </c>
      <c r="D107" s="174">
        <v>0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9">
        <v>0</v>
      </c>
    </row>
    <row r="108" spans="1:14" ht="33" customHeight="1" x14ac:dyDescent="0.2">
      <c r="A108" s="54" t="s">
        <v>317</v>
      </c>
      <c r="B108" s="174">
        <v>0</v>
      </c>
      <c r="C108" s="174">
        <v>0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9">
        <v>0</v>
      </c>
    </row>
    <row r="109" spans="1:14" ht="33" customHeight="1" thickBot="1" x14ac:dyDescent="0.25">
      <c r="A109" s="54" t="s">
        <v>234</v>
      </c>
      <c r="B109" s="174">
        <v>0</v>
      </c>
      <c r="C109" s="174">
        <v>0</v>
      </c>
      <c r="D109" s="174">
        <v>0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  <c r="N109" s="179">
        <v>0</v>
      </c>
    </row>
    <row r="110" spans="1:14" ht="33" customHeight="1" thickBot="1" x14ac:dyDescent="0.25">
      <c r="A110" s="55" t="s">
        <v>318</v>
      </c>
      <c r="B110" s="177">
        <v>0</v>
      </c>
      <c r="C110" s="177">
        <v>0</v>
      </c>
      <c r="D110" s="177">
        <v>0</v>
      </c>
      <c r="E110" s="177">
        <v>0</v>
      </c>
      <c r="F110" s="177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</row>
    <row r="111" spans="1:14" ht="33" customHeight="1" thickBot="1" x14ac:dyDescent="0.25">
      <c r="A111" s="57" t="s">
        <v>318</v>
      </c>
      <c r="B111" s="181">
        <v>0</v>
      </c>
      <c r="C111" s="181">
        <v>0</v>
      </c>
      <c r="D111" s="181"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2">
        <v>0</v>
      </c>
    </row>
    <row r="112" spans="1:14" ht="33" customHeight="1" thickBot="1" x14ac:dyDescent="0.25">
      <c r="A112" s="62" t="s">
        <v>229</v>
      </c>
      <c r="B112" s="183">
        <v>110273815.76499997</v>
      </c>
      <c r="C112" s="183">
        <v>97196001.957400024</v>
      </c>
      <c r="D112" s="183">
        <v>118029289.86519992</v>
      </c>
      <c r="E112" s="183">
        <v>113181783.39750005</v>
      </c>
      <c r="F112" s="183">
        <v>88820659.284999996</v>
      </c>
      <c r="G112" s="183">
        <v>100309856.29000001</v>
      </c>
      <c r="H112" s="183">
        <v>129688163.9049</v>
      </c>
      <c r="I112" s="183">
        <v>148766967</v>
      </c>
      <c r="J112" s="183">
        <v>109249632.72878313</v>
      </c>
      <c r="K112" s="183">
        <v>131543941.28771558</v>
      </c>
      <c r="L112" s="183">
        <v>136359279.43210533</v>
      </c>
      <c r="M112" s="183">
        <v>113633303.83349608</v>
      </c>
      <c r="N112" s="183">
        <v>1397052694.7471001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340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83" t="s">
        <v>216</v>
      </c>
      <c r="B117" s="84" t="s">
        <v>217</v>
      </c>
      <c r="C117" s="84" t="s">
        <v>218</v>
      </c>
      <c r="D117" s="84" t="s">
        <v>219</v>
      </c>
      <c r="E117" s="84" t="s">
        <v>220</v>
      </c>
      <c r="F117" s="84" t="s">
        <v>221</v>
      </c>
      <c r="G117" s="84" t="s">
        <v>222</v>
      </c>
      <c r="H117" s="84" t="s">
        <v>223</v>
      </c>
      <c r="I117" s="84" t="s">
        <v>224</v>
      </c>
      <c r="J117" s="84" t="s">
        <v>225</v>
      </c>
      <c r="K117" s="84" t="s">
        <v>226</v>
      </c>
      <c r="L117" s="84" t="s">
        <v>227</v>
      </c>
      <c r="M117" s="84" t="s">
        <v>228</v>
      </c>
      <c r="N117" s="85" t="s">
        <v>229</v>
      </c>
    </row>
    <row r="118" spans="1:14" ht="33" customHeight="1" thickBot="1" x14ac:dyDescent="0.25">
      <c r="A118" s="77" t="s">
        <v>230</v>
      </c>
      <c r="B118" s="65">
        <v>0</v>
      </c>
      <c r="C118" s="65">
        <v>1386639.75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685443.5</v>
      </c>
      <c r="L118" s="65">
        <v>1562917</v>
      </c>
      <c r="M118" s="65">
        <v>883532.25</v>
      </c>
      <c r="N118" s="65">
        <v>4518532.5</v>
      </c>
    </row>
    <row r="119" spans="1:14" ht="33" customHeight="1" x14ac:dyDescent="0.2">
      <c r="A119" s="75" t="s">
        <v>231</v>
      </c>
      <c r="B119" s="68">
        <v>0</v>
      </c>
      <c r="C119" s="66">
        <v>1386639.75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7">
        <v>1386639.75</v>
      </c>
    </row>
    <row r="120" spans="1:14" ht="33" customHeight="1" x14ac:dyDescent="0.2">
      <c r="A120" s="75" t="s">
        <v>213</v>
      </c>
      <c r="B120" s="68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7">
        <v>0</v>
      </c>
    </row>
    <row r="121" spans="1:14" ht="33" customHeight="1" x14ac:dyDescent="0.2">
      <c r="A121" s="75" t="s">
        <v>232</v>
      </c>
      <c r="B121" s="68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7">
        <v>0</v>
      </c>
    </row>
    <row r="122" spans="1:14" ht="33" customHeight="1" x14ac:dyDescent="0.2">
      <c r="A122" s="76" t="s">
        <v>233</v>
      </c>
      <c r="B122" s="68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7">
        <v>0</v>
      </c>
    </row>
    <row r="123" spans="1:14" ht="33" customHeight="1" thickBot="1" x14ac:dyDescent="0.25">
      <c r="A123" s="82" t="s">
        <v>234</v>
      </c>
      <c r="B123" s="68">
        <v>0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685443.5</v>
      </c>
      <c r="L123" s="66">
        <v>1562917</v>
      </c>
      <c r="M123" s="66">
        <v>883532.25</v>
      </c>
      <c r="N123" s="67">
        <v>3131892.75</v>
      </c>
    </row>
    <row r="124" spans="1:14" ht="33" customHeight="1" thickBot="1" x14ac:dyDescent="0.25">
      <c r="A124" s="79" t="s">
        <v>235</v>
      </c>
      <c r="B124" s="69">
        <v>6058213.9900000002</v>
      </c>
      <c r="C124" s="69">
        <v>6169705.6600000001</v>
      </c>
      <c r="D124" s="69">
        <v>14540960.870000001</v>
      </c>
      <c r="E124" s="69">
        <v>14604653.289999999</v>
      </c>
      <c r="F124" s="69">
        <v>5071804.6500000004</v>
      </c>
      <c r="G124" s="69">
        <v>14035956.99</v>
      </c>
      <c r="H124" s="69">
        <v>14543467.75</v>
      </c>
      <c r="I124" s="69">
        <v>13670399.59</v>
      </c>
      <c r="J124" s="69">
        <v>9370490.5399999991</v>
      </c>
      <c r="K124" s="69">
        <v>14324060.6</v>
      </c>
      <c r="L124" s="69">
        <v>7027178.3300000001</v>
      </c>
      <c r="M124" s="69">
        <v>5250242.0600000005</v>
      </c>
      <c r="N124" s="69">
        <v>124667134.31999999</v>
      </c>
    </row>
    <row r="125" spans="1:14" ht="33" customHeight="1" x14ac:dyDescent="0.2">
      <c r="A125" s="78" t="s">
        <v>236</v>
      </c>
      <c r="B125" s="66">
        <v>10667.36</v>
      </c>
      <c r="C125" s="66">
        <v>0</v>
      </c>
      <c r="D125" s="66">
        <v>0</v>
      </c>
      <c r="E125" s="66">
        <v>0</v>
      </c>
      <c r="F125" s="66">
        <v>75906.05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7">
        <v>86573.41</v>
      </c>
    </row>
    <row r="126" spans="1:14" ht="33" customHeight="1" x14ac:dyDescent="0.2">
      <c r="A126" s="78" t="s">
        <v>237</v>
      </c>
      <c r="B126" s="66">
        <v>3147496.75</v>
      </c>
      <c r="C126" s="66">
        <v>4041698.71</v>
      </c>
      <c r="D126" s="66">
        <v>11960807.960000001</v>
      </c>
      <c r="E126" s="66">
        <v>11260490.74</v>
      </c>
      <c r="F126" s="66">
        <v>3351942.83</v>
      </c>
      <c r="G126" s="66">
        <v>10451089.800000001</v>
      </c>
      <c r="H126" s="66">
        <v>10771855.93</v>
      </c>
      <c r="I126" s="66">
        <v>11871756.08</v>
      </c>
      <c r="J126" s="66">
        <v>6168147.8499999996</v>
      </c>
      <c r="K126" s="66">
        <v>11525913.529999999</v>
      </c>
      <c r="L126" s="66">
        <v>3970890.95</v>
      </c>
      <c r="M126" s="66">
        <v>2450125.46</v>
      </c>
      <c r="N126" s="67">
        <v>90972216.590000004</v>
      </c>
    </row>
    <row r="127" spans="1:14" ht="33" customHeight="1" x14ac:dyDescent="0.2">
      <c r="A127" s="78" t="s">
        <v>238</v>
      </c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7">
        <v>0</v>
      </c>
    </row>
    <row r="128" spans="1:14" ht="33" customHeight="1" x14ac:dyDescent="0.2">
      <c r="A128" s="78" t="s">
        <v>239</v>
      </c>
      <c r="B128" s="66">
        <v>1858659.88</v>
      </c>
      <c r="C128" s="66">
        <v>1269316.95</v>
      </c>
      <c r="D128" s="66">
        <v>1684922.91</v>
      </c>
      <c r="E128" s="66">
        <v>2284502.5499999998</v>
      </c>
      <c r="F128" s="66">
        <v>529485.77</v>
      </c>
      <c r="G128" s="66">
        <v>2525207.19</v>
      </c>
      <c r="H128" s="66">
        <v>2629127.8199999998</v>
      </c>
      <c r="I128" s="66">
        <v>318773.51</v>
      </c>
      <c r="J128" s="66">
        <v>2165215.69</v>
      </c>
      <c r="K128" s="66">
        <v>1921187.07</v>
      </c>
      <c r="L128" s="66">
        <v>1393717.38</v>
      </c>
      <c r="M128" s="66">
        <v>1667376.6</v>
      </c>
      <c r="N128" s="67">
        <v>20247493.32</v>
      </c>
    </row>
    <row r="129" spans="1:14" ht="33" customHeight="1" x14ac:dyDescent="0.2">
      <c r="A129" s="78" t="s">
        <v>240</v>
      </c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7">
        <v>0</v>
      </c>
    </row>
    <row r="130" spans="1:14" ht="33" customHeight="1" thickBot="1" x14ac:dyDescent="0.25">
      <c r="A130" s="78" t="s">
        <v>241</v>
      </c>
      <c r="B130" s="66">
        <v>1041390</v>
      </c>
      <c r="C130" s="66">
        <v>858690</v>
      </c>
      <c r="D130" s="66">
        <v>895230</v>
      </c>
      <c r="E130" s="66">
        <v>1059660</v>
      </c>
      <c r="F130" s="66">
        <v>1114470</v>
      </c>
      <c r="G130" s="66">
        <v>1059660</v>
      </c>
      <c r="H130" s="66">
        <v>1142484</v>
      </c>
      <c r="I130" s="66">
        <v>1479870</v>
      </c>
      <c r="J130" s="66">
        <v>1037127</v>
      </c>
      <c r="K130" s="66">
        <v>876960</v>
      </c>
      <c r="L130" s="66">
        <v>1662570</v>
      </c>
      <c r="M130" s="66">
        <v>1132740</v>
      </c>
      <c r="N130" s="67">
        <v>13360851</v>
      </c>
    </row>
    <row r="131" spans="1:14" ht="33" customHeight="1" thickBot="1" x14ac:dyDescent="0.25">
      <c r="A131" s="79" t="s">
        <v>242</v>
      </c>
      <c r="B131" s="69">
        <v>0</v>
      </c>
      <c r="C131" s="69">
        <v>0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</row>
    <row r="132" spans="1:14" ht="33" customHeight="1" x14ac:dyDescent="0.2">
      <c r="A132" s="78" t="s">
        <v>243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7">
        <v>0</v>
      </c>
    </row>
    <row r="133" spans="1:14" ht="33" customHeight="1" x14ac:dyDescent="0.2">
      <c r="A133" s="78" t="s">
        <v>244</v>
      </c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7">
        <v>0</v>
      </c>
    </row>
    <row r="134" spans="1:14" ht="33" customHeight="1" x14ac:dyDescent="0.2">
      <c r="A134" s="78" t="s">
        <v>245</v>
      </c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7">
        <v>0</v>
      </c>
    </row>
    <row r="135" spans="1:14" ht="33" customHeight="1" thickBot="1" x14ac:dyDescent="0.25">
      <c r="A135" s="78" t="s">
        <v>246</v>
      </c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7">
        <v>0</v>
      </c>
    </row>
    <row r="136" spans="1:14" ht="33" customHeight="1" thickBot="1" x14ac:dyDescent="0.25">
      <c r="A136" s="79" t="s">
        <v>247</v>
      </c>
      <c r="B136" s="70">
        <v>1125536</v>
      </c>
      <c r="C136" s="70">
        <v>729276</v>
      </c>
      <c r="D136" s="70">
        <v>651260</v>
      </c>
      <c r="E136" s="70">
        <v>479090</v>
      </c>
      <c r="F136" s="70">
        <v>581500</v>
      </c>
      <c r="G136" s="70">
        <v>1297942</v>
      </c>
      <c r="H136" s="70">
        <v>1771378</v>
      </c>
      <c r="I136" s="70">
        <v>1965714</v>
      </c>
      <c r="J136" s="70">
        <v>1270526</v>
      </c>
      <c r="K136" s="70">
        <v>1328130</v>
      </c>
      <c r="L136" s="70">
        <v>1932492</v>
      </c>
      <c r="M136" s="70">
        <v>1404182</v>
      </c>
      <c r="N136" s="70">
        <v>14537026</v>
      </c>
    </row>
    <row r="137" spans="1:14" ht="33" customHeight="1" x14ac:dyDescent="0.2">
      <c r="A137" s="78" t="s">
        <v>248</v>
      </c>
      <c r="B137" s="66">
        <v>0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71">
        <v>0</v>
      </c>
    </row>
    <row r="138" spans="1:14" ht="33" customHeight="1" thickBot="1" x14ac:dyDescent="0.25">
      <c r="A138" s="78" t="s">
        <v>249</v>
      </c>
      <c r="B138" s="66">
        <v>1125536</v>
      </c>
      <c r="C138" s="66">
        <v>729276</v>
      </c>
      <c r="D138" s="66">
        <v>651260</v>
      </c>
      <c r="E138" s="66">
        <v>479090</v>
      </c>
      <c r="F138" s="66">
        <v>581500</v>
      </c>
      <c r="G138" s="66">
        <v>1297942</v>
      </c>
      <c r="H138" s="66">
        <v>1771378</v>
      </c>
      <c r="I138" s="66">
        <v>1965714</v>
      </c>
      <c r="J138" s="66">
        <v>1270526</v>
      </c>
      <c r="K138" s="66">
        <v>1328130</v>
      </c>
      <c r="L138" s="66">
        <v>1932492</v>
      </c>
      <c r="M138" s="66">
        <v>1404182</v>
      </c>
      <c r="N138" s="71">
        <v>14537026</v>
      </c>
    </row>
    <row r="139" spans="1:14" ht="33" customHeight="1" thickBot="1" x14ac:dyDescent="0.25">
      <c r="A139" s="79" t="s">
        <v>250</v>
      </c>
      <c r="B139" s="69">
        <v>138569685.96999997</v>
      </c>
      <c r="C139" s="69">
        <v>122754710.97</v>
      </c>
      <c r="D139" s="69">
        <v>118442346.81</v>
      </c>
      <c r="E139" s="69">
        <v>103962180.27000001</v>
      </c>
      <c r="F139" s="69">
        <v>136093054.29999998</v>
      </c>
      <c r="G139" s="69">
        <v>113234577.21000001</v>
      </c>
      <c r="H139" s="69">
        <v>152720740.31999999</v>
      </c>
      <c r="I139" s="69">
        <v>145807226.52000001</v>
      </c>
      <c r="J139" s="69">
        <v>159163632.19</v>
      </c>
      <c r="K139" s="69">
        <v>145865985.63</v>
      </c>
      <c r="L139" s="69">
        <v>125989912.94</v>
      </c>
      <c r="M139" s="69">
        <v>149352151.26999998</v>
      </c>
      <c r="N139" s="69">
        <v>1611956204.4000003</v>
      </c>
    </row>
    <row r="140" spans="1:14" ht="33" customHeight="1" x14ac:dyDescent="0.2">
      <c r="A140" s="78" t="s">
        <v>251</v>
      </c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71">
        <v>0</v>
      </c>
    </row>
    <row r="141" spans="1:14" ht="33" customHeight="1" x14ac:dyDescent="0.2">
      <c r="A141" s="78" t="s">
        <v>252</v>
      </c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71">
        <v>0</v>
      </c>
    </row>
    <row r="142" spans="1:14" ht="33" customHeight="1" x14ac:dyDescent="0.2">
      <c r="A142" s="78" t="s">
        <v>253</v>
      </c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71">
        <v>0</v>
      </c>
    </row>
    <row r="143" spans="1:14" ht="33" customHeight="1" x14ac:dyDescent="0.2">
      <c r="A143" s="78" t="s">
        <v>254</v>
      </c>
      <c r="B143" s="66">
        <v>20073633.07</v>
      </c>
      <c r="C143" s="66">
        <v>46051377.850000001</v>
      </c>
      <c r="D143" s="66">
        <v>54666521.520000003</v>
      </c>
      <c r="E143" s="66">
        <v>17785307.07</v>
      </c>
      <c r="F143" s="66">
        <v>3627287.42</v>
      </c>
      <c r="G143" s="66">
        <v>37767927.090000004</v>
      </c>
      <c r="H143" s="66">
        <v>103726588.76000001</v>
      </c>
      <c r="I143" s="66">
        <v>79824424.930000007</v>
      </c>
      <c r="J143" s="66">
        <v>105457351.71999998</v>
      </c>
      <c r="K143" s="66">
        <v>80763881.239999995</v>
      </c>
      <c r="L143" s="66">
        <v>56308203.82</v>
      </c>
      <c r="M143" s="66">
        <v>31543702.07</v>
      </c>
      <c r="N143" s="71">
        <v>637596206.56000006</v>
      </c>
    </row>
    <row r="144" spans="1:14" ht="33" customHeight="1" x14ac:dyDescent="0.2">
      <c r="A144" s="78" t="s">
        <v>255</v>
      </c>
      <c r="B144" s="66">
        <v>5212460</v>
      </c>
      <c r="C144" s="66">
        <v>2613080</v>
      </c>
      <c r="D144" s="66">
        <v>2588100</v>
      </c>
      <c r="E144" s="66">
        <v>1559510</v>
      </c>
      <c r="F144" s="66">
        <v>1477230</v>
      </c>
      <c r="G144" s="66">
        <v>2289850</v>
      </c>
      <c r="H144" s="66">
        <v>5537890</v>
      </c>
      <c r="I144" s="66">
        <v>4807390</v>
      </c>
      <c r="J144" s="66">
        <v>3991440</v>
      </c>
      <c r="K144" s="66">
        <v>4366030</v>
      </c>
      <c r="L144" s="66">
        <v>3834090</v>
      </c>
      <c r="M144" s="66">
        <v>4408990</v>
      </c>
      <c r="N144" s="71">
        <v>42686060</v>
      </c>
    </row>
    <row r="145" spans="1:14" ht="33" customHeight="1" x14ac:dyDescent="0.2">
      <c r="A145" s="78" t="s">
        <v>256</v>
      </c>
      <c r="B145" s="66">
        <v>7033391.8099999996</v>
      </c>
      <c r="C145" s="66">
        <v>6278444.4900000002</v>
      </c>
      <c r="D145" s="66">
        <v>555810.14</v>
      </c>
      <c r="E145" s="66">
        <v>1510824</v>
      </c>
      <c r="F145" s="66">
        <v>0</v>
      </c>
      <c r="G145" s="66">
        <v>0</v>
      </c>
      <c r="H145" s="66">
        <v>0</v>
      </c>
      <c r="I145" s="66">
        <v>428028.43</v>
      </c>
      <c r="J145" s="66">
        <v>0</v>
      </c>
      <c r="K145" s="66">
        <v>335277.90000000002</v>
      </c>
      <c r="L145" s="66">
        <v>4894531.2699999996</v>
      </c>
      <c r="M145" s="66">
        <v>14291555.949999999</v>
      </c>
      <c r="N145" s="71">
        <v>35327863.989999995</v>
      </c>
    </row>
    <row r="146" spans="1:14" ht="33" customHeight="1" x14ac:dyDescent="0.2">
      <c r="A146" s="78" t="s">
        <v>257</v>
      </c>
      <c r="B146" s="66">
        <v>1052507.76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71">
        <v>1052507.76</v>
      </c>
    </row>
    <row r="147" spans="1:14" ht="33" customHeight="1" x14ac:dyDescent="0.2">
      <c r="A147" s="78" t="s">
        <v>258</v>
      </c>
      <c r="B147" s="66">
        <v>0</v>
      </c>
      <c r="C147" s="66">
        <v>0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71">
        <v>0</v>
      </c>
    </row>
    <row r="148" spans="1:14" ht="33" customHeight="1" x14ac:dyDescent="0.2">
      <c r="A148" s="78" t="s">
        <v>259</v>
      </c>
      <c r="B148" s="66">
        <v>102548999.63</v>
      </c>
      <c r="C148" s="66">
        <v>65747203.630000003</v>
      </c>
      <c r="D148" s="66">
        <v>57895485.149999999</v>
      </c>
      <c r="E148" s="66">
        <v>81737108.200000003</v>
      </c>
      <c r="F148" s="66">
        <v>129380446.88</v>
      </c>
      <c r="G148" s="66">
        <v>70587074.120000005</v>
      </c>
      <c r="H148" s="66">
        <v>39141684.560000002</v>
      </c>
      <c r="I148" s="66">
        <v>53094891.159999996</v>
      </c>
      <c r="J148" s="66">
        <v>44264134.469999999</v>
      </c>
      <c r="K148" s="66">
        <v>56244215.490000002</v>
      </c>
      <c r="L148" s="66">
        <v>56539956.850000001</v>
      </c>
      <c r="M148" s="66">
        <v>94730751.25</v>
      </c>
      <c r="N148" s="71">
        <v>851911951.3900001</v>
      </c>
    </row>
    <row r="149" spans="1:14" ht="33" customHeight="1" x14ac:dyDescent="0.2">
      <c r="A149" s="78" t="s">
        <v>260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398700</v>
      </c>
      <c r="M149" s="66">
        <v>0</v>
      </c>
      <c r="N149" s="71">
        <v>398700</v>
      </c>
    </row>
    <row r="150" spans="1:14" ht="33" customHeight="1" thickBot="1" x14ac:dyDescent="0.25">
      <c r="A150" s="78" t="s">
        <v>261</v>
      </c>
      <c r="B150" s="66">
        <v>2648693.7000000002</v>
      </c>
      <c r="C150" s="66">
        <v>2064605</v>
      </c>
      <c r="D150" s="66">
        <v>2736430</v>
      </c>
      <c r="E150" s="66">
        <v>1369431</v>
      </c>
      <c r="F150" s="66">
        <v>1608090</v>
      </c>
      <c r="G150" s="66">
        <v>2589726</v>
      </c>
      <c r="H150" s="66">
        <v>4314577</v>
      </c>
      <c r="I150" s="66">
        <v>7652492</v>
      </c>
      <c r="J150" s="66">
        <v>5450706</v>
      </c>
      <c r="K150" s="66">
        <v>4156581</v>
      </c>
      <c r="L150" s="66">
        <v>4014431</v>
      </c>
      <c r="M150" s="66">
        <v>4377152</v>
      </c>
      <c r="N150" s="71">
        <v>42982914.700000003</v>
      </c>
    </row>
    <row r="151" spans="1:14" ht="33" customHeight="1" thickBot="1" x14ac:dyDescent="0.25">
      <c r="A151" s="79" t="s">
        <v>262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</row>
    <row r="152" spans="1:14" ht="33" customHeight="1" thickBot="1" x14ac:dyDescent="0.25">
      <c r="A152" s="80" t="s">
        <v>262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1">
        <v>0</v>
      </c>
    </row>
    <row r="153" spans="1:14" ht="33" customHeight="1" thickBot="1" x14ac:dyDescent="0.25">
      <c r="A153" s="79" t="s">
        <v>263</v>
      </c>
      <c r="B153" s="69">
        <v>6084739.7000000002</v>
      </c>
      <c r="C153" s="69">
        <v>4940846.84</v>
      </c>
      <c r="D153" s="69">
        <v>3236769.56</v>
      </c>
      <c r="E153" s="69">
        <v>4861191.32</v>
      </c>
      <c r="F153" s="69">
        <v>4403311</v>
      </c>
      <c r="G153" s="69">
        <v>4823489.6399999997</v>
      </c>
      <c r="H153" s="69">
        <v>3690074.58</v>
      </c>
      <c r="I153" s="69">
        <v>6485880.5999999996</v>
      </c>
      <c r="J153" s="69">
        <v>6290409.3400000008</v>
      </c>
      <c r="K153" s="69">
        <v>4800737.68</v>
      </c>
      <c r="L153" s="69">
        <v>5517509.7999999998</v>
      </c>
      <c r="M153" s="69">
        <v>7344310.8200000003</v>
      </c>
      <c r="N153" s="69">
        <v>62479270.880000003</v>
      </c>
    </row>
    <row r="154" spans="1:14" ht="33" customHeight="1" x14ac:dyDescent="0.2">
      <c r="A154" s="78" t="s">
        <v>264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71">
        <v>0</v>
      </c>
    </row>
    <row r="155" spans="1:14" ht="33" customHeight="1" x14ac:dyDescent="0.2">
      <c r="A155" s="78" t="s">
        <v>265</v>
      </c>
      <c r="B155" s="66">
        <v>6034715</v>
      </c>
      <c r="C155" s="66">
        <v>4940846.84</v>
      </c>
      <c r="D155" s="66">
        <v>3236769.56</v>
      </c>
      <c r="E155" s="66">
        <v>4861191.32</v>
      </c>
      <c r="F155" s="66">
        <v>4403311</v>
      </c>
      <c r="G155" s="66">
        <v>4823489.6399999997</v>
      </c>
      <c r="H155" s="66">
        <v>3690074.58</v>
      </c>
      <c r="I155" s="66">
        <v>5735025.2999999998</v>
      </c>
      <c r="J155" s="66">
        <v>6290409.3400000008</v>
      </c>
      <c r="K155" s="66">
        <v>4249952.38</v>
      </c>
      <c r="L155" s="66">
        <v>5517509.7999999998</v>
      </c>
      <c r="M155" s="66">
        <v>7344310.8200000003</v>
      </c>
      <c r="N155" s="71">
        <v>61127605.579999998</v>
      </c>
    </row>
    <row r="156" spans="1:14" ht="33" customHeight="1" x14ac:dyDescent="0.2">
      <c r="A156" s="78" t="s">
        <v>266</v>
      </c>
      <c r="B156" s="66">
        <v>50024.7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0</v>
      </c>
      <c r="L156" s="66">
        <v>0</v>
      </c>
      <c r="M156" s="66">
        <v>0</v>
      </c>
      <c r="N156" s="71">
        <v>50024.7</v>
      </c>
    </row>
    <row r="157" spans="1:14" ht="33" customHeight="1" x14ac:dyDescent="0.2">
      <c r="A157" s="78" t="s">
        <v>267</v>
      </c>
      <c r="B157" s="66">
        <v>0</v>
      </c>
      <c r="C157" s="66">
        <v>0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750855.3</v>
      </c>
      <c r="J157" s="66">
        <v>0</v>
      </c>
      <c r="K157" s="66">
        <v>550785.30000000005</v>
      </c>
      <c r="L157" s="66">
        <v>0</v>
      </c>
      <c r="M157" s="66">
        <v>0</v>
      </c>
      <c r="N157" s="71">
        <v>1301640.6000000001</v>
      </c>
    </row>
    <row r="158" spans="1:14" ht="33" customHeight="1" x14ac:dyDescent="0.2">
      <c r="A158" s="78" t="s">
        <v>268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71">
        <v>0</v>
      </c>
    </row>
    <row r="159" spans="1:14" ht="33" customHeight="1" x14ac:dyDescent="0.2">
      <c r="A159" s="78" t="s">
        <v>269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71">
        <v>0</v>
      </c>
    </row>
    <row r="160" spans="1:14" ht="33" customHeight="1" x14ac:dyDescent="0.2">
      <c r="A160" s="78" t="s">
        <v>270</v>
      </c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71">
        <v>0</v>
      </c>
    </row>
    <row r="161" spans="1:14" ht="33" customHeight="1" x14ac:dyDescent="0.2">
      <c r="A161" s="78" t="s">
        <v>271</v>
      </c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71">
        <v>0</v>
      </c>
    </row>
    <row r="162" spans="1:14" ht="33" customHeight="1" x14ac:dyDescent="0.2">
      <c r="A162" s="78" t="s">
        <v>272</v>
      </c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71">
        <v>0</v>
      </c>
    </row>
    <row r="163" spans="1:14" ht="33" customHeight="1" thickBot="1" x14ac:dyDescent="0.25">
      <c r="A163" s="78" t="s">
        <v>273</v>
      </c>
      <c r="B163" s="66">
        <v>0</v>
      </c>
      <c r="C163" s="66">
        <v>0</v>
      </c>
      <c r="D163" s="66">
        <v>0</v>
      </c>
      <c r="E163" s="66">
        <v>0</v>
      </c>
      <c r="F163" s="66">
        <v>0</v>
      </c>
      <c r="G163" s="66">
        <v>0</v>
      </c>
      <c r="H163" s="66">
        <v>0</v>
      </c>
      <c r="I163" s="66">
        <v>0</v>
      </c>
      <c r="J163" s="66">
        <v>0</v>
      </c>
      <c r="K163" s="66">
        <v>0</v>
      </c>
      <c r="L163" s="66">
        <v>0</v>
      </c>
      <c r="M163" s="66">
        <v>0</v>
      </c>
      <c r="N163" s="71">
        <v>0</v>
      </c>
    </row>
    <row r="164" spans="1:14" ht="33" customHeight="1" thickBot="1" x14ac:dyDescent="0.25">
      <c r="A164" s="79" t="s">
        <v>274</v>
      </c>
      <c r="B164" s="69">
        <v>4605917.3600000003</v>
      </c>
      <c r="C164" s="69">
        <v>2910964</v>
      </c>
      <c r="D164" s="69">
        <v>2332960.62</v>
      </c>
      <c r="E164" s="69">
        <v>1831320.3199999998</v>
      </c>
      <c r="F164" s="69">
        <v>4594789.76</v>
      </c>
      <c r="G164" s="69">
        <v>4662487.3599999994</v>
      </c>
      <c r="H164" s="69">
        <v>4368208</v>
      </c>
      <c r="I164" s="69">
        <v>4792810.2430000007</v>
      </c>
      <c r="J164" s="69">
        <v>1220128.32</v>
      </c>
      <c r="K164" s="69">
        <v>0</v>
      </c>
      <c r="L164" s="69">
        <v>0</v>
      </c>
      <c r="M164" s="69">
        <v>0</v>
      </c>
      <c r="N164" s="69">
        <v>31319585.982999999</v>
      </c>
    </row>
    <row r="165" spans="1:14" ht="33" customHeight="1" x14ac:dyDescent="0.2">
      <c r="A165" s="78" t="s">
        <v>275</v>
      </c>
      <c r="B165" s="66">
        <v>0</v>
      </c>
      <c r="C165" s="66">
        <v>0</v>
      </c>
      <c r="D165" s="66">
        <v>495912.78</v>
      </c>
      <c r="E165" s="66">
        <v>0</v>
      </c>
      <c r="F165" s="66">
        <v>0</v>
      </c>
      <c r="G165" s="66">
        <v>0</v>
      </c>
      <c r="H165" s="66">
        <v>0</v>
      </c>
      <c r="I165" s="66">
        <v>0</v>
      </c>
      <c r="J165" s="66">
        <v>0</v>
      </c>
      <c r="K165" s="66">
        <v>0</v>
      </c>
      <c r="L165" s="66">
        <v>0</v>
      </c>
      <c r="M165" s="66">
        <v>0</v>
      </c>
      <c r="N165" s="71">
        <v>495912.78</v>
      </c>
    </row>
    <row r="166" spans="1:14" ht="33" customHeight="1" x14ac:dyDescent="0.2">
      <c r="A166" s="78" t="s">
        <v>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71">
        <v>0</v>
      </c>
    </row>
    <row r="167" spans="1:14" ht="33" customHeight="1" x14ac:dyDescent="0.2">
      <c r="A167" s="78" t="s">
        <v>277</v>
      </c>
      <c r="B167" s="66">
        <v>565757.36</v>
      </c>
      <c r="C167" s="66">
        <v>856000</v>
      </c>
      <c r="D167" s="66">
        <v>770400</v>
      </c>
      <c r="E167" s="66">
        <v>813200</v>
      </c>
      <c r="F167" s="66">
        <v>813200</v>
      </c>
      <c r="G167" s="66">
        <v>856000</v>
      </c>
      <c r="H167" s="66">
        <v>1919871.04</v>
      </c>
      <c r="I167" s="66">
        <v>1277871.0430000001</v>
      </c>
      <c r="J167" s="66">
        <v>0</v>
      </c>
      <c r="K167" s="66">
        <v>0</v>
      </c>
      <c r="L167" s="66">
        <v>0</v>
      </c>
      <c r="M167" s="66">
        <v>0</v>
      </c>
      <c r="N167" s="71">
        <v>7872299.443</v>
      </c>
    </row>
    <row r="168" spans="1:14" ht="33" customHeight="1" x14ac:dyDescent="0.2">
      <c r="A168" s="78" t="s">
        <v>278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71">
        <v>0</v>
      </c>
    </row>
    <row r="169" spans="1:14" ht="33" customHeight="1" x14ac:dyDescent="0.2">
      <c r="A169" s="78" t="s">
        <v>279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71">
        <v>0</v>
      </c>
    </row>
    <row r="170" spans="1:14" ht="33" customHeight="1" x14ac:dyDescent="0.2">
      <c r="A170" s="78" t="s">
        <v>280</v>
      </c>
      <c r="B170" s="66">
        <v>4040160</v>
      </c>
      <c r="C170" s="66">
        <v>2054964</v>
      </c>
      <c r="D170" s="66">
        <v>1066647.8400000001</v>
      </c>
      <c r="E170" s="66">
        <v>1018120.32</v>
      </c>
      <c r="F170" s="66">
        <v>3781589.76</v>
      </c>
      <c r="G170" s="66">
        <v>3806487.36</v>
      </c>
      <c r="H170" s="66">
        <v>2448336.96</v>
      </c>
      <c r="I170" s="66">
        <v>3514939.2</v>
      </c>
      <c r="J170" s="66">
        <v>1220128.32</v>
      </c>
      <c r="K170" s="66">
        <v>0</v>
      </c>
      <c r="L170" s="66">
        <v>0</v>
      </c>
      <c r="M170" s="66">
        <v>0</v>
      </c>
      <c r="N170" s="71">
        <v>22951373.759999998</v>
      </c>
    </row>
    <row r="171" spans="1:14" ht="33" customHeight="1" thickBot="1" x14ac:dyDescent="0.25">
      <c r="A171" s="78" t="s">
        <v>281</v>
      </c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71">
        <v>0</v>
      </c>
    </row>
    <row r="172" spans="1:14" ht="33" customHeight="1" thickBot="1" x14ac:dyDescent="0.25">
      <c r="A172" s="79" t="s">
        <v>282</v>
      </c>
      <c r="B172" s="69">
        <v>21246136.82</v>
      </c>
      <c r="C172" s="69">
        <v>20230404.140000001</v>
      </c>
      <c r="D172" s="69">
        <v>19096773.219999999</v>
      </c>
      <c r="E172" s="69">
        <v>26721401.129999999</v>
      </c>
      <c r="F172" s="69">
        <v>19732203.25</v>
      </c>
      <c r="G172" s="69">
        <v>28220983.689999998</v>
      </c>
      <c r="H172" s="69">
        <v>30943863.300000004</v>
      </c>
      <c r="I172" s="69">
        <v>19501539.09</v>
      </c>
      <c r="J172" s="69">
        <v>7686588.5200000005</v>
      </c>
      <c r="K172" s="69">
        <v>10456641.350000001</v>
      </c>
      <c r="L172" s="69">
        <v>10785673.040000001</v>
      </c>
      <c r="M172" s="69">
        <v>11345359.34</v>
      </c>
      <c r="N172" s="69">
        <v>225967566.88999999</v>
      </c>
    </row>
    <row r="173" spans="1:14" ht="33" customHeight="1" x14ac:dyDescent="0.2">
      <c r="A173" s="78" t="s">
        <v>283</v>
      </c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71">
        <v>0</v>
      </c>
    </row>
    <row r="174" spans="1:14" ht="33" customHeight="1" x14ac:dyDescent="0.2">
      <c r="A174" s="78" t="s">
        <v>284</v>
      </c>
      <c r="B174" s="66">
        <v>0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71">
        <v>0</v>
      </c>
    </row>
    <row r="175" spans="1:14" ht="33" customHeight="1" x14ac:dyDescent="0.2">
      <c r="A175" s="78" t="s">
        <v>285</v>
      </c>
      <c r="B175" s="66">
        <v>0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71">
        <v>0</v>
      </c>
    </row>
    <row r="176" spans="1:14" ht="33" customHeight="1" x14ac:dyDescent="0.2">
      <c r="A176" s="78" t="s">
        <v>286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71">
        <v>0</v>
      </c>
    </row>
    <row r="177" spans="1:14" ht="33" customHeight="1" x14ac:dyDescent="0.2">
      <c r="A177" s="78" t="s">
        <v>287</v>
      </c>
      <c r="B177" s="66">
        <v>0</v>
      </c>
      <c r="C177" s="66">
        <v>0</v>
      </c>
      <c r="D177" s="66">
        <v>0</v>
      </c>
      <c r="E177" s="66">
        <v>3038208.68</v>
      </c>
      <c r="F177" s="66">
        <v>2437030.44</v>
      </c>
      <c r="G177" s="66">
        <v>3275869.99</v>
      </c>
      <c r="H177" s="66">
        <v>5493649.3600000003</v>
      </c>
      <c r="I177" s="66">
        <v>937009.5</v>
      </c>
      <c r="J177" s="66">
        <v>1233101.1000000001</v>
      </c>
      <c r="K177" s="66">
        <v>1884922.08</v>
      </c>
      <c r="L177" s="66">
        <v>3719716.89</v>
      </c>
      <c r="M177" s="66">
        <v>3708993.87</v>
      </c>
      <c r="N177" s="71">
        <v>25728501.91</v>
      </c>
    </row>
    <row r="178" spans="1:14" ht="33" customHeight="1" x14ac:dyDescent="0.2">
      <c r="A178" s="78" t="s">
        <v>288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71">
        <v>0</v>
      </c>
    </row>
    <row r="179" spans="1:14" ht="33" customHeight="1" x14ac:dyDescent="0.2">
      <c r="A179" s="78" t="s">
        <v>289</v>
      </c>
      <c r="B179" s="66">
        <v>8682759.6999999993</v>
      </c>
      <c r="C179" s="66">
        <v>8692040.9600000009</v>
      </c>
      <c r="D179" s="66">
        <v>9632312.5</v>
      </c>
      <c r="E179" s="66">
        <v>9111165.5999999996</v>
      </c>
      <c r="F179" s="66">
        <v>6028731.9800000004</v>
      </c>
      <c r="G179" s="66">
        <v>9796363.1999999993</v>
      </c>
      <c r="H179" s="66">
        <v>7294216.7000000002</v>
      </c>
      <c r="I179" s="66">
        <v>6448920.5599999996</v>
      </c>
      <c r="J179" s="66">
        <v>2403115.6</v>
      </c>
      <c r="K179" s="66">
        <v>3136178.06</v>
      </c>
      <c r="L179" s="66">
        <v>3365019.76</v>
      </c>
      <c r="M179" s="66">
        <v>2534186.1</v>
      </c>
      <c r="N179" s="71">
        <v>77125010.719999999</v>
      </c>
    </row>
    <row r="180" spans="1:14" ht="33" customHeight="1" x14ac:dyDescent="0.2">
      <c r="A180" s="78" t="s">
        <v>290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71">
        <v>0</v>
      </c>
    </row>
    <row r="181" spans="1:14" ht="33" customHeight="1" x14ac:dyDescent="0.2">
      <c r="A181" s="78" t="s">
        <v>291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71">
        <v>0</v>
      </c>
    </row>
    <row r="182" spans="1:14" ht="33" customHeight="1" x14ac:dyDescent="0.2">
      <c r="A182" s="78" t="s">
        <v>292</v>
      </c>
      <c r="B182" s="66">
        <v>4835669.68</v>
      </c>
      <c r="C182" s="66">
        <v>3793764.54</v>
      </c>
      <c r="D182" s="66">
        <v>4998311.5199999996</v>
      </c>
      <c r="E182" s="66">
        <v>4255064.05</v>
      </c>
      <c r="F182" s="66">
        <v>3514274.27</v>
      </c>
      <c r="G182" s="66">
        <v>4839902.0999999996</v>
      </c>
      <c r="H182" s="66">
        <v>5259831</v>
      </c>
      <c r="I182" s="66">
        <v>4381890.3099999996</v>
      </c>
      <c r="J182" s="66">
        <v>1473039.6600000001</v>
      </c>
      <c r="K182" s="66">
        <v>3696062.25</v>
      </c>
      <c r="L182" s="66">
        <v>3700936.39</v>
      </c>
      <c r="M182" s="66">
        <v>5102179.37</v>
      </c>
      <c r="N182" s="71">
        <v>49850925.139999993</v>
      </c>
    </row>
    <row r="183" spans="1:14" ht="33" customHeight="1" x14ac:dyDescent="0.2">
      <c r="A183" s="78" t="s">
        <v>293</v>
      </c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71">
        <v>0</v>
      </c>
    </row>
    <row r="184" spans="1:14" ht="33" customHeight="1" x14ac:dyDescent="0.2">
      <c r="A184" s="78" t="s">
        <v>294</v>
      </c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71">
        <v>0</v>
      </c>
    </row>
    <row r="185" spans="1:14" ht="33" customHeight="1" x14ac:dyDescent="0.2">
      <c r="A185" s="78" t="s">
        <v>295</v>
      </c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71">
        <v>0</v>
      </c>
    </row>
    <row r="186" spans="1:14" ht="33" customHeight="1" x14ac:dyDescent="0.2">
      <c r="A186" s="78" t="s">
        <v>296</v>
      </c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71">
        <v>0</v>
      </c>
    </row>
    <row r="187" spans="1:14" ht="33" customHeight="1" thickBot="1" x14ac:dyDescent="0.25">
      <c r="A187" s="78" t="s">
        <v>297</v>
      </c>
      <c r="B187" s="66">
        <v>7727707.4400000004</v>
      </c>
      <c r="C187" s="66">
        <v>7744598.6399999997</v>
      </c>
      <c r="D187" s="66">
        <v>4466149.2</v>
      </c>
      <c r="E187" s="66">
        <v>10316962.800000001</v>
      </c>
      <c r="F187" s="66">
        <v>7752166.5599999996</v>
      </c>
      <c r="G187" s="66">
        <v>10308848.4</v>
      </c>
      <c r="H187" s="66">
        <v>12896166.24</v>
      </c>
      <c r="I187" s="66">
        <v>7733718.7199999997</v>
      </c>
      <c r="J187" s="66">
        <v>2577332.16</v>
      </c>
      <c r="K187" s="66">
        <v>1739478.96</v>
      </c>
      <c r="L187" s="66">
        <v>0</v>
      </c>
      <c r="M187" s="66">
        <v>0</v>
      </c>
      <c r="N187" s="71">
        <v>73263129.11999999</v>
      </c>
    </row>
    <row r="188" spans="1:14" ht="33" customHeight="1" thickBot="1" x14ac:dyDescent="0.25">
      <c r="A188" s="79" t="s">
        <v>298</v>
      </c>
      <c r="B188" s="69">
        <v>1717790.9</v>
      </c>
      <c r="C188" s="69">
        <v>462800</v>
      </c>
      <c r="D188" s="69">
        <v>1237528.1000000001</v>
      </c>
      <c r="E188" s="69">
        <v>580691</v>
      </c>
      <c r="F188" s="69">
        <v>2570272.1799999997</v>
      </c>
      <c r="G188" s="69">
        <v>3378891.55</v>
      </c>
      <c r="H188" s="69">
        <v>5961722.6400000006</v>
      </c>
      <c r="I188" s="69">
        <v>5721376.7699999996</v>
      </c>
      <c r="J188" s="69">
        <v>3513639.4</v>
      </c>
      <c r="K188" s="69">
        <v>4843801.21</v>
      </c>
      <c r="L188" s="69">
        <v>8497233.1600000001</v>
      </c>
      <c r="M188" s="69">
        <v>10172831</v>
      </c>
      <c r="N188" s="69">
        <v>48658577.910000004</v>
      </c>
    </row>
    <row r="189" spans="1:14" ht="33" customHeight="1" x14ac:dyDescent="0.2">
      <c r="A189" s="78" t="s">
        <v>299</v>
      </c>
      <c r="B189" s="66">
        <v>1620350.9</v>
      </c>
      <c r="C189" s="66">
        <v>462800</v>
      </c>
      <c r="D189" s="66">
        <v>1237528.1000000001</v>
      </c>
      <c r="E189" s="66">
        <v>580691</v>
      </c>
      <c r="F189" s="66">
        <v>1888192.18</v>
      </c>
      <c r="G189" s="66">
        <v>2964771.55</v>
      </c>
      <c r="H189" s="66">
        <v>5615056.1200000001</v>
      </c>
      <c r="I189" s="66">
        <v>5197636.7699999996</v>
      </c>
      <c r="J189" s="66">
        <v>3245679.4</v>
      </c>
      <c r="K189" s="66">
        <v>4600201.21</v>
      </c>
      <c r="L189" s="66">
        <v>8096433.1600000001</v>
      </c>
      <c r="M189" s="66">
        <v>10014491</v>
      </c>
      <c r="N189" s="71">
        <v>45523831.390000001</v>
      </c>
    </row>
    <row r="190" spans="1:14" ht="33" customHeight="1" x14ac:dyDescent="0.2">
      <c r="A190" s="78" t="s">
        <v>300</v>
      </c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71">
        <v>0</v>
      </c>
    </row>
    <row r="191" spans="1:14" ht="33" customHeight="1" x14ac:dyDescent="0.2">
      <c r="A191" s="78" t="s">
        <v>301</v>
      </c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71">
        <v>0</v>
      </c>
    </row>
    <row r="192" spans="1:14" ht="33" customHeight="1" x14ac:dyDescent="0.2">
      <c r="A192" s="78" t="s">
        <v>302</v>
      </c>
      <c r="B192" s="66">
        <v>0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71">
        <v>0</v>
      </c>
    </row>
    <row r="193" spans="1:14" ht="33" customHeight="1" x14ac:dyDescent="0.2">
      <c r="A193" s="78" t="s">
        <v>303</v>
      </c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71">
        <v>0</v>
      </c>
    </row>
    <row r="194" spans="1:14" ht="33" customHeight="1" thickBot="1" x14ac:dyDescent="0.25">
      <c r="A194" s="78" t="s">
        <v>234</v>
      </c>
      <c r="B194" s="66">
        <v>97440</v>
      </c>
      <c r="C194" s="66">
        <v>0</v>
      </c>
      <c r="D194" s="66">
        <v>0</v>
      </c>
      <c r="E194" s="66">
        <v>0</v>
      </c>
      <c r="F194" s="66">
        <v>682080</v>
      </c>
      <c r="G194" s="66">
        <v>414120</v>
      </c>
      <c r="H194" s="66">
        <v>346666.52</v>
      </c>
      <c r="I194" s="66">
        <v>523740</v>
      </c>
      <c r="J194" s="66">
        <v>267960</v>
      </c>
      <c r="K194" s="66">
        <v>243600</v>
      </c>
      <c r="L194" s="66">
        <v>400800</v>
      </c>
      <c r="M194" s="66">
        <v>158340</v>
      </c>
      <c r="N194" s="71">
        <v>3134746.52</v>
      </c>
    </row>
    <row r="195" spans="1:14" ht="33" customHeight="1" thickBot="1" x14ac:dyDescent="0.25">
      <c r="A195" s="79" t="s">
        <v>304</v>
      </c>
      <c r="B195" s="69">
        <v>0</v>
      </c>
      <c r="C195" s="69">
        <v>0</v>
      </c>
      <c r="D195" s="69">
        <v>0</v>
      </c>
      <c r="E195" s="69">
        <v>2198151.9</v>
      </c>
      <c r="F195" s="69">
        <v>3435285.54</v>
      </c>
      <c r="G195" s="69">
        <v>8149781.2800000003</v>
      </c>
      <c r="H195" s="69">
        <v>7791695.7599999998</v>
      </c>
      <c r="I195" s="69">
        <v>4845669.4800000004</v>
      </c>
      <c r="J195" s="69">
        <v>1893381</v>
      </c>
      <c r="K195" s="69">
        <v>1037011</v>
      </c>
      <c r="L195" s="69">
        <v>1775467</v>
      </c>
      <c r="M195" s="69">
        <v>1389941</v>
      </c>
      <c r="N195" s="69">
        <v>32516383.959999997</v>
      </c>
    </row>
    <row r="196" spans="1:14" ht="33" customHeight="1" x14ac:dyDescent="0.2">
      <c r="A196" s="78" t="s">
        <v>305</v>
      </c>
      <c r="B196" s="66">
        <v>0</v>
      </c>
      <c r="C196" s="66">
        <v>0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</row>
    <row r="197" spans="1:14" ht="33" customHeight="1" x14ac:dyDescent="0.2">
      <c r="A197" s="78" t="s">
        <v>306</v>
      </c>
      <c r="B197" s="66">
        <v>0</v>
      </c>
      <c r="C197" s="66">
        <v>0</v>
      </c>
      <c r="D197" s="66">
        <v>0</v>
      </c>
      <c r="E197" s="66">
        <v>2198151.9</v>
      </c>
      <c r="F197" s="66">
        <v>3435285.54</v>
      </c>
      <c r="G197" s="66">
        <v>7641266.2800000003</v>
      </c>
      <c r="H197" s="66">
        <v>7791695.7599999998</v>
      </c>
      <c r="I197" s="66">
        <v>4136039.48</v>
      </c>
      <c r="J197" s="66">
        <v>0</v>
      </c>
      <c r="K197" s="66">
        <v>0</v>
      </c>
      <c r="L197" s="66">
        <v>0</v>
      </c>
      <c r="M197" s="66">
        <v>0</v>
      </c>
      <c r="N197" s="66">
        <v>25202438.959999997</v>
      </c>
    </row>
    <row r="198" spans="1:14" ht="33" customHeight="1" x14ac:dyDescent="0.2">
      <c r="A198" s="78" t="s">
        <v>307</v>
      </c>
      <c r="B198" s="66">
        <v>0</v>
      </c>
      <c r="C198" s="66">
        <v>0</v>
      </c>
      <c r="D198" s="66">
        <v>0</v>
      </c>
      <c r="E198" s="66">
        <v>0</v>
      </c>
      <c r="F198" s="66">
        <v>0</v>
      </c>
      <c r="G198" s="66">
        <v>508515</v>
      </c>
      <c r="H198" s="66">
        <v>0</v>
      </c>
      <c r="I198" s="66">
        <v>709630</v>
      </c>
      <c r="J198" s="66">
        <v>1893381</v>
      </c>
      <c r="K198" s="66">
        <v>1037011</v>
      </c>
      <c r="L198" s="66">
        <v>1775467</v>
      </c>
      <c r="M198" s="66">
        <v>1389941</v>
      </c>
      <c r="N198" s="66">
        <v>7313945</v>
      </c>
    </row>
    <row r="199" spans="1:14" ht="33" customHeight="1" thickBot="1" x14ac:dyDescent="0.25">
      <c r="A199" s="78" t="s">
        <v>234</v>
      </c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</row>
    <row r="200" spans="1:14" ht="33" customHeight="1" thickBot="1" x14ac:dyDescent="0.25">
      <c r="A200" s="79" t="s">
        <v>308</v>
      </c>
      <c r="B200" s="69">
        <v>29858923.75</v>
      </c>
      <c r="C200" s="69">
        <v>43583758.960000001</v>
      </c>
      <c r="D200" s="69">
        <v>63543873.299999997</v>
      </c>
      <c r="E200" s="69">
        <v>63390270.07</v>
      </c>
      <c r="F200" s="69">
        <v>39677614.460000001</v>
      </c>
      <c r="G200" s="69">
        <v>53258008.07</v>
      </c>
      <c r="H200" s="69">
        <v>54618889.899999999</v>
      </c>
      <c r="I200" s="69">
        <v>66921702.299999997</v>
      </c>
      <c r="J200" s="69">
        <v>48800928.349999994</v>
      </c>
      <c r="K200" s="69">
        <v>63735042.000000007</v>
      </c>
      <c r="L200" s="69">
        <v>38571911.909999996</v>
      </c>
      <c r="M200" s="69">
        <v>14911386.489999998</v>
      </c>
      <c r="N200" s="69">
        <v>580872309.55999994</v>
      </c>
    </row>
    <row r="201" spans="1:14" ht="33" customHeight="1" x14ac:dyDescent="0.2">
      <c r="A201" s="78" t="s">
        <v>309</v>
      </c>
      <c r="B201" s="66">
        <v>3354145.84</v>
      </c>
      <c r="C201" s="66">
        <v>1694392.01</v>
      </c>
      <c r="D201" s="66">
        <v>5941215.6500000004</v>
      </c>
      <c r="E201" s="66">
        <v>4634924.0999999996</v>
      </c>
      <c r="F201" s="66">
        <v>2546321.67</v>
      </c>
      <c r="G201" s="66">
        <v>3455469.69</v>
      </c>
      <c r="H201" s="66">
        <v>1531318.73</v>
      </c>
      <c r="I201" s="66">
        <v>5042107.28</v>
      </c>
      <c r="J201" s="66">
        <v>4262152.38</v>
      </c>
      <c r="K201" s="66">
        <v>3679788.03</v>
      </c>
      <c r="L201" s="66">
        <v>3992422.58</v>
      </c>
      <c r="M201" s="66">
        <v>674657.14</v>
      </c>
      <c r="N201" s="71">
        <v>40808915.100000001</v>
      </c>
    </row>
    <row r="202" spans="1:14" ht="33" customHeight="1" x14ac:dyDescent="0.2">
      <c r="A202" s="78" t="s">
        <v>310</v>
      </c>
      <c r="B202" s="66">
        <v>5475382.2300000004</v>
      </c>
      <c r="C202" s="66">
        <v>4487048.07</v>
      </c>
      <c r="D202" s="66">
        <v>5508312.6900000004</v>
      </c>
      <c r="E202" s="66">
        <v>3971890.11</v>
      </c>
      <c r="F202" s="66">
        <v>6164959.0800000001</v>
      </c>
      <c r="G202" s="66">
        <v>5548592.6699999999</v>
      </c>
      <c r="H202" s="66">
        <v>1978003.98</v>
      </c>
      <c r="I202" s="66">
        <v>3881580.51</v>
      </c>
      <c r="J202" s="66">
        <v>3782819.64</v>
      </c>
      <c r="K202" s="66">
        <v>0</v>
      </c>
      <c r="L202" s="66">
        <v>4664216.25</v>
      </c>
      <c r="M202" s="66">
        <v>4914432.1500000004</v>
      </c>
      <c r="N202" s="71">
        <v>50377237.380000003</v>
      </c>
    </row>
    <row r="203" spans="1:14" ht="33" customHeight="1" x14ac:dyDescent="0.2">
      <c r="A203" s="78" t="s">
        <v>311</v>
      </c>
      <c r="B203" s="66">
        <v>0</v>
      </c>
      <c r="C203" s="66">
        <v>0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71">
        <v>0</v>
      </c>
    </row>
    <row r="204" spans="1:14" ht="33" customHeight="1" x14ac:dyDescent="0.2">
      <c r="A204" s="78" t="s">
        <v>312</v>
      </c>
      <c r="B204" s="66">
        <v>0</v>
      </c>
      <c r="C204" s="66">
        <v>2422849.9500000002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71">
        <v>2422849.9500000002</v>
      </c>
    </row>
    <row r="205" spans="1:14" ht="33" customHeight="1" x14ac:dyDescent="0.2">
      <c r="A205" s="78" t="s">
        <v>313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71">
        <v>0</v>
      </c>
    </row>
    <row r="206" spans="1:14" ht="33" customHeight="1" x14ac:dyDescent="0.2">
      <c r="A206" s="78" t="s">
        <v>314</v>
      </c>
      <c r="B206" s="66">
        <v>21029395.68</v>
      </c>
      <c r="C206" s="66">
        <v>34979468.93</v>
      </c>
      <c r="D206" s="66">
        <v>52094344.960000001</v>
      </c>
      <c r="E206" s="66">
        <v>54783455.859999999</v>
      </c>
      <c r="F206" s="66">
        <v>30966333.710000001</v>
      </c>
      <c r="G206" s="66">
        <v>44253945.710000001</v>
      </c>
      <c r="H206" s="66">
        <v>51109567.189999998</v>
      </c>
      <c r="I206" s="66">
        <v>57998014.509999998</v>
      </c>
      <c r="J206" s="66">
        <v>40755956.329999998</v>
      </c>
      <c r="K206" s="66">
        <v>60055253.970000006</v>
      </c>
      <c r="L206" s="66">
        <v>29915273.079999998</v>
      </c>
      <c r="M206" s="66">
        <v>9322297.1999999993</v>
      </c>
      <c r="N206" s="71">
        <v>487263307.13</v>
      </c>
    </row>
    <row r="207" spans="1:14" ht="33" customHeight="1" x14ac:dyDescent="0.2">
      <c r="A207" s="78" t="s">
        <v>313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71">
        <v>0</v>
      </c>
    </row>
    <row r="208" spans="1:14" ht="33" customHeight="1" thickBot="1" x14ac:dyDescent="0.25">
      <c r="A208" s="78" t="s">
        <v>234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71">
        <v>0</v>
      </c>
    </row>
    <row r="209" spans="1:14" ht="33" customHeight="1" thickBot="1" x14ac:dyDescent="0.25">
      <c r="A209" s="79" t="s">
        <v>315</v>
      </c>
      <c r="B209" s="69">
        <v>0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</row>
    <row r="210" spans="1:14" ht="33" customHeight="1" x14ac:dyDescent="0.2">
      <c r="A210" s="78" t="s">
        <v>316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71">
        <v>0</v>
      </c>
    </row>
    <row r="211" spans="1:14" ht="33" customHeight="1" x14ac:dyDescent="0.2">
      <c r="A211" s="78" t="s">
        <v>317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71">
        <v>0</v>
      </c>
    </row>
    <row r="212" spans="1:14" ht="33" customHeight="1" thickBot="1" x14ac:dyDescent="0.25">
      <c r="A212" s="78" t="s">
        <v>234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71">
        <v>0</v>
      </c>
    </row>
    <row r="213" spans="1:14" ht="33" customHeight="1" thickBot="1" x14ac:dyDescent="0.25">
      <c r="A213" s="79" t="s">
        <v>318</v>
      </c>
      <c r="B213" s="69">
        <v>0</v>
      </c>
      <c r="C213" s="69">
        <v>0</v>
      </c>
      <c r="D213" s="69">
        <v>0</v>
      </c>
      <c r="E213" s="69">
        <v>0</v>
      </c>
      <c r="F213" s="69">
        <v>0</v>
      </c>
      <c r="G213" s="69">
        <v>0</v>
      </c>
      <c r="H213" s="69">
        <v>0</v>
      </c>
      <c r="I213" s="69">
        <v>0</v>
      </c>
      <c r="J213" s="69">
        <v>0</v>
      </c>
      <c r="K213" s="69">
        <v>0</v>
      </c>
      <c r="L213" s="69">
        <v>0</v>
      </c>
      <c r="M213" s="69">
        <v>0</v>
      </c>
      <c r="N213" s="69">
        <v>0</v>
      </c>
    </row>
    <row r="214" spans="1:14" ht="33" customHeight="1" thickBot="1" x14ac:dyDescent="0.25">
      <c r="A214" s="81" t="s">
        <v>318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0</v>
      </c>
      <c r="J214" s="73">
        <v>0</v>
      </c>
      <c r="K214" s="73">
        <v>0</v>
      </c>
      <c r="L214" s="73">
        <v>0</v>
      </c>
      <c r="M214" s="73">
        <v>0</v>
      </c>
      <c r="N214" s="74">
        <v>0</v>
      </c>
    </row>
    <row r="215" spans="1:14" ht="33" customHeight="1" thickBot="1" x14ac:dyDescent="0.25">
      <c r="A215" s="86" t="s">
        <v>229</v>
      </c>
      <c r="B215" s="87">
        <v>209266944.48999998</v>
      </c>
      <c r="C215" s="87">
        <v>203169106.32000002</v>
      </c>
      <c r="D215" s="87">
        <v>223082472.48000002</v>
      </c>
      <c r="E215" s="87">
        <v>218628949.29999998</v>
      </c>
      <c r="F215" s="87">
        <v>216159835.13999999</v>
      </c>
      <c r="G215" s="87">
        <v>231062117.78999999</v>
      </c>
      <c r="H215" s="87">
        <v>276410040.25</v>
      </c>
      <c r="I215" s="87">
        <v>269712318.59299999</v>
      </c>
      <c r="J215" s="87">
        <v>239209723.66</v>
      </c>
      <c r="K215" s="87">
        <v>247076852.97</v>
      </c>
      <c r="L215" s="87">
        <v>201660295.18000001</v>
      </c>
      <c r="M215" s="87">
        <v>202053936.22999999</v>
      </c>
      <c r="N215" s="87">
        <v>2737492592.4029999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341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06" t="s">
        <v>216</v>
      </c>
      <c r="B220" s="107" t="s">
        <v>217</v>
      </c>
      <c r="C220" s="107" t="s">
        <v>218</v>
      </c>
      <c r="D220" s="107" t="s">
        <v>219</v>
      </c>
      <c r="E220" s="107" t="s">
        <v>220</v>
      </c>
      <c r="F220" s="107" t="s">
        <v>221</v>
      </c>
      <c r="G220" s="107" t="s">
        <v>222</v>
      </c>
      <c r="H220" s="107" t="s">
        <v>223</v>
      </c>
      <c r="I220" s="107" t="s">
        <v>224</v>
      </c>
      <c r="J220" s="107" t="s">
        <v>225</v>
      </c>
      <c r="K220" s="107" t="s">
        <v>226</v>
      </c>
      <c r="L220" s="107" t="s">
        <v>227</v>
      </c>
      <c r="M220" s="107" t="s">
        <v>228</v>
      </c>
      <c r="N220" s="108" t="s">
        <v>229</v>
      </c>
    </row>
    <row r="221" spans="1:14" ht="33" customHeight="1" thickBot="1" x14ac:dyDescent="0.25">
      <c r="A221" s="100" t="s">
        <v>230</v>
      </c>
      <c r="B221" s="88">
        <v>174250</v>
      </c>
      <c r="C221" s="88">
        <v>0</v>
      </c>
      <c r="D221" s="88">
        <v>57400</v>
      </c>
      <c r="E221" s="88">
        <v>57400</v>
      </c>
      <c r="F221" s="88">
        <v>0</v>
      </c>
      <c r="G221" s="88">
        <v>57400</v>
      </c>
      <c r="H221" s="88">
        <v>116850</v>
      </c>
      <c r="I221" s="88">
        <v>57400</v>
      </c>
      <c r="J221" s="88">
        <v>116850</v>
      </c>
      <c r="K221" s="88">
        <v>0</v>
      </c>
      <c r="L221" s="88">
        <v>116850</v>
      </c>
      <c r="M221" s="88">
        <v>350550</v>
      </c>
      <c r="N221" s="88">
        <v>1104950</v>
      </c>
    </row>
    <row r="222" spans="1:14" ht="33" customHeight="1" x14ac:dyDescent="0.2">
      <c r="A222" s="98" t="s">
        <v>231</v>
      </c>
      <c r="B222" s="91">
        <v>174250</v>
      </c>
      <c r="C222" s="89">
        <v>0</v>
      </c>
      <c r="D222" s="89">
        <v>57400</v>
      </c>
      <c r="E222" s="89">
        <v>57400</v>
      </c>
      <c r="F222" s="89">
        <v>0</v>
      </c>
      <c r="G222" s="89">
        <v>57400</v>
      </c>
      <c r="H222" s="89">
        <v>116850</v>
      </c>
      <c r="I222" s="89">
        <v>57400</v>
      </c>
      <c r="J222" s="89">
        <v>116850</v>
      </c>
      <c r="K222" s="89">
        <v>0</v>
      </c>
      <c r="L222" s="89">
        <v>116850</v>
      </c>
      <c r="M222" s="89">
        <v>350550</v>
      </c>
      <c r="N222" s="90">
        <v>1104950</v>
      </c>
    </row>
    <row r="223" spans="1:14" ht="33" customHeight="1" x14ac:dyDescent="0.2">
      <c r="A223" s="98" t="s">
        <v>213</v>
      </c>
      <c r="B223" s="91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90">
        <v>0</v>
      </c>
    </row>
    <row r="224" spans="1:14" ht="33" customHeight="1" x14ac:dyDescent="0.2">
      <c r="A224" s="98" t="s">
        <v>232</v>
      </c>
      <c r="B224" s="91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90">
        <v>0</v>
      </c>
    </row>
    <row r="225" spans="1:14" ht="33" customHeight="1" x14ac:dyDescent="0.2">
      <c r="A225" s="99" t="s">
        <v>233</v>
      </c>
      <c r="B225" s="91">
        <v>0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90">
        <v>0</v>
      </c>
    </row>
    <row r="226" spans="1:14" ht="33" customHeight="1" thickBot="1" x14ac:dyDescent="0.25">
      <c r="A226" s="105" t="s">
        <v>234</v>
      </c>
      <c r="B226" s="91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90">
        <v>0</v>
      </c>
    </row>
    <row r="227" spans="1:14" ht="33" customHeight="1" thickBot="1" x14ac:dyDescent="0.25">
      <c r="A227" s="102" t="s">
        <v>235</v>
      </c>
      <c r="B227" s="92">
        <v>0</v>
      </c>
      <c r="C227" s="92">
        <v>0</v>
      </c>
      <c r="D227" s="92">
        <v>0</v>
      </c>
      <c r="E227" s="92">
        <v>0</v>
      </c>
      <c r="F227" s="92">
        <v>0</v>
      </c>
      <c r="G227" s="92">
        <v>0</v>
      </c>
      <c r="H227" s="92">
        <v>0</v>
      </c>
      <c r="I227" s="92">
        <v>0</v>
      </c>
      <c r="J227" s="92">
        <v>0</v>
      </c>
      <c r="K227" s="92">
        <v>0</v>
      </c>
      <c r="L227" s="92">
        <v>0</v>
      </c>
      <c r="M227" s="92">
        <v>0</v>
      </c>
      <c r="N227" s="92">
        <v>0</v>
      </c>
    </row>
    <row r="228" spans="1:14" ht="33" customHeight="1" x14ac:dyDescent="0.2">
      <c r="A228" s="101" t="s">
        <v>236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  <c r="N228" s="90">
        <v>0</v>
      </c>
    </row>
    <row r="229" spans="1:14" ht="33" customHeight="1" x14ac:dyDescent="0.2">
      <c r="A229" s="101" t="s">
        <v>237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90">
        <v>0</v>
      </c>
    </row>
    <row r="230" spans="1:14" ht="33" customHeight="1" x14ac:dyDescent="0.2">
      <c r="A230" s="101" t="s">
        <v>238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90">
        <v>0</v>
      </c>
    </row>
    <row r="231" spans="1:14" ht="33" customHeight="1" x14ac:dyDescent="0.2">
      <c r="A231" s="101" t="s">
        <v>239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90">
        <v>0</v>
      </c>
    </row>
    <row r="232" spans="1:14" ht="33" customHeight="1" x14ac:dyDescent="0.2">
      <c r="A232" s="101" t="s">
        <v>240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90">
        <v>0</v>
      </c>
    </row>
    <row r="233" spans="1:14" ht="33" customHeight="1" thickBot="1" x14ac:dyDescent="0.25">
      <c r="A233" s="101" t="s">
        <v>241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90">
        <v>0</v>
      </c>
    </row>
    <row r="234" spans="1:14" ht="33" customHeight="1" thickBot="1" x14ac:dyDescent="0.25">
      <c r="A234" s="102" t="s">
        <v>242</v>
      </c>
      <c r="B234" s="92">
        <v>633884.84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2">
        <v>633884.84</v>
      </c>
    </row>
    <row r="235" spans="1:14" ht="33" customHeight="1" x14ac:dyDescent="0.2">
      <c r="A235" s="101" t="s">
        <v>243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90">
        <v>0</v>
      </c>
    </row>
    <row r="236" spans="1:14" ht="33" customHeight="1" x14ac:dyDescent="0.2">
      <c r="A236" s="101" t="s">
        <v>244</v>
      </c>
      <c r="B236" s="89">
        <v>633884.84</v>
      </c>
      <c r="C236" s="89">
        <v>0</v>
      </c>
      <c r="D236" s="89">
        <v>0</v>
      </c>
      <c r="E236" s="89">
        <v>0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90">
        <v>633884.84</v>
      </c>
    </row>
    <row r="237" spans="1:14" ht="33" customHeight="1" x14ac:dyDescent="0.2">
      <c r="A237" s="101" t="s">
        <v>245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90">
        <v>0</v>
      </c>
    </row>
    <row r="238" spans="1:14" ht="33" customHeight="1" thickBot="1" x14ac:dyDescent="0.25">
      <c r="A238" s="101" t="s">
        <v>246</v>
      </c>
      <c r="B238" s="89">
        <v>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90">
        <v>0</v>
      </c>
    </row>
    <row r="239" spans="1:14" ht="33" customHeight="1" thickBot="1" x14ac:dyDescent="0.25">
      <c r="A239" s="102" t="s">
        <v>247</v>
      </c>
      <c r="B239" s="93">
        <v>0</v>
      </c>
      <c r="C239" s="93">
        <v>0</v>
      </c>
      <c r="D239" s="93">
        <v>0</v>
      </c>
      <c r="E239" s="93">
        <v>0</v>
      </c>
      <c r="F239" s="93">
        <v>476440</v>
      </c>
      <c r="G239" s="93">
        <v>41100</v>
      </c>
      <c r="H239" s="93">
        <v>79460</v>
      </c>
      <c r="I239" s="93">
        <v>298660</v>
      </c>
      <c r="J239" s="93">
        <v>32880</v>
      </c>
      <c r="K239" s="93">
        <v>60280</v>
      </c>
      <c r="L239" s="93">
        <v>0</v>
      </c>
      <c r="M239" s="93">
        <v>0</v>
      </c>
      <c r="N239" s="93">
        <v>988820</v>
      </c>
    </row>
    <row r="240" spans="1:14" ht="33" customHeight="1" x14ac:dyDescent="0.2">
      <c r="A240" s="101" t="s">
        <v>248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94">
        <v>0</v>
      </c>
    </row>
    <row r="241" spans="1:14" ht="33" customHeight="1" thickBot="1" x14ac:dyDescent="0.25">
      <c r="A241" s="101" t="s">
        <v>249</v>
      </c>
      <c r="B241" s="89">
        <v>0</v>
      </c>
      <c r="C241" s="89">
        <v>0</v>
      </c>
      <c r="D241" s="89">
        <v>0</v>
      </c>
      <c r="E241" s="89">
        <v>0</v>
      </c>
      <c r="F241" s="89">
        <v>476440</v>
      </c>
      <c r="G241" s="89">
        <v>41100</v>
      </c>
      <c r="H241" s="89">
        <v>79460</v>
      </c>
      <c r="I241" s="89">
        <v>298660</v>
      </c>
      <c r="J241" s="89">
        <v>32880</v>
      </c>
      <c r="K241" s="89">
        <v>60280</v>
      </c>
      <c r="L241" s="89">
        <v>0</v>
      </c>
      <c r="M241" s="89">
        <v>0</v>
      </c>
      <c r="N241" s="94">
        <v>988820</v>
      </c>
    </row>
    <row r="242" spans="1:14" ht="33" customHeight="1" thickBot="1" x14ac:dyDescent="0.25">
      <c r="A242" s="102" t="s">
        <v>250</v>
      </c>
      <c r="B242" s="92">
        <v>5656275</v>
      </c>
      <c r="C242" s="92">
        <v>4409775</v>
      </c>
      <c r="D242" s="92">
        <v>5219775</v>
      </c>
      <c r="E242" s="92">
        <v>5519475</v>
      </c>
      <c r="F242" s="92">
        <v>5169825</v>
      </c>
      <c r="G242" s="92">
        <v>5119875</v>
      </c>
      <c r="H242" s="92">
        <v>5294700</v>
      </c>
      <c r="I242" s="92">
        <v>5419575</v>
      </c>
      <c r="J242" s="92">
        <v>5094900</v>
      </c>
      <c r="K242" s="92">
        <v>5019975</v>
      </c>
      <c r="L242" s="92">
        <v>6243750</v>
      </c>
      <c r="M242" s="92">
        <v>5344650</v>
      </c>
      <c r="N242" s="92">
        <v>63512550</v>
      </c>
    </row>
    <row r="243" spans="1:14" ht="33" customHeight="1" x14ac:dyDescent="0.2">
      <c r="A243" s="101" t="s">
        <v>251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94">
        <v>0</v>
      </c>
    </row>
    <row r="244" spans="1:14" ht="33" customHeight="1" x14ac:dyDescent="0.2">
      <c r="A244" s="101" t="s">
        <v>252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94">
        <v>0</v>
      </c>
    </row>
    <row r="245" spans="1:14" ht="33" customHeight="1" x14ac:dyDescent="0.2">
      <c r="A245" s="101" t="s">
        <v>253</v>
      </c>
      <c r="B245" s="89">
        <v>0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94">
        <v>0</v>
      </c>
    </row>
    <row r="246" spans="1:14" ht="33" customHeight="1" x14ac:dyDescent="0.2">
      <c r="A246" s="101" t="s">
        <v>254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94">
        <v>0</v>
      </c>
    </row>
    <row r="247" spans="1:14" ht="33" customHeight="1" x14ac:dyDescent="0.2">
      <c r="A247" s="101" t="s">
        <v>255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94">
        <v>0</v>
      </c>
    </row>
    <row r="248" spans="1:14" ht="33" customHeight="1" x14ac:dyDescent="0.2">
      <c r="A248" s="101" t="s">
        <v>256</v>
      </c>
      <c r="B248" s="89">
        <v>0</v>
      </c>
      <c r="C248" s="89">
        <v>0</v>
      </c>
      <c r="D248" s="89">
        <v>0</v>
      </c>
      <c r="E248" s="89">
        <v>0</v>
      </c>
      <c r="F248" s="89">
        <v>0</v>
      </c>
      <c r="G248" s="89">
        <v>0</v>
      </c>
      <c r="H248" s="89">
        <v>0</v>
      </c>
      <c r="I248" s="89">
        <v>0</v>
      </c>
      <c r="J248" s="89">
        <v>0</v>
      </c>
      <c r="K248" s="89">
        <v>0</v>
      </c>
      <c r="L248" s="89">
        <v>0</v>
      </c>
      <c r="M248" s="89">
        <v>0</v>
      </c>
      <c r="N248" s="94">
        <v>0</v>
      </c>
    </row>
    <row r="249" spans="1:14" ht="33" customHeight="1" x14ac:dyDescent="0.2">
      <c r="A249" s="101" t="s">
        <v>257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94">
        <v>0</v>
      </c>
    </row>
    <row r="250" spans="1:14" ht="33" customHeight="1" x14ac:dyDescent="0.2">
      <c r="A250" s="101" t="s">
        <v>258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94">
        <v>0</v>
      </c>
    </row>
    <row r="251" spans="1:14" ht="33" customHeight="1" x14ac:dyDescent="0.2">
      <c r="A251" s="101" t="s">
        <v>259</v>
      </c>
      <c r="B251" s="89">
        <v>0</v>
      </c>
      <c r="C251" s="89">
        <v>0</v>
      </c>
      <c r="D251" s="89">
        <v>0</v>
      </c>
      <c r="E251" s="89">
        <v>0</v>
      </c>
      <c r="F251" s="89">
        <v>0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94">
        <v>0</v>
      </c>
    </row>
    <row r="252" spans="1:14" ht="33" customHeight="1" x14ac:dyDescent="0.2">
      <c r="A252" s="101" t="s">
        <v>260</v>
      </c>
      <c r="B252" s="89">
        <v>5656275</v>
      </c>
      <c r="C252" s="89">
        <v>4409775</v>
      </c>
      <c r="D252" s="89">
        <v>5219775</v>
      </c>
      <c r="E252" s="89">
        <v>5519475</v>
      </c>
      <c r="F252" s="89">
        <v>5169825</v>
      </c>
      <c r="G252" s="89">
        <v>5119875</v>
      </c>
      <c r="H252" s="89">
        <v>5294700</v>
      </c>
      <c r="I252" s="89">
        <v>5419575</v>
      </c>
      <c r="J252" s="89">
        <v>5094900</v>
      </c>
      <c r="K252" s="89">
        <v>5019975</v>
      </c>
      <c r="L252" s="89">
        <v>6243750</v>
      </c>
      <c r="M252" s="89">
        <v>5344650</v>
      </c>
      <c r="N252" s="94">
        <v>63512550</v>
      </c>
    </row>
    <row r="253" spans="1:14" ht="33" customHeight="1" thickBot="1" x14ac:dyDescent="0.25">
      <c r="A253" s="101" t="s">
        <v>261</v>
      </c>
      <c r="B253" s="89">
        <v>0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94">
        <v>0</v>
      </c>
    </row>
    <row r="254" spans="1:14" ht="33" customHeight="1" thickBot="1" x14ac:dyDescent="0.25">
      <c r="A254" s="102" t="s">
        <v>262</v>
      </c>
      <c r="B254" s="92">
        <v>546550</v>
      </c>
      <c r="C254" s="92">
        <v>337575</v>
      </c>
      <c r="D254" s="92">
        <v>466175</v>
      </c>
      <c r="E254" s="92">
        <v>434025</v>
      </c>
      <c r="F254" s="92">
        <v>0</v>
      </c>
      <c r="G254" s="92">
        <v>450100</v>
      </c>
      <c r="H254" s="92">
        <v>0</v>
      </c>
      <c r="I254" s="92">
        <v>353650</v>
      </c>
      <c r="J254" s="92">
        <v>0</v>
      </c>
      <c r="K254" s="92">
        <v>498325</v>
      </c>
      <c r="L254" s="92">
        <v>0</v>
      </c>
      <c r="M254" s="92">
        <v>337575</v>
      </c>
      <c r="N254" s="92">
        <v>3423975</v>
      </c>
    </row>
    <row r="255" spans="1:14" ht="33" customHeight="1" thickBot="1" x14ac:dyDescent="0.25">
      <c r="A255" s="103" t="s">
        <v>262</v>
      </c>
      <c r="B255" s="95">
        <v>546550</v>
      </c>
      <c r="C255" s="95">
        <v>337575</v>
      </c>
      <c r="D255" s="95">
        <v>466175</v>
      </c>
      <c r="E255" s="95">
        <v>434025</v>
      </c>
      <c r="F255" s="95">
        <v>0</v>
      </c>
      <c r="G255" s="95">
        <v>450100</v>
      </c>
      <c r="H255" s="95">
        <v>0</v>
      </c>
      <c r="I255" s="95">
        <v>353650</v>
      </c>
      <c r="J255" s="95">
        <v>0</v>
      </c>
      <c r="K255" s="95">
        <v>498325</v>
      </c>
      <c r="L255" s="95">
        <v>0</v>
      </c>
      <c r="M255" s="95">
        <v>337575</v>
      </c>
      <c r="N255" s="94">
        <v>3423975</v>
      </c>
    </row>
    <row r="256" spans="1:14" ht="33" customHeight="1" thickBot="1" x14ac:dyDescent="0.25">
      <c r="A256" s="102" t="s">
        <v>263</v>
      </c>
      <c r="B256" s="92">
        <v>385800</v>
      </c>
      <c r="C256" s="92">
        <v>450100</v>
      </c>
      <c r="D256" s="92">
        <v>450100</v>
      </c>
      <c r="E256" s="92">
        <v>417950</v>
      </c>
      <c r="F256" s="92">
        <v>0</v>
      </c>
      <c r="G256" s="92">
        <v>385800</v>
      </c>
      <c r="H256" s="92">
        <v>0</v>
      </c>
      <c r="I256" s="92">
        <v>273275</v>
      </c>
      <c r="J256" s="92">
        <v>0</v>
      </c>
      <c r="K256" s="92">
        <v>450100</v>
      </c>
      <c r="L256" s="92">
        <v>0</v>
      </c>
      <c r="M256" s="92">
        <v>385800</v>
      </c>
      <c r="N256" s="92">
        <v>3198925</v>
      </c>
    </row>
    <row r="257" spans="1:14" ht="33" customHeight="1" x14ac:dyDescent="0.2">
      <c r="A257" s="101" t="s">
        <v>264</v>
      </c>
      <c r="B257" s="89">
        <v>0</v>
      </c>
      <c r="C257" s="89">
        <v>0</v>
      </c>
      <c r="D257" s="89">
        <v>0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94">
        <v>0</v>
      </c>
    </row>
    <row r="258" spans="1:14" ht="33" customHeight="1" x14ac:dyDescent="0.2">
      <c r="A258" s="101" t="s">
        <v>265</v>
      </c>
      <c r="B258" s="89">
        <v>0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0</v>
      </c>
      <c r="L258" s="89">
        <v>0</v>
      </c>
      <c r="M258" s="89">
        <v>0</v>
      </c>
      <c r="N258" s="94">
        <v>0</v>
      </c>
    </row>
    <row r="259" spans="1:14" ht="33" customHeight="1" x14ac:dyDescent="0.2">
      <c r="A259" s="101" t="s">
        <v>266</v>
      </c>
      <c r="B259" s="89">
        <v>0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94">
        <v>0</v>
      </c>
    </row>
    <row r="260" spans="1:14" ht="33" customHeight="1" x14ac:dyDescent="0.2">
      <c r="A260" s="101" t="s">
        <v>267</v>
      </c>
      <c r="B260" s="89">
        <v>0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94">
        <v>0</v>
      </c>
    </row>
    <row r="261" spans="1:14" ht="33" customHeight="1" x14ac:dyDescent="0.2">
      <c r="A261" s="101" t="s">
        <v>268</v>
      </c>
      <c r="B261" s="89">
        <v>0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94">
        <v>0</v>
      </c>
    </row>
    <row r="262" spans="1:14" ht="33" customHeight="1" x14ac:dyDescent="0.2">
      <c r="A262" s="101" t="s">
        <v>269</v>
      </c>
      <c r="B262" s="89">
        <v>0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94">
        <v>0</v>
      </c>
    </row>
    <row r="263" spans="1:14" ht="33" customHeight="1" x14ac:dyDescent="0.2">
      <c r="A263" s="101" t="s">
        <v>270</v>
      </c>
      <c r="B263" s="89">
        <v>0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94">
        <v>0</v>
      </c>
    </row>
    <row r="264" spans="1:14" ht="33" customHeight="1" x14ac:dyDescent="0.2">
      <c r="A264" s="101" t="s">
        <v>271</v>
      </c>
      <c r="B264" s="89">
        <v>0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94">
        <v>0</v>
      </c>
    </row>
    <row r="265" spans="1:14" ht="33" customHeight="1" x14ac:dyDescent="0.2">
      <c r="A265" s="101" t="s">
        <v>272</v>
      </c>
      <c r="B265" s="89">
        <v>385800</v>
      </c>
      <c r="C265" s="89">
        <v>450100</v>
      </c>
      <c r="D265" s="89">
        <v>450100</v>
      </c>
      <c r="E265" s="89">
        <v>417950</v>
      </c>
      <c r="F265" s="89">
        <v>0</v>
      </c>
      <c r="G265" s="89">
        <v>385800</v>
      </c>
      <c r="H265" s="89">
        <v>0</v>
      </c>
      <c r="I265" s="89">
        <v>273275</v>
      </c>
      <c r="J265" s="89">
        <v>0</v>
      </c>
      <c r="K265" s="89">
        <v>450100</v>
      </c>
      <c r="L265" s="89">
        <v>0</v>
      </c>
      <c r="M265" s="89">
        <v>385800</v>
      </c>
      <c r="N265" s="94">
        <v>3198925</v>
      </c>
    </row>
    <row r="266" spans="1:14" ht="33" customHeight="1" thickBot="1" x14ac:dyDescent="0.25">
      <c r="A266" s="101" t="s">
        <v>273</v>
      </c>
      <c r="B266" s="89">
        <v>0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94">
        <v>0</v>
      </c>
    </row>
    <row r="267" spans="1:14" ht="33" customHeight="1" thickBot="1" x14ac:dyDescent="0.25">
      <c r="A267" s="102" t="s">
        <v>274</v>
      </c>
      <c r="B267" s="92">
        <v>0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0</v>
      </c>
      <c r="M267" s="92">
        <v>0</v>
      </c>
      <c r="N267" s="92">
        <v>0</v>
      </c>
    </row>
    <row r="268" spans="1:14" ht="33" customHeight="1" x14ac:dyDescent="0.2">
      <c r="A268" s="101" t="s">
        <v>275</v>
      </c>
      <c r="B268" s="89">
        <v>0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94">
        <v>0</v>
      </c>
    </row>
    <row r="269" spans="1:14" ht="33" customHeight="1" x14ac:dyDescent="0.2">
      <c r="A269" s="101" t="s">
        <v>276</v>
      </c>
      <c r="B269" s="89">
        <v>0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94">
        <v>0</v>
      </c>
    </row>
    <row r="270" spans="1:14" ht="33" customHeight="1" x14ac:dyDescent="0.2">
      <c r="A270" s="101" t="s">
        <v>277</v>
      </c>
      <c r="B270" s="89">
        <v>0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  <c r="N270" s="94">
        <v>0</v>
      </c>
    </row>
    <row r="271" spans="1:14" ht="33" customHeight="1" x14ac:dyDescent="0.2">
      <c r="A271" s="101" t="s">
        <v>278</v>
      </c>
      <c r="B271" s="89">
        <v>0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94">
        <v>0</v>
      </c>
    </row>
    <row r="272" spans="1:14" ht="33" customHeight="1" x14ac:dyDescent="0.2">
      <c r="A272" s="101" t="s">
        <v>279</v>
      </c>
      <c r="B272" s="89">
        <v>0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94">
        <v>0</v>
      </c>
    </row>
    <row r="273" spans="1:14" ht="33" customHeight="1" x14ac:dyDescent="0.2">
      <c r="A273" s="101" t="s">
        <v>280</v>
      </c>
      <c r="B273" s="89">
        <v>0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94">
        <v>0</v>
      </c>
    </row>
    <row r="274" spans="1:14" ht="33" customHeight="1" thickBot="1" x14ac:dyDescent="0.25">
      <c r="A274" s="101" t="s">
        <v>281</v>
      </c>
      <c r="B274" s="89">
        <v>0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94">
        <v>0</v>
      </c>
    </row>
    <row r="275" spans="1:14" ht="33" customHeight="1" thickBot="1" x14ac:dyDescent="0.25">
      <c r="A275" s="102" t="s">
        <v>282</v>
      </c>
      <c r="B275" s="92">
        <v>135979016.31</v>
      </c>
      <c r="C275" s="92">
        <v>122230261.38</v>
      </c>
      <c r="D275" s="92">
        <v>152138887.32800001</v>
      </c>
      <c r="E275" s="92">
        <v>147831993.27900001</v>
      </c>
      <c r="F275" s="92">
        <v>138055700.02500001</v>
      </c>
      <c r="G275" s="92">
        <v>136603559.23199999</v>
      </c>
      <c r="H275" s="92">
        <v>147031186.43900001</v>
      </c>
      <c r="I275" s="92">
        <v>146590440.65199998</v>
      </c>
      <c r="J275" s="92">
        <v>139593785.46799999</v>
      </c>
      <c r="K275" s="92">
        <v>146525548.74599999</v>
      </c>
      <c r="L275" s="92">
        <v>145005956.28399998</v>
      </c>
      <c r="M275" s="92">
        <v>146204658.43000001</v>
      </c>
      <c r="N275" s="92">
        <v>1703790993.5730002</v>
      </c>
    </row>
    <row r="276" spans="1:14" ht="33" customHeight="1" x14ac:dyDescent="0.2">
      <c r="A276" s="101" t="s">
        <v>283</v>
      </c>
      <c r="B276" s="89">
        <v>10275678.41</v>
      </c>
      <c r="C276" s="89">
        <v>10644761.449999999</v>
      </c>
      <c r="D276" s="89">
        <v>14611694.600000003</v>
      </c>
      <c r="E276" s="89">
        <v>11539017.630000001</v>
      </c>
      <c r="F276" s="89">
        <v>10332885.939999999</v>
      </c>
      <c r="G276" s="89">
        <v>8528711.7700000014</v>
      </c>
      <c r="H276" s="89">
        <v>9215770.2999999989</v>
      </c>
      <c r="I276" s="89">
        <v>11415192.061000001</v>
      </c>
      <c r="J276" s="89">
        <v>10962893.229999999</v>
      </c>
      <c r="K276" s="89">
        <v>11122261.27</v>
      </c>
      <c r="L276" s="89">
        <v>8919418.2599999998</v>
      </c>
      <c r="M276" s="89">
        <v>9848310.1499999985</v>
      </c>
      <c r="N276" s="94">
        <v>127416595.07100001</v>
      </c>
    </row>
    <row r="277" spans="1:14" ht="33" customHeight="1" x14ac:dyDescent="0.2">
      <c r="A277" s="101" t="s">
        <v>284</v>
      </c>
      <c r="B277" s="89">
        <v>986238</v>
      </c>
      <c r="C277" s="89">
        <v>632352.6</v>
      </c>
      <c r="D277" s="89">
        <v>889548</v>
      </c>
      <c r="E277" s="89">
        <v>1001415.4</v>
      </c>
      <c r="F277" s="89">
        <v>893122.6</v>
      </c>
      <c r="G277" s="89">
        <v>930415.64</v>
      </c>
      <c r="H277" s="89">
        <v>983659.6</v>
      </c>
      <c r="I277" s="89">
        <v>735488.6</v>
      </c>
      <c r="J277" s="89">
        <v>937248.4</v>
      </c>
      <c r="K277" s="89">
        <v>1075192.8</v>
      </c>
      <c r="L277" s="89">
        <v>1131273</v>
      </c>
      <c r="M277" s="89">
        <v>718084.4</v>
      </c>
      <c r="N277" s="94">
        <v>10914039.039999999</v>
      </c>
    </row>
    <row r="278" spans="1:14" ht="33" customHeight="1" x14ac:dyDescent="0.2">
      <c r="A278" s="101" t="s">
        <v>285</v>
      </c>
      <c r="B278" s="89">
        <v>717264</v>
      </c>
      <c r="C278" s="89">
        <v>557872</v>
      </c>
      <c r="D278" s="89">
        <v>1432184</v>
      </c>
      <c r="E278" s="89">
        <v>2005995.2</v>
      </c>
      <c r="F278" s="89">
        <v>1174754.2</v>
      </c>
      <c r="G278" s="89">
        <v>1026672</v>
      </c>
      <c r="H278" s="89">
        <v>1743936</v>
      </c>
      <c r="I278" s="89">
        <v>1167312</v>
      </c>
      <c r="J278" s="89">
        <v>1443904</v>
      </c>
      <c r="K278" s="89">
        <v>1418120</v>
      </c>
      <c r="L278" s="89">
        <v>1513052</v>
      </c>
      <c r="M278" s="89">
        <v>876656</v>
      </c>
      <c r="N278" s="94">
        <v>15077721.4</v>
      </c>
    </row>
    <row r="279" spans="1:14" ht="33" customHeight="1" x14ac:dyDescent="0.2">
      <c r="A279" s="101" t="s">
        <v>286</v>
      </c>
      <c r="B279" s="89">
        <v>46532012.614</v>
      </c>
      <c r="C279" s="89">
        <v>42026119.696000002</v>
      </c>
      <c r="D279" s="89">
        <v>48538994.843000002</v>
      </c>
      <c r="E279" s="89">
        <v>47752719.663000003</v>
      </c>
      <c r="F279" s="89">
        <v>39793892.762000002</v>
      </c>
      <c r="G279" s="89">
        <v>48575646.262000002</v>
      </c>
      <c r="H279" s="89">
        <v>44540021.218999997</v>
      </c>
      <c r="I279" s="89">
        <v>55445772.160999998</v>
      </c>
      <c r="J279" s="89">
        <v>52123654.118000001</v>
      </c>
      <c r="K279" s="89">
        <v>52729956.350999996</v>
      </c>
      <c r="L279" s="89">
        <v>48672529.023999996</v>
      </c>
      <c r="M279" s="89">
        <v>42301703.219999999</v>
      </c>
      <c r="N279" s="94">
        <v>569033021.93299997</v>
      </c>
    </row>
    <row r="280" spans="1:14" ht="33" customHeight="1" x14ac:dyDescent="0.2">
      <c r="A280" s="101" t="s">
        <v>287</v>
      </c>
      <c r="B280" s="89">
        <v>0</v>
      </c>
      <c r="C280" s="89">
        <v>0</v>
      </c>
      <c r="D280" s="89">
        <v>0</v>
      </c>
      <c r="E280" s="89">
        <v>0</v>
      </c>
      <c r="F280" s="89">
        <v>0</v>
      </c>
      <c r="G280" s="89">
        <v>0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0</v>
      </c>
      <c r="N280" s="94">
        <v>0</v>
      </c>
    </row>
    <row r="281" spans="1:14" ht="33" customHeight="1" x14ac:dyDescent="0.2">
      <c r="A281" s="101" t="s">
        <v>288</v>
      </c>
      <c r="B281" s="89">
        <v>5879538.3360000001</v>
      </c>
      <c r="C281" s="89">
        <v>5899025.3300000001</v>
      </c>
      <c r="D281" s="89">
        <v>7185984.1730000004</v>
      </c>
      <c r="E281" s="89">
        <v>7739620.3880000003</v>
      </c>
      <c r="F281" s="89">
        <v>5903971.5599999996</v>
      </c>
      <c r="G281" s="89">
        <v>6866157.3200000003</v>
      </c>
      <c r="H281" s="89">
        <v>8691726.5700000003</v>
      </c>
      <c r="I281" s="89">
        <v>7982359.2999999998</v>
      </c>
      <c r="J281" s="89">
        <v>6932812.0899999999</v>
      </c>
      <c r="K281" s="89">
        <v>5919345.2000000002</v>
      </c>
      <c r="L281" s="89">
        <v>5193632.03</v>
      </c>
      <c r="M281" s="89">
        <v>5497730.5300000003</v>
      </c>
      <c r="N281" s="94">
        <v>79691902.827000007</v>
      </c>
    </row>
    <row r="282" spans="1:14" ht="33" customHeight="1" x14ac:dyDescent="0.2">
      <c r="A282" s="101" t="s">
        <v>289</v>
      </c>
      <c r="B282" s="89">
        <v>24395479.629999999</v>
      </c>
      <c r="C282" s="89">
        <v>22875780.740000002</v>
      </c>
      <c r="D282" s="89">
        <v>31100368.470000003</v>
      </c>
      <c r="E282" s="89">
        <v>27464682.170000006</v>
      </c>
      <c r="F282" s="89">
        <v>26280104.950000007</v>
      </c>
      <c r="G282" s="89">
        <v>29711274.010000005</v>
      </c>
      <c r="H282" s="89">
        <v>32022726.950000007</v>
      </c>
      <c r="I282" s="89">
        <v>31643586.129999999</v>
      </c>
      <c r="J282" s="89">
        <v>33367075.950000007</v>
      </c>
      <c r="K282" s="89">
        <v>31918233.655000001</v>
      </c>
      <c r="L282" s="89">
        <v>31130527.710000001</v>
      </c>
      <c r="M282" s="89">
        <v>30361281.760000002</v>
      </c>
      <c r="N282" s="94">
        <v>352271122.12500006</v>
      </c>
    </row>
    <row r="283" spans="1:14" ht="33" customHeight="1" x14ac:dyDescent="0.2">
      <c r="A283" s="101" t="s">
        <v>290</v>
      </c>
      <c r="B283" s="89">
        <v>0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94">
        <v>0</v>
      </c>
    </row>
    <row r="284" spans="1:14" ht="33" customHeight="1" x14ac:dyDescent="0.2">
      <c r="A284" s="101" t="s">
        <v>291</v>
      </c>
      <c r="B284" s="89">
        <v>0</v>
      </c>
      <c r="C284" s="89">
        <v>0</v>
      </c>
      <c r="D284" s="89">
        <v>0</v>
      </c>
      <c r="E284" s="89">
        <v>0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94">
        <v>0</v>
      </c>
    </row>
    <row r="285" spans="1:14" ht="33" customHeight="1" x14ac:dyDescent="0.2">
      <c r="A285" s="101" t="s">
        <v>292</v>
      </c>
      <c r="B285" s="89">
        <v>0</v>
      </c>
      <c r="C285" s="89">
        <v>0</v>
      </c>
      <c r="D285" s="89">
        <v>0</v>
      </c>
      <c r="E285" s="89">
        <v>0</v>
      </c>
      <c r="F285" s="89">
        <v>0</v>
      </c>
      <c r="G285" s="89">
        <v>0</v>
      </c>
      <c r="H285" s="89">
        <v>0</v>
      </c>
      <c r="I285" s="89">
        <v>0</v>
      </c>
      <c r="J285" s="89">
        <v>0</v>
      </c>
      <c r="K285" s="89">
        <v>0</v>
      </c>
      <c r="L285" s="89">
        <v>0</v>
      </c>
      <c r="M285" s="89">
        <v>0</v>
      </c>
      <c r="N285" s="94">
        <v>0</v>
      </c>
    </row>
    <row r="286" spans="1:14" ht="33" customHeight="1" x14ac:dyDescent="0.2">
      <c r="A286" s="101" t="s">
        <v>293</v>
      </c>
      <c r="B286" s="89">
        <v>0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94">
        <v>0</v>
      </c>
    </row>
    <row r="287" spans="1:14" ht="33" customHeight="1" x14ac:dyDescent="0.2">
      <c r="A287" s="101" t="s">
        <v>294</v>
      </c>
      <c r="B287" s="89">
        <v>43232751.32</v>
      </c>
      <c r="C287" s="89">
        <v>38089573.563999996</v>
      </c>
      <c r="D287" s="89">
        <v>46966111.241999999</v>
      </c>
      <c r="E287" s="89">
        <v>47888582.828000002</v>
      </c>
      <c r="F287" s="89">
        <v>51646856.013000004</v>
      </c>
      <c r="G287" s="89">
        <v>39041418.230000004</v>
      </c>
      <c r="H287" s="89">
        <v>47179953.799999997</v>
      </c>
      <c r="I287" s="89">
        <v>35493914.399999999</v>
      </c>
      <c r="J287" s="89">
        <v>33024837.680000003</v>
      </c>
      <c r="K287" s="89">
        <v>39450991.469999999</v>
      </c>
      <c r="L287" s="89">
        <v>44593860.259999998</v>
      </c>
      <c r="M287" s="89">
        <v>53069868.369999997</v>
      </c>
      <c r="N287" s="94">
        <v>519678719.17700005</v>
      </c>
    </row>
    <row r="288" spans="1:14" ht="33" customHeight="1" x14ac:dyDescent="0.2">
      <c r="A288" s="101" t="s">
        <v>295</v>
      </c>
      <c r="B288" s="89">
        <v>0</v>
      </c>
      <c r="C288" s="89">
        <v>0</v>
      </c>
      <c r="D288" s="89">
        <v>0</v>
      </c>
      <c r="E288" s="89">
        <v>0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94">
        <v>0</v>
      </c>
    </row>
    <row r="289" spans="1:14" ht="33" customHeight="1" x14ac:dyDescent="0.2">
      <c r="A289" s="101" t="s">
        <v>296</v>
      </c>
      <c r="B289" s="89">
        <v>0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94">
        <v>0</v>
      </c>
    </row>
    <row r="290" spans="1:14" ht="33" customHeight="1" thickBot="1" x14ac:dyDescent="0.25">
      <c r="A290" s="101" t="s">
        <v>297</v>
      </c>
      <c r="B290" s="89">
        <v>3960054</v>
      </c>
      <c r="C290" s="89">
        <v>1504776</v>
      </c>
      <c r="D290" s="89">
        <v>1414002</v>
      </c>
      <c r="E290" s="89">
        <v>2439960</v>
      </c>
      <c r="F290" s="89">
        <v>2030112</v>
      </c>
      <c r="G290" s="89">
        <v>1923264</v>
      </c>
      <c r="H290" s="89">
        <v>2653392</v>
      </c>
      <c r="I290" s="89">
        <v>2706816</v>
      </c>
      <c r="J290" s="89">
        <v>801360</v>
      </c>
      <c r="K290" s="89">
        <v>2891448</v>
      </c>
      <c r="L290" s="89">
        <v>3851664</v>
      </c>
      <c r="M290" s="89">
        <v>3531024</v>
      </c>
      <c r="N290" s="94">
        <v>29707872</v>
      </c>
    </row>
    <row r="291" spans="1:14" ht="33" customHeight="1" thickBot="1" x14ac:dyDescent="0.25">
      <c r="A291" s="102" t="s">
        <v>298</v>
      </c>
      <c r="B291" s="92">
        <v>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2">
        <v>0</v>
      </c>
    </row>
    <row r="292" spans="1:14" ht="33" customHeight="1" x14ac:dyDescent="0.2">
      <c r="A292" s="101" t="s">
        <v>299</v>
      </c>
      <c r="B292" s="89">
        <v>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94">
        <v>0</v>
      </c>
    </row>
    <row r="293" spans="1:14" ht="33" customHeight="1" x14ac:dyDescent="0.2">
      <c r="A293" s="101" t="s">
        <v>300</v>
      </c>
      <c r="B293" s="89">
        <v>0</v>
      </c>
      <c r="C293" s="89">
        <v>0</v>
      </c>
      <c r="D293" s="89">
        <v>0</v>
      </c>
      <c r="E293" s="89">
        <v>0</v>
      </c>
      <c r="F293" s="89">
        <v>0</v>
      </c>
      <c r="G293" s="89">
        <v>0</v>
      </c>
      <c r="H293" s="89">
        <v>0</v>
      </c>
      <c r="I293" s="89">
        <v>0</v>
      </c>
      <c r="J293" s="89">
        <v>0</v>
      </c>
      <c r="K293" s="89">
        <v>0</v>
      </c>
      <c r="L293" s="89">
        <v>0</v>
      </c>
      <c r="M293" s="89">
        <v>0</v>
      </c>
      <c r="N293" s="94">
        <v>0</v>
      </c>
    </row>
    <row r="294" spans="1:14" ht="33" customHeight="1" x14ac:dyDescent="0.2">
      <c r="A294" s="101" t="s">
        <v>301</v>
      </c>
      <c r="B294" s="89">
        <v>0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94">
        <v>0</v>
      </c>
    </row>
    <row r="295" spans="1:14" ht="33" customHeight="1" x14ac:dyDescent="0.2">
      <c r="A295" s="101" t="s">
        <v>302</v>
      </c>
      <c r="B295" s="89">
        <v>0</v>
      </c>
      <c r="C295" s="89">
        <v>0</v>
      </c>
      <c r="D295" s="89">
        <v>0</v>
      </c>
      <c r="E295" s="89">
        <v>0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94">
        <v>0</v>
      </c>
    </row>
    <row r="296" spans="1:14" ht="33" customHeight="1" x14ac:dyDescent="0.2">
      <c r="A296" s="101" t="s">
        <v>303</v>
      </c>
      <c r="B296" s="89">
        <v>0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94">
        <v>0</v>
      </c>
    </row>
    <row r="297" spans="1:14" ht="33" customHeight="1" thickBot="1" x14ac:dyDescent="0.25">
      <c r="A297" s="101" t="s">
        <v>234</v>
      </c>
      <c r="B297" s="89">
        <v>0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94">
        <v>0</v>
      </c>
    </row>
    <row r="298" spans="1:14" ht="33" customHeight="1" thickBot="1" x14ac:dyDescent="0.25">
      <c r="A298" s="102" t="s">
        <v>304</v>
      </c>
      <c r="B298" s="92">
        <v>0</v>
      </c>
      <c r="C298" s="92">
        <v>0</v>
      </c>
      <c r="D298" s="92">
        <v>0</v>
      </c>
      <c r="E298" s="92">
        <v>0</v>
      </c>
      <c r="F298" s="92">
        <v>0</v>
      </c>
      <c r="G298" s="92">
        <v>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92">
        <v>0</v>
      </c>
      <c r="N298" s="92">
        <v>0</v>
      </c>
    </row>
    <row r="299" spans="1:14" ht="33" customHeight="1" x14ac:dyDescent="0.2">
      <c r="A299" s="101" t="s">
        <v>305</v>
      </c>
      <c r="B299" s="89">
        <v>0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</row>
    <row r="300" spans="1:14" ht="33" customHeight="1" x14ac:dyDescent="0.2">
      <c r="A300" s="101" t="s">
        <v>306</v>
      </c>
      <c r="B300" s="89">
        <v>0</v>
      </c>
      <c r="C300" s="89">
        <v>0</v>
      </c>
      <c r="D300" s="89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0</v>
      </c>
    </row>
    <row r="301" spans="1:14" ht="33" customHeight="1" x14ac:dyDescent="0.2">
      <c r="A301" s="101" t="s">
        <v>307</v>
      </c>
      <c r="B301" s="89">
        <v>0</v>
      </c>
      <c r="C301" s="89">
        <v>0</v>
      </c>
      <c r="D301" s="89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</row>
    <row r="302" spans="1:14" ht="33" customHeight="1" thickBot="1" x14ac:dyDescent="0.25">
      <c r="A302" s="101" t="s">
        <v>234</v>
      </c>
      <c r="B302" s="89">
        <v>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</row>
    <row r="303" spans="1:14" ht="33" customHeight="1" thickBot="1" x14ac:dyDescent="0.25">
      <c r="A303" s="102" t="s">
        <v>308</v>
      </c>
      <c r="B303" s="92">
        <v>0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2">
        <v>0</v>
      </c>
    </row>
    <row r="304" spans="1:14" ht="33" customHeight="1" x14ac:dyDescent="0.2">
      <c r="A304" s="101" t="s">
        <v>309</v>
      </c>
      <c r="B304" s="89">
        <v>0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94">
        <v>0</v>
      </c>
    </row>
    <row r="305" spans="1:14" ht="33" customHeight="1" x14ac:dyDescent="0.2">
      <c r="A305" s="101" t="s">
        <v>310</v>
      </c>
      <c r="B305" s="89">
        <v>0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94">
        <v>0</v>
      </c>
    </row>
    <row r="306" spans="1:14" ht="33" customHeight="1" x14ac:dyDescent="0.2">
      <c r="A306" s="101" t="s">
        <v>311</v>
      </c>
      <c r="B306" s="89">
        <v>0</v>
      </c>
      <c r="C306" s="89">
        <v>0</v>
      </c>
      <c r="D306" s="89">
        <v>0</v>
      </c>
      <c r="E306" s="89">
        <v>0</v>
      </c>
      <c r="F306" s="89">
        <v>0</v>
      </c>
      <c r="G306" s="89">
        <v>0</v>
      </c>
      <c r="H306" s="89">
        <v>0</v>
      </c>
      <c r="I306" s="89">
        <v>0</v>
      </c>
      <c r="J306" s="89">
        <v>0</v>
      </c>
      <c r="K306" s="89">
        <v>0</v>
      </c>
      <c r="L306" s="89">
        <v>0</v>
      </c>
      <c r="M306" s="89">
        <v>0</v>
      </c>
      <c r="N306" s="94">
        <v>0</v>
      </c>
    </row>
    <row r="307" spans="1:14" ht="33" customHeight="1" x14ac:dyDescent="0.2">
      <c r="A307" s="101" t="s">
        <v>312</v>
      </c>
      <c r="B307" s="89">
        <v>0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94">
        <v>0</v>
      </c>
    </row>
    <row r="308" spans="1:14" ht="33" customHeight="1" x14ac:dyDescent="0.2">
      <c r="A308" s="101" t="s">
        <v>313</v>
      </c>
      <c r="B308" s="89">
        <v>0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94">
        <v>0</v>
      </c>
    </row>
    <row r="309" spans="1:14" ht="33" customHeight="1" x14ac:dyDescent="0.2">
      <c r="A309" s="101" t="s">
        <v>314</v>
      </c>
      <c r="B309" s="89">
        <v>0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94">
        <v>0</v>
      </c>
    </row>
    <row r="310" spans="1:14" ht="33" customHeight="1" x14ac:dyDescent="0.2">
      <c r="A310" s="101" t="s">
        <v>313</v>
      </c>
      <c r="B310" s="89">
        <v>0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94">
        <v>0</v>
      </c>
    </row>
    <row r="311" spans="1:14" ht="33" customHeight="1" thickBot="1" x14ac:dyDescent="0.25">
      <c r="A311" s="101" t="s">
        <v>234</v>
      </c>
      <c r="B311" s="89">
        <v>0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94">
        <v>0</v>
      </c>
    </row>
    <row r="312" spans="1:14" ht="33" customHeight="1" thickBot="1" x14ac:dyDescent="0.25">
      <c r="A312" s="102" t="s">
        <v>315</v>
      </c>
      <c r="B312" s="92">
        <v>23708190.199999999</v>
      </c>
      <c r="C312" s="92">
        <v>20655326.759999998</v>
      </c>
      <c r="D312" s="92">
        <v>26543704.855999999</v>
      </c>
      <c r="E312" s="92">
        <v>21227912.031999998</v>
      </c>
      <c r="F312" s="92">
        <v>18812064</v>
      </c>
      <c r="G312" s="92">
        <v>20527456.960000001</v>
      </c>
      <c r="H312" s="92">
        <v>17298139.123999998</v>
      </c>
      <c r="I312" s="92">
        <v>15460475.92</v>
      </c>
      <c r="J312" s="92">
        <v>19227298.879999999</v>
      </c>
      <c r="K312" s="92">
        <v>20818249</v>
      </c>
      <c r="L312" s="92">
        <v>20287131.640000001</v>
      </c>
      <c r="M312" s="92">
        <v>19507839</v>
      </c>
      <c r="N312" s="92">
        <v>244073788.37199998</v>
      </c>
    </row>
    <row r="313" spans="1:14" ht="33" customHeight="1" x14ac:dyDescent="0.2">
      <c r="A313" s="101" t="s">
        <v>316</v>
      </c>
      <c r="B313" s="89">
        <v>16592725</v>
      </c>
      <c r="C313" s="89">
        <v>13960125</v>
      </c>
      <c r="D313" s="89">
        <v>18012450</v>
      </c>
      <c r="E313" s="89">
        <v>14100025</v>
      </c>
      <c r="F313" s="89">
        <v>12262918</v>
      </c>
      <c r="G313" s="89">
        <v>13051525</v>
      </c>
      <c r="H313" s="89">
        <v>10738075</v>
      </c>
      <c r="I313" s="89">
        <v>9338650</v>
      </c>
      <c r="J313" s="89">
        <v>11632900</v>
      </c>
      <c r="K313" s="89">
        <v>14264484</v>
      </c>
      <c r="L313" s="89">
        <v>12748125</v>
      </c>
      <c r="M313" s="89">
        <v>13270550</v>
      </c>
      <c r="N313" s="94">
        <v>159972552</v>
      </c>
    </row>
    <row r="314" spans="1:14" ht="33" customHeight="1" x14ac:dyDescent="0.2">
      <c r="A314" s="101" t="s">
        <v>317</v>
      </c>
      <c r="B314" s="89">
        <v>7115465.2000000002</v>
      </c>
      <c r="C314" s="89">
        <v>6695201.7599999998</v>
      </c>
      <c r="D314" s="89">
        <v>8531254.8560000006</v>
      </c>
      <c r="E314" s="89">
        <v>7127887.0319999997</v>
      </c>
      <c r="F314" s="89">
        <v>6549146</v>
      </c>
      <c r="G314" s="89">
        <v>7475931.96</v>
      </c>
      <c r="H314" s="89">
        <v>6560064.1239999998</v>
      </c>
      <c r="I314" s="89">
        <v>6121825.9199999999</v>
      </c>
      <c r="J314" s="89">
        <v>7594398.8799999999</v>
      </c>
      <c r="K314" s="89">
        <v>6553765</v>
      </c>
      <c r="L314" s="89">
        <v>7539006.6399999997</v>
      </c>
      <c r="M314" s="89">
        <v>6237289</v>
      </c>
      <c r="N314" s="94">
        <v>84101236.371999994</v>
      </c>
    </row>
    <row r="315" spans="1:14" ht="33" customHeight="1" thickBot="1" x14ac:dyDescent="0.25">
      <c r="A315" s="101" t="s">
        <v>234</v>
      </c>
      <c r="B315" s="89">
        <v>0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94">
        <v>0</v>
      </c>
    </row>
    <row r="316" spans="1:14" ht="33" customHeight="1" thickBot="1" x14ac:dyDescent="0.25">
      <c r="A316" s="102" t="s">
        <v>318</v>
      </c>
      <c r="B316" s="92">
        <v>2692500</v>
      </c>
      <c r="C316" s="92">
        <v>1634675</v>
      </c>
      <c r="D316" s="92">
        <v>2279800</v>
      </c>
      <c r="E316" s="92">
        <v>1993100</v>
      </c>
      <c r="F316" s="92">
        <v>2761925</v>
      </c>
      <c r="G316" s="92">
        <v>2215175</v>
      </c>
      <c r="H316" s="92">
        <v>3562640</v>
      </c>
      <c r="I316" s="92">
        <v>2094750</v>
      </c>
      <c r="J316" s="92">
        <v>4037650</v>
      </c>
      <c r="K316" s="92">
        <v>2913050</v>
      </c>
      <c r="L316" s="92">
        <v>3762075</v>
      </c>
      <c r="M316" s="92">
        <v>2802525</v>
      </c>
      <c r="N316" s="92">
        <v>32749865</v>
      </c>
    </row>
    <row r="317" spans="1:14" ht="33" customHeight="1" thickBot="1" x14ac:dyDescent="0.25">
      <c r="A317" s="104" t="s">
        <v>318</v>
      </c>
      <c r="B317" s="96">
        <v>2692500</v>
      </c>
      <c r="C317" s="96">
        <v>1634675</v>
      </c>
      <c r="D317" s="96">
        <v>2279800</v>
      </c>
      <c r="E317" s="96">
        <v>1993100</v>
      </c>
      <c r="F317" s="96">
        <v>2761925</v>
      </c>
      <c r="G317" s="96">
        <v>2215175</v>
      </c>
      <c r="H317" s="96">
        <v>3562640</v>
      </c>
      <c r="I317" s="96">
        <v>2094750</v>
      </c>
      <c r="J317" s="96">
        <v>4037650</v>
      </c>
      <c r="K317" s="96">
        <v>2913050</v>
      </c>
      <c r="L317" s="96">
        <v>3762075</v>
      </c>
      <c r="M317" s="96">
        <v>2802525</v>
      </c>
      <c r="N317" s="97">
        <v>32749865</v>
      </c>
    </row>
    <row r="318" spans="1:14" ht="33" customHeight="1" thickBot="1" x14ac:dyDescent="0.25">
      <c r="A318" s="109" t="s">
        <v>229</v>
      </c>
      <c r="B318" s="110">
        <v>169776466.34999999</v>
      </c>
      <c r="C318" s="110">
        <v>149717713.13999999</v>
      </c>
      <c r="D318" s="110">
        <v>187155842.18400002</v>
      </c>
      <c r="E318" s="110">
        <v>177481855.31100002</v>
      </c>
      <c r="F318" s="110">
        <v>165275954.02500001</v>
      </c>
      <c r="G318" s="110">
        <v>165400466.192</v>
      </c>
      <c r="H318" s="110">
        <v>173382975.56300002</v>
      </c>
      <c r="I318" s="110">
        <v>170548226.57199997</v>
      </c>
      <c r="J318" s="110">
        <v>168103364.34799999</v>
      </c>
      <c r="K318" s="110">
        <v>176285527.74599999</v>
      </c>
      <c r="L318" s="110">
        <v>175415762.92399997</v>
      </c>
      <c r="M318" s="110">
        <v>174933597.43000001</v>
      </c>
      <c r="N318" s="110">
        <v>2053477751.7850003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342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22" t="s">
        <v>216</v>
      </c>
      <c r="B323" s="123" t="s">
        <v>217</v>
      </c>
      <c r="C323" s="123" t="s">
        <v>218</v>
      </c>
      <c r="D323" s="123" t="s">
        <v>219</v>
      </c>
      <c r="E323" s="123" t="s">
        <v>220</v>
      </c>
      <c r="F323" s="123" t="s">
        <v>221</v>
      </c>
      <c r="G323" s="123" t="s">
        <v>222</v>
      </c>
      <c r="H323" s="123" t="s">
        <v>223</v>
      </c>
      <c r="I323" s="123" t="s">
        <v>224</v>
      </c>
      <c r="J323" s="123" t="s">
        <v>225</v>
      </c>
      <c r="K323" s="123" t="s">
        <v>226</v>
      </c>
      <c r="L323" s="123" t="s">
        <v>227</v>
      </c>
      <c r="M323" s="123" t="s">
        <v>228</v>
      </c>
      <c r="N323" s="124" t="s">
        <v>229</v>
      </c>
    </row>
    <row r="324" spans="1:14" ht="33" customHeight="1" thickBot="1" x14ac:dyDescent="0.25">
      <c r="A324" s="115" t="s">
        <v>230</v>
      </c>
      <c r="B324" s="116">
        <v>0</v>
      </c>
      <c r="C324" s="111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</row>
    <row r="325" spans="1:14" ht="33" customHeight="1" x14ac:dyDescent="0.2">
      <c r="A325" s="113" t="s">
        <v>231</v>
      </c>
      <c r="B325" s="112">
        <v>0</v>
      </c>
      <c r="C325" s="112">
        <v>0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</row>
    <row r="326" spans="1:14" ht="33" customHeight="1" x14ac:dyDescent="0.2">
      <c r="A326" s="113" t="s">
        <v>213</v>
      </c>
      <c r="B326" s="112">
        <v>0</v>
      </c>
      <c r="C326" s="112">
        <v>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2">
        <v>0</v>
      </c>
      <c r="J326" s="112">
        <v>0</v>
      </c>
      <c r="K326" s="112">
        <v>0</v>
      </c>
      <c r="L326" s="112">
        <v>0</v>
      </c>
      <c r="M326" s="112">
        <v>0</v>
      </c>
      <c r="N326" s="112">
        <v>0</v>
      </c>
    </row>
    <row r="327" spans="1:14" ht="33" customHeight="1" x14ac:dyDescent="0.2">
      <c r="A327" s="113" t="s">
        <v>232</v>
      </c>
      <c r="B327" s="112">
        <v>0</v>
      </c>
      <c r="C327" s="112">
        <v>0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</row>
    <row r="328" spans="1:14" ht="33" customHeight="1" x14ac:dyDescent="0.2">
      <c r="A328" s="114" t="s">
        <v>233</v>
      </c>
      <c r="B328" s="112">
        <v>0</v>
      </c>
      <c r="C328" s="112">
        <v>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</row>
    <row r="329" spans="1:14" ht="33" customHeight="1" thickBot="1" x14ac:dyDescent="0.25">
      <c r="A329" s="121" t="s">
        <v>234</v>
      </c>
      <c r="B329" s="112">
        <v>0</v>
      </c>
      <c r="C329" s="112">
        <v>0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</row>
    <row r="330" spans="1:14" ht="33" customHeight="1" thickBot="1" x14ac:dyDescent="0.25">
      <c r="A330" s="118" t="s">
        <v>235</v>
      </c>
      <c r="B330" s="116">
        <v>0</v>
      </c>
      <c r="C330" s="111">
        <v>0</v>
      </c>
      <c r="D330" s="111">
        <v>0</v>
      </c>
      <c r="E330" s="111">
        <v>0</v>
      </c>
      <c r="F330" s="111">
        <v>0</v>
      </c>
      <c r="G330" s="111">
        <v>0</v>
      </c>
      <c r="H330" s="111">
        <v>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</row>
    <row r="331" spans="1:14" ht="33" customHeight="1" x14ac:dyDescent="0.2">
      <c r="A331" s="117" t="s">
        <v>236</v>
      </c>
      <c r="B331" s="112">
        <v>0</v>
      </c>
      <c r="C331" s="112">
        <v>0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2">
        <v>0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</row>
    <row r="332" spans="1:14" ht="33" customHeight="1" x14ac:dyDescent="0.2">
      <c r="A332" s="117" t="s">
        <v>237</v>
      </c>
      <c r="B332" s="112">
        <v>0</v>
      </c>
      <c r="C332" s="112">
        <v>0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</row>
    <row r="333" spans="1:14" ht="33" customHeight="1" x14ac:dyDescent="0.2">
      <c r="A333" s="117" t="s">
        <v>238</v>
      </c>
      <c r="B333" s="112">
        <v>0</v>
      </c>
      <c r="C333" s="112">
        <v>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</row>
    <row r="334" spans="1:14" ht="33" customHeight="1" x14ac:dyDescent="0.2">
      <c r="A334" s="117" t="s">
        <v>239</v>
      </c>
      <c r="B334" s="112">
        <v>0</v>
      </c>
      <c r="C334" s="112">
        <v>0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2">
        <v>0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</row>
    <row r="335" spans="1:14" ht="33" customHeight="1" x14ac:dyDescent="0.2">
      <c r="A335" s="117" t="s">
        <v>240</v>
      </c>
      <c r="B335" s="112">
        <v>0</v>
      </c>
      <c r="C335" s="112">
        <v>0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2">
        <v>0</v>
      </c>
      <c r="J335" s="112">
        <v>0</v>
      </c>
      <c r="K335" s="112">
        <v>0</v>
      </c>
      <c r="L335" s="112">
        <v>0</v>
      </c>
      <c r="M335" s="112">
        <v>0</v>
      </c>
      <c r="N335" s="112">
        <v>0</v>
      </c>
    </row>
    <row r="336" spans="1:14" ht="33" customHeight="1" thickBot="1" x14ac:dyDescent="0.25">
      <c r="A336" s="117" t="s">
        <v>241</v>
      </c>
      <c r="B336" s="112">
        <v>0</v>
      </c>
      <c r="C336" s="112">
        <v>0</v>
      </c>
      <c r="D336" s="112">
        <v>0</v>
      </c>
      <c r="E336" s="112">
        <v>0</v>
      </c>
      <c r="F336" s="112">
        <v>0</v>
      </c>
      <c r="G336" s="112">
        <v>0</v>
      </c>
      <c r="H336" s="112">
        <v>0</v>
      </c>
      <c r="I336" s="112">
        <v>0</v>
      </c>
      <c r="J336" s="112">
        <v>0</v>
      </c>
      <c r="K336" s="112">
        <v>0</v>
      </c>
      <c r="L336" s="112">
        <v>0</v>
      </c>
      <c r="M336" s="112">
        <v>0</v>
      </c>
      <c r="N336" s="112">
        <v>0</v>
      </c>
    </row>
    <row r="337" spans="1:14" ht="33" customHeight="1" thickBot="1" x14ac:dyDescent="0.25">
      <c r="A337" s="118" t="s">
        <v>242</v>
      </c>
      <c r="B337" s="116">
        <v>15537281</v>
      </c>
      <c r="C337" s="111">
        <v>14346000</v>
      </c>
      <c r="D337" s="111">
        <v>19545000</v>
      </c>
      <c r="E337" s="111">
        <v>23413001</v>
      </c>
      <c r="F337" s="111">
        <v>20640000</v>
      </c>
      <c r="G337" s="111">
        <v>22578000</v>
      </c>
      <c r="H337" s="111">
        <v>26598000</v>
      </c>
      <c r="I337" s="111">
        <v>28495000</v>
      </c>
      <c r="J337" s="111">
        <v>24876000</v>
      </c>
      <c r="K337" s="111">
        <v>28430000</v>
      </c>
      <c r="L337" s="111">
        <v>30796000</v>
      </c>
      <c r="M337" s="111">
        <v>27162000</v>
      </c>
      <c r="N337" s="111">
        <v>282416282</v>
      </c>
    </row>
    <row r="338" spans="1:14" ht="33" customHeight="1" x14ac:dyDescent="0.2">
      <c r="A338" s="117" t="s">
        <v>243</v>
      </c>
      <c r="B338" s="112">
        <v>15537281</v>
      </c>
      <c r="C338" s="112">
        <v>14346000</v>
      </c>
      <c r="D338" s="112">
        <v>19545000</v>
      </c>
      <c r="E338" s="112">
        <v>23413001</v>
      </c>
      <c r="F338" s="112">
        <v>20640000</v>
      </c>
      <c r="G338" s="112">
        <v>22578000</v>
      </c>
      <c r="H338" s="112">
        <v>26598000</v>
      </c>
      <c r="I338" s="112">
        <v>28495000</v>
      </c>
      <c r="J338" s="112">
        <v>24876000</v>
      </c>
      <c r="K338" s="112">
        <v>28430000</v>
      </c>
      <c r="L338" s="112">
        <v>30796000</v>
      </c>
      <c r="M338" s="112">
        <v>27162000</v>
      </c>
      <c r="N338" s="112">
        <v>282416282</v>
      </c>
    </row>
    <row r="339" spans="1:14" ht="33" customHeight="1" x14ac:dyDescent="0.2">
      <c r="A339" s="117" t="s">
        <v>244</v>
      </c>
      <c r="B339" s="112">
        <v>0</v>
      </c>
      <c r="C339" s="112">
        <v>0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</row>
    <row r="340" spans="1:14" ht="33" customHeight="1" x14ac:dyDescent="0.2">
      <c r="A340" s="117" t="s">
        <v>245</v>
      </c>
      <c r="B340" s="112">
        <v>0</v>
      </c>
      <c r="C340" s="112">
        <v>0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</row>
    <row r="341" spans="1:14" ht="33" customHeight="1" thickBot="1" x14ac:dyDescent="0.25">
      <c r="A341" s="117" t="s">
        <v>246</v>
      </c>
      <c r="B341" s="112">
        <v>0</v>
      </c>
      <c r="C341" s="112">
        <v>0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2">
        <v>0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</row>
    <row r="342" spans="1:14" ht="33" customHeight="1" thickBot="1" x14ac:dyDescent="0.25">
      <c r="A342" s="118" t="s">
        <v>247</v>
      </c>
      <c r="B342" s="116">
        <v>872001</v>
      </c>
      <c r="C342" s="111">
        <v>516000</v>
      </c>
      <c r="D342" s="111">
        <v>445001</v>
      </c>
      <c r="E342" s="111">
        <v>1513000</v>
      </c>
      <c r="F342" s="111">
        <v>834000</v>
      </c>
      <c r="G342" s="111">
        <v>1986000</v>
      </c>
      <c r="H342" s="111">
        <v>733000</v>
      </c>
      <c r="I342" s="111">
        <v>0</v>
      </c>
      <c r="J342" s="111">
        <v>3465000</v>
      </c>
      <c r="K342" s="111">
        <v>2758000</v>
      </c>
      <c r="L342" s="111">
        <v>1850000</v>
      </c>
      <c r="M342" s="111">
        <v>530000</v>
      </c>
      <c r="N342" s="111">
        <v>15502002</v>
      </c>
    </row>
    <row r="343" spans="1:14" ht="33" customHeight="1" x14ac:dyDescent="0.2">
      <c r="A343" s="117" t="s">
        <v>248</v>
      </c>
      <c r="B343" s="112">
        <v>0</v>
      </c>
      <c r="C343" s="112">
        <v>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112">
        <v>0</v>
      </c>
      <c r="K343" s="112">
        <v>0</v>
      </c>
      <c r="L343" s="112">
        <v>0</v>
      </c>
      <c r="M343" s="112">
        <v>0</v>
      </c>
      <c r="N343" s="112">
        <v>0</v>
      </c>
    </row>
    <row r="344" spans="1:14" ht="33" customHeight="1" thickBot="1" x14ac:dyDescent="0.25">
      <c r="A344" s="117" t="s">
        <v>249</v>
      </c>
      <c r="B344" s="112">
        <v>872001</v>
      </c>
      <c r="C344" s="112">
        <v>516000</v>
      </c>
      <c r="D344" s="112">
        <v>445001</v>
      </c>
      <c r="E344" s="112">
        <v>1513000</v>
      </c>
      <c r="F344" s="112">
        <v>834000</v>
      </c>
      <c r="G344" s="112">
        <v>1986000</v>
      </c>
      <c r="H344" s="112">
        <v>733000</v>
      </c>
      <c r="I344" s="112">
        <v>0</v>
      </c>
      <c r="J344" s="112">
        <v>3465000</v>
      </c>
      <c r="K344" s="112">
        <v>2758000</v>
      </c>
      <c r="L344" s="112">
        <v>1850000</v>
      </c>
      <c r="M344" s="112">
        <v>530000</v>
      </c>
      <c r="N344" s="112">
        <v>15502002</v>
      </c>
    </row>
    <row r="345" spans="1:14" ht="33" customHeight="1" thickBot="1" x14ac:dyDescent="0.25">
      <c r="A345" s="118" t="s">
        <v>250</v>
      </c>
      <c r="B345" s="116">
        <v>21595933</v>
      </c>
      <c r="C345" s="111">
        <v>34591002</v>
      </c>
      <c r="D345" s="111">
        <v>38647000</v>
      </c>
      <c r="E345" s="111">
        <v>30697004</v>
      </c>
      <c r="F345" s="111">
        <v>25124000</v>
      </c>
      <c r="G345" s="111">
        <v>33760000</v>
      </c>
      <c r="H345" s="111">
        <v>40622000</v>
      </c>
      <c r="I345" s="111">
        <v>39305000</v>
      </c>
      <c r="J345" s="111">
        <v>42855000</v>
      </c>
      <c r="K345" s="111">
        <v>33686000</v>
      </c>
      <c r="L345" s="111">
        <v>40620000</v>
      </c>
      <c r="M345" s="111">
        <v>29802000</v>
      </c>
      <c r="N345" s="111">
        <v>411304939</v>
      </c>
    </row>
    <row r="346" spans="1:14" ht="33" customHeight="1" x14ac:dyDescent="0.2">
      <c r="A346" s="117" t="s">
        <v>251</v>
      </c>
      <c r="B346" s="112">
        <v>0</v>
      </c>
      <c r="C346" s="112">
        <v>0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112">
        <v>0</v>
      </c>
      <c r="K346" s="112">
        <v>0</v>
      </c>
      <c r="L346" s="112">
        <v>0</v>
      </c>
      <c r="M346" s="112">
        <v>0</v>
      </c>
      <c r="N346" s="112">
        <v>0</v>
      </c>
    </row>
    <row r="347" spans="1:14" ht="33" customHeight="1" x14ac:dyDescent="0.2">
      <c r="A347" s="117" t="s">
        <v>252</v>
      </c>
      <c r="B347" s="112">
        <v>0</v>
      </c>
      <c r="C347" s="112">
        <v>0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</row>
    <row r="348" spans="1:14" ht="33" customHeight="1" x14ac:dyDescent="0.2">
      <c r="A348" s="117" t="s">
        <v>253</v>
      </c>
      <c r="B348" s="112">
        <v>0</v>
      </c>
      <c r="C348" s="112">
        <v>0</v>
      </c>
      <c r="D348" s="112">
        <v>0</v>
      </c>
      <c r="E348" s="112">
        <v>651001</v>
      </c>
      <c r="F348" s="112">
        <v>0</v>
      </c>
      <c r="G348" s="112">
        <v>0</v>
      </c>
      <c r="H348" s="112">
        <v>0</v>
      </c>
      <c r="I348" s="112">
        <v>0</v>
      </c>
      <c r="J348" s="112">
        <v>0</v>
      </c>
      <c r="K348" s="112">
        <v>0</v>
      </c>
      <c r="L348" s="112">
        <v>0</v>
      </c>
      <c r="M348" s="112">
        <v>0</v>
      </c>
      <c r="N348" s="112">
        <v>651001</v>
      </c>
    </row>
    <row r="349" spans="1:14" ht="33" customHeight="1" x14ac:dyDescent="0.2">
      <c r="A349" s="117" t="s">
        <v>254</v>
      </c>
      <c r="B349" s="112">
        <v>11972700</v>
      </c>
      <c r="C349" s="112">
        <v>22108001</v>
      </c>
      <c r="D349" s="112">
        <v>24252000</v>
      </c>
      <c r="E349" s="112">
        <v>26185000</v>
      </c>
      <c r="F349" s="112">
        <v>12401000</v>
      </c>
      <c r="G349" s="112">
        <v>15612000</v>
      </c>
      <c r="H349" s="112">
        <v>26231000</v>
      </c>
      <c r="I349" s="112">
        <v>18735000</v>
      </c>
      <c r="J349" s="112">
        <v>14221000</v>
      </c>
      <c r="K349" s="112">
        <v>5330000</v>
      </c>
      <c r="L349" s="112">
        <v>23323000</v>
      </c>
      <c r="M349" s="112">
        <v>6971000</v>
      </c>
      <c r="N349" s="112">
        <v>207341701</v>
      </c>
    </row>
    <row r="350" spans="1:14" ht="33" customHeight="1" x14ac:dyDescent="0.2">
      <c r="A350" s="117" t="s">
        <v>255</v>
      </c>
      <c r="B350" s="112">
        <v>0</v>
      </c>
      <c r="C350" s="112">
        <v>0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</row>
    <row r="351" spans="1:14" ht="33" customHeight="1" x14ac:dyDescent="0.2">
      <c r="A351" s="117" t="s">
        <v>256</v>
      </c>
      <c r="B351" s="112">
        <v>685232</v>
      </c>
      <c r="C351" s="112">
        <v>1037000</v>
      </c>
      <c r="D351" s="112">
        <v>2583000</v>
      </c>
      <c r="E351" s="112">
        <v>508001</v>
      </c>
      <c r="F351" s="112">
        <v>0</v>
      </c>
      <c r="G351" s="112">
        <v>0</v>
      </c>
      <c r="H351" s="112">
        <v>440000</v>
      </c>
      <c r="I351" s="112">
        <v>0</v>
      </c>
      <c r="J351" s="112">
        <v>278000</v>
      </c>
      <c r="K351" s="112">
        <v>0</v>
      </c>
      <c r="L351" s="112">
        <v>811000</v>
      </c>
      <c r="M351" s="112">
        <v>7503000</v>
      </c>
      <c r="N351" s="112">
        <v>13845233</v>
      </c>
    </row>
    <row r="352" spans="1:14" ht="33" customHeight="1" x14ac:dyDescent="0.2">
      <c r="A352" s="117" t="s">
        <v>257</v>
      </c>
      <c r="B352" s="112">
        <v>0</v>
      </c>
      <c r="C352" s="112">
        <v>0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2">
        <v>0</v>
      </c>
      <c r="J352" s="112">
        <v>0</v>
      </c>
      <c r="K352" s="112">
        <v>0</v>
      </c>
      <c r="L352" s="112">
        <v>0</v>
      </c>
      <c r="M352" s="112">
        <v>0</v>
      </c>
      <c r="N352" s="112">
        <v>0</v>
      </c>
    </row>
    <row r="353" spans="1:14" ht="33" customHeight="1" x14ac:dyDescent="0.2">
      <c r="A353" s="117" t="s">
        <v>258</v>
      </c>
      <c r="B353" s="112">
        <v>0</v>
      </c>
      <c r="C353" s="112">
        <v>0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  <c r="N353" s="112">
        <v>0</v>
      </c>
    </row>
    <row r="354" spans="1:14" ht="33" customHeight="1" x14ac:dyDescent="0.2">
      <c r="A354" s="117" t="s">
        <v>259</v>
      </c>
      <c r="B354" s="112">
        <v>8938001</v>
      </c>
      <c r="C354" s="112">
        <v>11446001</v>
      </c>
      <c r="D354" s="112">
        <v>11812000</v>
      </c>
      <c r="E354" s="112">
        <v>3353002</v>
      </c>
      <c r="F354" s="112">
        <v>12723000</v>
      </c>
      <c r="G354" s="112">
        <v>18148000</v>
      </c>
      <c r="H354" s="112">
        <v>13951000</v>
      </c>
      <c r="I354" s="112">
        <v>20570000</v>
      </c>
      <c r="J354" s="112">
        <v>28356000</v>
      </c>
      <c r="K354" s="112">
        <v>28356000</v>
      </c>
      <c r="L354" s="112">
        <v>16486000</v>
      </c>
      <c r="M354" s="112">
        <v>15328000</v>
      </c>
      <c r="N354" s="112">
        <v>189467004</v>
      </c>
    </row>
    <row r="355" spans="1:14" ht="33" customHeight="1" x14ac:dyDescent="0.2">
      <c r="A355" s="117" t="s">
        <v>260</v>
      </c>
      <c r="B355" s="112">
        <v>0</v>
      </c>
      <c r="C355" s="112">
        <v>0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</row>
    <row r="356" spans="1:14" ht="33" customHeight="1" thickBot="1" x14ac:dyDescent="0.25">
      <c r="A356" s="117" t="s">
        <v>261</v>
      </c>
      <c r="B356" s="112">
        <v>0</v>
      </c>
      <c r="C356" s="112">
        <v>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112">
        <v>0</v>
      </c>
      <c r="K356" s="112">
        <v>0</v>
      </c>
      <c r="L356" s="112">
        <v>0</v>
      </c>
      <c r="M356" s="112">
        <v>0</v>
      </c>
      <c r="N356" s="112">
        <v>0</v>
      </c>
    </row>
    <row r="357" spans="1:14" ht="33" customHeight="1" thickBot="1" x14ac:dyDescent="0.25">
      <c r="A357" s="118" t="s">
        <v>262</v>
      </c>
      <c r="B357" s="116">
        <v>0</v>
      </c>
      <c r="C357" s="111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</row>
    <row r="358" spans="1:14" ht="33" customHeight="1" thickBot="1" x14ac:dyDescent="0.25">
      <c r="A358" s="119" t="s">
        <v>262</v>
      </c>
      <c r="B358" s="112">
        <v>0</v>
      </c>
      <c r="C358" s="112">
        <v>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112">
        <v>0</v>
      </c>
      <c r="K358" s="112">
        <v>0</v>
      </c>
      <c r="L358" s="112">
        <v>0</v>
      </c>
      <c r="M358" s="112">
        <v>0</v>
      </c>
      <c r="N358" s="112">
        <v>0</v>
      </c>
    </row>
    <row r="359" spans="1:14" ht="33" customHeight="1" thickBot="1" x14ac:dyDescent="0.25">
      <c r="A359" s="118" t="s">
        <v>263</v>
      </c>
      <c r="B359" s="116">
        <v>29794262</v>
      </c>
      <c r="C359" s="111">
        <v>25914000</v>
      </c>
      <c r="D359" s="111">
        <v>38447000</v>
      </c>
      <c r="E359" s="111">
        <v>50347002</v>
      </c>
      <c r="F359" s="111">
        <v>45610000</v>
      </c>
      <c r="G359" s="111">
        <v>51418000</v>
      </c>
      <c r="H359" s="111">
        <v>55987000</v>
      </c>
      <c r="I359" s="111">
        <v>47797000</v>
      </c>
      <c r="J359" s="111">
        <v>47045000</v>
      </c>
      <c r="K359" s="111">
        <v>54186000</v>
      </c>
      <c r="L359" s="111">
        <v>47444000</v>
      </c>
      <c r="M359" s="111">
        <v>37934000</v>
      </c>
      <c r="N359" s="111">
        <v>531923264</v>
      </c>
    </row>
    <row r="360" spans="1:14" ht="33" customHeight="1" x14ac:dyDescent="0.2">
      <c r="A360" s="117" t="s">
        <v>264</v>
      </c>
      <c r="B360" s="112">
        <v>0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</row>
    <row r="361" spans="1:14" ht="33" customHeight="1" x14ac:dyDescent="0.2">
      <c r="A361" s="117" t="s">
        <v>265</v>
      </c>
      <c r="B361" s="112">
        <v>0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</row>
    <row r="362" spans="1:14" ht="33" customHeight="1" x14ac:dyDescent="0.2">
      <c r="A362" s="117" t="s">
        <v>266</v>
      </c>
      <c r="B362" s="112">
        <v>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</row>
    <row r="363" spans="1:14" ht="33" customHeight="1" x14ac:dyDescent="0.2">
      <c r="A363" s="117" t="s">
        <v>267</v>
      </c>
      <c r="B363" s="112">
        <v>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</row>
    <row r="364" spans="1:14" ht="33" customHeight="1" x14ac:dyDescent="0.2">
      <c r="A364" s="117" t="s">
        <v>268</v>
      </c>
      <c r="B364" s="112">
        <v>17959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17959</v>
      </c>
    </row>
    <row r="365" spans="1:14" ht="33" customHeight="1" x14ac:dyDescent="0.2">
      <c r="A365" s="117" t="s">
        <v>269</v>
      </c>
      <c r="B365" s="112">
        <v>29634822</v>
      </c>
      <c r="C365" s="112">
        <v>24994000</v>
      </c>
      <c r="D365" s="112">
        <v>35073000</v>
      </c>
      <c r="E365" s="112">
        <v>48819001</v>
      </c>
      <c r="F365" s="112">
        <v>45610000</v>
      </c>
      <c r="G365" s="112">
        <v>51418000</v>
      </c>
      <c r="H365" s="112">
        <v>55987000</v>
      </c>
      <c r="I365" s="112">
        <v>47797000</v>
      </c>
      <c r="J365" s="112">
        <v>47045000</v>
      </c>
      <c r="K365" s="112">
        <v>54186000</v>
      </c>
      <c r="L365" s="112">
        <v>47444000</v>
      </c>
      <c r="M365" s="112">
        <v>37934000</v>
      </c>
      <c r="N365" s="112">
        <v>525941823</v>
      </c>
    </row>
    <row r="366" spans="1:14" ht="33" customHeight="1" x14ac:dyDescent="0.2">
      <c r="A366" s="117" t="s">
        <v>270</v>
      </c>
      <c r="B366" s="112">
        <v>0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</row>
    <row r="367" spans="1:14" ht="33" customHeight="1" x14ac:dyDescent="0.2">
      <c r="A367" s="117" t="s">
        <v>271</v>
      </c>
      <c r="B367" s="112">
        <v>141481</v>
      </c>
      <c r="C367" s="112">
        <v>920000</v>
      </c>
      <c r="D367" s="112">
        <v>3374000</v>
      </c>
      <c r="E367" s="112">
        <v>1528001</v>
      </c>
      <c r="F367" s="112">
        <v>0</v>
      </c>
      <c r="G367" s="112">
        <v>0</v>
      </c>
      <c r="H367" s="112">
        <v>0</v>
      </c>
      <c r="I367" s="112">
        <v>0</v>
      </c>
      <c r="J367" s="112">
        <v>0</v>
      </c>
      <c r="K367" s="112">
        <v>0</v>
      </c>
      <c r="L367" s="112">
        <v>0</v>
      </c>
      <c r="M367" s="112">
        <v>0</v>
      </c>
      <c r="N367" s="112">
        <v>5963482</v>
      </c>
    </row>
    <row r="368" spans="1:14" ht="33" customHeight="1" x14ac:dyDescent="0.2">
      <c r="A368" s="117" t="s">
        <v>272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</row>
    <row r="369" spans="1:14" ht="33" customHeight="1" thickBot="1" x14ac:dyDescent="0.25">
      <c r="A369" s="117" t="s">
        <v>273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</row>
    <row r="370" spans="1:14" ht="33" customHeight="1" thickBot="1" x14ac:dyDescent="0.25">
      <c r="A370" s="118" t="s">
        <v>274</v>
      </c>
      <c r="B370" s="116">
        <v>0</v>
      </c>
      <c r="C370" s="111">
        <v>0</v>
      </c>
      <c r="D370" s="111">
        <v>0</v>
      </c>
      <c r="E370" s="111">
        <v>0</v>
      </c>
      <c r="F370" s="111">
        <v>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</row>
    <row r="371" spans="1:14" ht="33" customHeight="1" x14ac:dyDescent="0.2">
      <c r="A371" s="117" t="s">
        <v>275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</row>
    <row r="372" spans="1:14" ht="33" customHeight="1" x14ac:dyDescent="0.2">
      <c r="A372" s="117" t="s">
        <v>276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</row>
    <row r="373" spans="1:14" ht="33" customHeight="1" x14ac:dyDescent="0.2">
      <c r="A373" s="117" t="s">
        <v>277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</row>
    <row r="374" spans="1:14" ht="33" customHeight="1" x14ac:dyDescent="0.2">
      <c r="A374" s="117" t="s">
        <v>278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</row>
    <row r="375" spans="1:14" ht="33" customHeight="1" x14ac:dyDescent="0.2">
      <c r="A375" s="117" t="s">
        <v>279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</row>
    <row r="376" spans="1:14" ht="33" customHeight="1" x14ac:dyDescent="0.2">
      <c r="A376" s="117" t="s">
        <v>280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</row>
    <row r="377" spans="1:14" ht="33" customHeight="1" thickBot="1" x14ac:dyDescent="0.25">
      <c r="A377" s="117" t="s">
        <v>281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</row>
    <row r="378" spans="1:14" ht="33" customHeight="1" thickBot="1" x14ac:dyDescent="0.25">
      <c r="A378" s="118" t="s">
        <v>282</v>
      </c>
      <c r="B378" s="116">
        <v>23814641</v>
      </c>
      <c r="C378" s="111">
        <v>29024000</v>
      </c>
      <c r="D378" s="111">
        <v>29582000</v>
      </c>
      <c r="E378" s="111">
        <v>28767002</v>
      </c>
      <c r="F378" s="111">
        <v>20148000</v>
      </c>
      <c r="G378" s="111">
        <v>11515000</v>
      </c>
      <c r="H378" s="111">
        <v>13453000</v>
      </c>
      <c r="I378" s="111">
        <v>16537000</v>
      </c>
      <c r="J378" s="111">
        <v>15598000</v>
      </c>
      <c r="K378" s="111">
        <v>27989000</v>
      </c>
      <c r="L378" s="111">
        <v>15782000</v>
      </c>
      <c r="M378" s="111">
        <v>29963000</v>
      </c>
      <c r="N378" s="111">
        <v>262172643</v>
      </c>
    </row>
    <row r="379" spans="1:14" ht="33" customHeight="1" x14ac:dyDescent="0.2">
      <c r="A379" s="117" t="s">
        <v>283</v>
      </c>
      <c r="B379" s="112">
        <v>2590400</v>
      </c>
      <c r="C379" s="112">
        <v>1196000</v>
      </c>
      <c r="D379" s="112">
        <v>1461000</v>
      </c>
      <c r="E379" s="112">
        <v>2020001</v>
      </c>
      <c r="F379" s="112">
        <v>2645000</v>
      </c>
      <c r="G379" s="112">
        <v>5025000</v>
      </c>
      <c r="H379" s="112">
        <v>5490000</v>
      </c>
      <c r="I379" s="112">
        <v>4400000</v>
      </c>
      <c r="J379" s="112">
        <v>3122000</v>
      </c>
      <c r="K379" s="112">
        <v>3974000</v>
      </c>
      <c r="L379" s="112">
        <v>4278000</v>
      </c>
      <c r="M379" s="112">
        <v>3865000</v>
      </c>
      <c r="N379" s="112">
        <v>40066401</v>
      </c>
    </row>
    <row r="380" spans="1:14" ht="33" customHeight="1" x14ac:dyDescent="0.2">
      <c r="A380" s="117" t="s">
        <v>284</v>
      </c>
      <c r="B380" s="112">
        <v>0</v>
      </c>
      <c r="C380" s="112">
        <v>336000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336000</v>
      </c>
    </row>
    <row r="381" spans="1:14" ht="33" customHeight="1" x14ac:dyDescent="0.2">
      <c r="A381" s="117" t="s">
        <v>285</v>
      </c>
      <c r="B381" s="112">
        <v>0</v>
      </c>
      <c r="C381" s="112">
        <v>517000</v>
      </c>
      <c r="D381" s="112">
        <v>3414000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1672000</v>
      </c>
      <c r="K381" s="112">
        <v>5393000</v>
      </c>
      <c r="L381" s="112">
        <v>3236000</v>
      </c>
      <c r="M381" s="112">
        <v>5393000</v>
      </c>
      <c r="N381" s="112">
        <v>19625000</v>
      </c>
    </row>
    <row r="382" spans="1:14" ht="33" customHeight="1" x14ac:dyDescent="0.2">
      <c r="A382" s="117" t="s">
        <v>286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</row>
    <row r="383" spans="1:14" ht="33" customHeight="1" x14ac:dyDescent="0.2">
      <c r="A383" s="117" t="s">
        <v>287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</row>
    <row r="384" spans="1:14" ht="33" customHeight="1" x14ac:dyDescent="0.2">
      <c r="A384" s="117" t="s">
        <v>288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</row>
    <row r="385" spans="1:14" ht="33" customHeight="1" x14ac:dyDescent="0.2">
      <c r="A385" s="117" t="s">
        <v>289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</row>
    <row r="386" spans="1:14" ht="33" customHeight="1" x14ac:dyDescent="0.2">
      <c r="A386" s="117" t="s">
        <v>290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</row>
    <row r="387" spans="1:14" ht="33" customHeight="1" x14ac:dyDescent="0.2">
      <c r="A387" s="117" t="s">
        <v>291</v>
      </c>
      <c r="B387" s="112">
        <v>21224241</v>
      </c>
      <c r="C387" s="112">
        <v>26867000</v>
      </c>
      <c r="D387" s="112">
        <v>24707000</v>
      </c>
      <c r="E387" s="112">
        <v>26747001</v>
      </c>
      <c r="F387" s="112">
        <v>17503000</v>
      </c>
      <c r="G387" s="112">
        <v>6490000</v>
      </c>
      <c r="H387" s="112">
        <v>7963000</v>
      </c>
      <c r="I387" s="112">
        <v>12137000</v>
      </c>
      <c r="J387" s="112">
        <v>10804000</v>
      </c>
      <c r="K387" s="112">
        <v>18622000</v>
      </c>
      <c r="L387" s="112">
        <v>8268000</v>
      </c>
      <c r="M387" s="112">
        <v>20705000</v>
      </c>
      <c r="N387" s="112">
        <v>202037242</v>
      </c>
    </row>
    <row r="388" spans="1:14" ht="33" customHeight="1" x14ac:dyDescent="0.2">
      <c r="A388" s="117" t="s">
        <v>292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</row>
    <row r="389" spans="1:14" ht="33" customHeight="1" x14ac:dyDescent="0.2">
      <c r="A389" s="117" t="s">
        <v>293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</row>
    <row r="390" spans="1:14" ht="33" customHeight="1" x14ac:dyDescent="0.2">
      <c r="A390" s="117" t="s">
        <v>294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</row>
    <row r="391" spans="1:14" ht="33" customHeight="1" x14ac:dyDescent="0.2">
      <c r="A391" s="117" t="s">
        <v>295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</row>
    <row r="392" spans="1:14" ht="33" customHeight="1" x14ac:dyDescent="0.2">
      <c r="A392" s="117" t="s">
        <v>296</v>
      </c>
      <c r="B392" s="112">
        <v>0</v>
      </c>
      <c r="C392" s="112">
        <v>108000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108000</v>
      </c>
    </row>
    <row r="393" spans="1:14" ht="33" customHeight="1" thickBot="1" x14ac:dyDescent="0.25">
      <c r="A393" s="117" t="s">
        <v>297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</row>
    <row r="394" spans="1:14" ht="33" customHeight="1" thickBot="1" x14ac:dyDescent="0.25">
      <c r="A394" s="118" t="s">
        <v>298</v>
      </c>
      <c r="B394" s="116">
        <v>4131349</v>
      </c>
      <c r="C394" s="111">
        <v>3733000</v>
      </c>
      <c r="D394" s="111">
        <v>3640000</v>
      </c>
      <c r="E394" s="111">
        <v>3890000</v>
      </c>
      <c r="F394" s="111">
        <v>6035000</v>
      </c>
      <c r="G394" s="111">
        <v>4525000</v>
      </c>
      <c r="H394" s="111">
        <v>5097000</v>
      </c>
      <c r="I394" s="111">
        <v>8070000</v>
      </c>
      <c r="J394" s="111">
        <v>7222000</v>
      </c>
      <c r="K394" s="111">
        <v>8232000</v>
      </c>
      <c r="L394" s="111">
        <v>6286000</v>
      </c>
      <c r="M394" s="111">
        <v>4470000</v>
      </c>
      <c r="N394" s="111">
        <v>65331349</v>
      </c>
    </row>
    <row r="395" spans="1:14" ht="33" customHeight="1" x14ac:dyDescent="0.2">
      <c r="A395" s="117" t="s">
        <v>299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</row>
    <row r="396" spans="1:14" ht="33" customHeight="1" x14ac:dyDescent="0.2">
      <c r="A396" s="117" t="s">
        <v>300</v>
      </c>
      <c r="B396" s="112">
        <v>3254068</v>
      </c>
      <c r="C396" s="112">
        <v>2477000</v>
      </c>
      <c r="D396" s="112">
        <v>2653000</v>
      </c>
      <c r="E396" s="112">
        <v>2900000</v>
      </c>
      <c r="F396" s="112">
        <v>3502000</v>
      </c>
      <c r="G396" s="112">
        <v>2334000</v>
      </c>
      <c r="H396" s="112">
        <v>2299000</v>
      </c>
      <c r="I396" s="112">
        <v>3042000</v>
      </c>
      <c r="J396" s="112">
        <v>3396000</v>
      </c>
      <c r="K396" s="112">
        <v>4315000</v>
      </c>
      <c r="L396" s="112">
        <v>2900000</v>
      </c>
      <c r="M396" s="112">
        <v>2405000</v>
      </c>
      <c r="N396" s="112">
        <v>35477068</v>
      </c>
    </row>
    <row r="397" spans="1:14" ht="33" customHeight="1" x14ac:dyDescent="0.2">
      <c r="A397" s="117" t="s">
        <v>301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</row>
    <row r="398" spans="1:14" ht="33" customHeight="1" x14ac:dyDescent="0.2">
      <c r="A398" s="117" t="s">
        <v>302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</row>
    <row r="399" spans="1:14" ht="33" customHeight="1" x14ac:dyDescent="0.2">
      <c r="A399" s="117" t="s">
        <v>303</v>
      </c>
      <c r="B399" s="112">
        <v>877281</v>
      </c>
      <c r="C399" s="112">
        <v>1256000</v>
      </c>
      <c r="D399" s="112">
        <v>987000</v>
      </c>
      <c r="E399" s="112">
        <v>990000</v>
      </c>
      <c r="F399" s="112">
        <v>2533000</v>
      </c>
      <c r="G399" s="112">
        <v>2191000</v>
      </c>
      <c r="H399" s="112">
        <v>2798000</v>
      </c>
      <c r="I399" s="112">
        <v>5028000</v>
      </c>
      <c r="J399" s="112">
        <v>3826000</v>
      </c>
      <c r="K399" s="112">
        <v>3917000</v>
      </c>
      <c r="L399" s="112">
        <v>3386000</v>
      </c>
      <c r="M399" s="112">
        <v>2065000</v>
      </c>
      <c r="N399" s="112">
        <v>29854281</v>
      </c>
    </row>
    <row r="400" spans="1:14" ht="33" customHeight="1" thickBot="1" x14ac:dyDescent="0.25">
      <c r="A400" s="117" t="s">
        <v>234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</row>
    <row r="401" spans="1:14" ht="33" customHeight="1" thickBot="1" x14ac:dyDescent="0.25">
      <c r="A401" s="118" t="s">
        <v>304</v>
      </c>
      <c r="B401" s="116">
        <v>0</v>
      </c>
      <c r="C401" s="111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</row>
    <row r="402" spans="1:14" ht="33" customHeight="1" x14ac:dyDescent="0.2">
      <c r="A402" s="117" t="s">
        <v>305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</row>
    <row r="403" spans="1:14" ht="33" customHeight="1" x14ac:dyDescent="0.2">
      <c r="A403" s="117" t="s">
        <v>306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</row>
    <row r="404" spans="1:14" ht="33" customHeight="1" x14ac:dyDescent="0.2">
      <c r="A404" s="117" t="s">
        <v>307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</row>
    <row r="405" spans="1:14" ht="33" customHeight="1" thickBot="1" x14ac:dyDescent="0.25">
      <c r="A405" s="117" t="s">
        <v>234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</row>
    <row r="406" spans="1:14" ht="33" customHeight="1" thickBot="1" x14ac:dyDescent="0.25">
      <c r="A406" s="118" t="s">
        <v>308</v>
      </c>
      <c r="B406" s="116">
        <v>1568501</v>
      </c>
      <c r="C406" s="111">
        <v>0</v>
      </c>
      <c r="D406" s="111">
        <v>65000</v>
      </c>
      <c r="E406" s="111">
        <v>65001</v>
      </c>
      <c r="F406" s="111">
        <v>163000</v>
      </c>
      <c r="G406" s="111">
        <v>163000</v>
      </c>
      <c r="H406" s="111">
        <v>163000</v>
      </c>
      <c r="I406" s="111">
        <v>196000</v>
      </c>
      <c r="J406" s="111">
        <v>163000</v>
      </c>
      <c r="K406" s="111">
        <v>0</v>
      </c>
      <c r="L406" s="111">
        <v>0</v>
      </c>
      <c r="M406" s="111">
        <v>0</v>
      </c>
      <c r="N406" s="111">
        <v>2546502</v>
      </c>
    </row>
    <row r="407" spans="1:14" ht="33" customHeight="1" x14ac:dyDescent="0.2">
      <c r="A407" s="117" t="s">
        <v>309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</row>
    <row r="408" spans="1:14" ht="33" customHeight="1" x14ac:dyDescent="0.2">
      <c r="A408" s="117" t="s">
        <v>310</v>
      </c>
      <c r="B408" s="112">
        <v>0</v>
      </c>
      <c r="C408" s="112">
        <v>0</v>
      </c>
      <c r="D408" s="112">
        <v>0</v>
      </c>
      <c r="E408" s="112">
        <v>0</v>
      </c>
      <c r="F408" s="112">
        <v>0</v>
      </c>
      <c r="G408" s="112">
        <v>0</v>
      </c>
      <c r="H408" s="112">
        <v>0</v>
      </c>
      <c r="I408" s="112">
        <v>0</v>
      </c>
      <c r="J408" s="112">
        <v>0</v>
      </c>
      <c r="K408" s="112">
        <v>0</v>
      </c>
      <c r="L408" s="112">
        <v>0</v>
      </c>
      <c r="M408" s="112">
        <v>0</v>
      </c>
      <c r="N408" s="112">
        <v>0</v>
      </c>
    </row>
    <row r="409" spans="1:14" ht="33" customHeight="1" x14ac:dyDescent="0.2">
      <c r="A409" s="117" t="s">
        <v>311</v>
      </c>
      <c r="B409" s="112">
        <v>0</v>
      </c>
      <c r="C409" s="112">
        <v>0</v>
      </c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</row>
    <row r="410" spans="1:14" ht="33" customHeight="1" x14ac:dyDescent="0.2">
      <c r="A410" s="117" t="s">
        <v>312</v>
      </c>
      <c r="B410" s="112">
        <v>0</v>
      </c>
      <c r="C410" s="112">
        <v>0</v>
      </c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</row>
    <row r="411" spans="1:14" ht="33" customHeight="1" x14ac:dyDescent="0.2">
      <c r="A411" s="117" t="s">
        <v>313</v>
      </c>
      <c r="B411" s="112">
        <v>0</v>
      </c>
      <c r="C411" s="112">
        <v>0</v>
      </c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</row>
    <row r="412" spans="1:14" ht="33" customHeight="1" x14ac:dyDescent="0.2">
      <c r="A412" s="117" t="s">
        <v>314</v>
      </c>
      <c r="B412" s="112">
        <v>1389087</v>
      </c>
      <c r="C412" s="112">
        <v>0</v>
      </c>
      <c r="D412" s="112">
        <v>0</v>
      </c>
      <c r="E412" s="112">
        <v>0</v>
      </c>
      <c r="F412" s="112">
        <v>0</v>
      </c>
      <c r="G412" s="112">
        <v>0</v>
      </c>
      <c r="H412" s="112">
        <v>0</v>
      </c>
      <c r="I412" s="112">
        <v>0</v>
      </c>
      <c r="J412" s="112">
        <v>0</v>
      </c>
      <c r="K412" s="112">
        <v>0</v>
      </c>
      <c r="L412" s="112">
        <v>0</v>
      </c>
      <c r="M412" s="112">
        <v>0</v>
      </c>
      <c r="N412" s="112">
        <v>1389087</v>
      </c>
    </row>
    <row r="413" spans="1:14" ht="33" customHeight="1" x14ac:dyDescent="0.2">
      <c r="A413" s="117" t="s">
        <v>313</v>
      </c>
      <c r="B413" s="112">
        <v>179414</v>
      </c>
      <c r="C413" s="112">
        <v>0</v>
      </c>
      <c r="D413" s="112">
        <v>65000</v>
      </c>
      <c r="E413" s="112">
        <v>65001</v>
      </c>
      <c r="F413" s="112">
        <v>163000</v>
      </c>
      <c r="G413" s="112">
        <v>163000</v>
      </c>
      <c r="H413" s="112">
        <v>163000</v>
      </c>
      <c r="I413" s="112">
        <v>196000</v>
      </c>
      <c r="J413" s="112">
        <v>163000</v>
      </c>
      <c r="K413" s="112">
        <v>0</v>
      </c>
      <c r="L413" s="112">
        <v>0</v>
      </c>
      <c r="M413" s="112">
        <v>0</v>
      </c>
      <c r="N413" s="112">
        <v>1157415</v>
      </c>
    </row>
    <row r="414" spans="1:14" ht="33" customHeight="1" thickBot="1" x14ac:dyDescent="0.25">
      <c r="A414" s="117" t="s">
        <v>234</v>
      </c>
      <c r="B414" s="112">
        <v>0</v>
      </c>
      <c r="C414" s="112">
        <v>0</v>
      </c>
      <c r="D414" s="112">
        <v>0</v>
      </c>
      <c r="E414" s="112">
        <v>0</v>
      </c>
      <c r="F414" s="112">
        <v>0</v>
      </c>
      <c r="G414" s="112">
        <v>0</v>
      </c>
      <c r="H414" s="112">
        <v>0</v>
      </c>
      <c r="I414" s="112">
        <v>0</v>
      </c>
      <c r="J414" s="112">
        <v>0</v>
      </c>
      <c r="K414" s="112">
        <v>0</v>
      </c>
      <c r="L414" s="112">
        <v>0</v>
      </c>
      <c r="M414" s="112">
        <v>0</v>
      </c>
      <c r="N414" s="112">
        <v>0</v>
      </c>
    </row>
    <row r="415" spans="1:14" ht="33" customHeight="1" thickBot="1" x14ac:dyDescent="0.25">
      <c r="A415" s="118" t="s">
        <v>315</v>
      </c>
      <c r="B415" s="116">
        <v>0</v>
      </c>
      <c r="C415" s="111">
        <v>0</v>
      </c>
      <c r="D415" s="111">
        <v>0</v>
      </c>
      <c r="E415" s="111">
        <v>0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</row>
    <row r="416" spans="1:14" ht="33" customHeight="1" x14ac:dyDescent="0.2">
      <c r="A416" s="117" t="s">
        <v>316</v>
      </c>
      <c r="B416" s="112">
        <v>0</v>
      </c>
      <c r="C416" s="112">
        <v>0</v>
      </c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</row>
    <row r="417" spans="1:14" ht="33" customHeight="1" x14ac:dyDescent="0.2">
      <c r="A417" s="117" t="s">
        <v>317</v>
      </c>
      <c r="B417" s="112">
        <v>0</v>
      </c>
      <c r="C417" s="112">
        <v>0</v>
      </c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112">
        <v>0</v>
      </c>
      <c r="K417" s="112">
        <v>0</v>
      </c>
      <c r="L417" s="112">
        <v>0</v>
      </c>
      <c r="M417" s="112">
        <v>0</v>
      </c>
      <c r="N417" s="112">
        <v>0</v>
      </c>
    </row>
    <row r="418" spans="1:14" ht="33" customHeight="1" thickBot="1" x14ac:dyDescent="0.25">
      <c r="A418" s="117" t="s">
        <v>234</v>
      </c>
      <c r="B418" s="112">
        <v>0</v>
      </c>
      <c r="C418" s="112">
        <v>0</v>
      </c>
      <c r="D418" s="112">
        <v>0</v>
      </c>
      <c r="E418" s="112">
        <v>0</v>
      </c>
      <c r="F418" s="112">
        <v>0</v>
      </c>
      <c r="G418" s="112">
        <v>0</v>
      </c>
      <c r="H418" s="112">
        <v>0</v>
      </c>
      <c r="I418" s="112">
        <v>0</v>
      </c>
      <c r="J418" s="112">
        <v>0</v>
      </c>
      <c r="K418" s="112">
        <v>0</v>
      </c>
      <c r="L418" s="112">
        <v>0</v>
      </c>
      <c r="M418" s="112">
        <v>0</v>
      </c>
      <c r="N418" s="112">
        <v>0</v>
      </c>
    </row>
    <row r="419" spans="1:14" ht="33" customHeight="1" thickBot="1" x14ac:dyDescent="0.25">
      <c r="A419" s="118" t="s">
        <v>318</v>
      </c>
      <c r="B419" s="116">
        <v>0</v>
      </c>
      <c r="C419" s="111">
        <v>176000</v>
      </c>
      <c r="D419" s="111">
        <v>177000</v>
      </c>
      <c r="E419" s="111">
        <v>355001</v>
      </c>
      <c r="F419" s="111">
        <v>354000</v>
      </c>
      <c r="G419" s="111">
        <v>814000</v>
      </c>
      <c r="H419" s="111">
        <v>354000</v>
      </c>
      <c r="I419" s="111">
        <v>4815000</v>
      </c>
      <c r="J419" s="111">
        <v>2246000</v>
      </c>
      <c r="K419" s="111">
        <v>3045000</v>
      </c>
      <c r="L419" s="111">
        <v>10342000</v>
      </c>
      <c r="M419" s="111">
        <v>5180000</v>
      </c>
      <c r="N419" s="111">
        <v>27858001</v>
      </c>
    </row>
    <row r="420" spans="1:14" ht="33" customHeight="1" thickBot="1" x14ac:dyDescent="0.25">
      <c r="A420" s="120" t="s">
        <v>318</v>
      </c>
      <c r="B420" s="112">
        <v>0</v>
      </c>
      <c r="C420" s="112">
        <v>176000</v>
      </c>
      <c r="D420" s="112">
        <v>177000</v>
      </c>
      <c r="E420" s="112">
        <v>355001</v>
      </c>
      <c r="F420" s="112">
        <v>354000</v>
      </c>
      <c r="G420" s="112">
        <v>814000</v>
      </c>
      <c r="H420" s="112">
        <v>354000</v>
      </c>
      <c r="I420" s="112">
        <v>4815000</v>
      </c>
      <c r="J420" s="112">
        <v>2246000</v>
      </c>
      <c r="K420" s="112">
        <v>3045000</v>
      </c>
      <c r="L420" s="112">
        <v>10342000</v>
      </c>
      <c r="M420" s="112">
        <v>5180000</v>
      </c>
      <c r="N420" s="112">
        <v>27858001</v>
      </c>
    </row>
    <row r="421" spans="1:14" ht="33" customHeight="1" thickBot="1" x14ac:dyDescent="0.25">
      <c r="A421" s="125" t="s">
        <v>229</v>
      </c>
      <c r="B421" s="126">
        <v>97313968</v>
      </c>
      <c r="C421" s="126">
        <v>108300002</v>
      </c>
      <c r="D421" s="126">
        <v>130548001</v>
      </c>
      <c r="E421" s="126">
        <v>139047011</v>
      </c>
      <c r="F421" s="126">
        <v>118908000</v>
      </c>
      <c r="G421" s="126">
        <v>126759000</v>
      </c>
      <c r="H421" s="126">
        <v>143007000</v>
      </c>
      <c r="I421" s="126">
        <v>145215000</v>
      </c>
      <c r="J421" s="126">
        <v>143470000</v>
      </c>
      <c r="K421" s="126">
        <v>158326000</v>
      </c>
      <c r="L421" s="126">
        <v>153120000</v>
      </c>
      <c r="M421" s="126">
        <v>135041000</v>
      </c>
      <c r="N421" s="126">
        <v>1599054982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343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45" t="s">
        <v>216</v>
      </c>
      <c r="B426" s="146" t="s">
        <v>217</v>
      </c>
      <c r="C426" s="146" t="s">
        <v>218</v>
      </c>
      <c r="D426" s="146" t="s">
        <v>219</v>
      </c>
      <c r="E426" s="146" t="s">
        <v>220</v>
      </c>
      <c r="F426" s="146" t="s">
        <v>221</v>
      </c>
      <c r="G426" s="146" t="s">
        <v>222</v>
      </c>
      <c r="H426" s="146" t="s">
        <v>223</v>
      </c>
      <c r="I426" s="146" t="s">
        <v>224</v>
      </c>
      <c r="J426" s="146" t="s">
        <v>225</v>
      </c>
      <c r="K426" s="146" t="s">
        <v>226</v>
      </c>
      <c r="L426" s="146" t="s">
        <v>227</v>
      </c>
      <c r="M426" s="146" t="s">
        <v>228</v>
      </c>
      <c r="N426" s="147" t="s">
        <v>229</v>
      </c>
    </row>
    <row r="427" spans="1:14" ht="33" customHeight="1" thickBot="1" x14ac:dyDescent="0.25">
      <c r="A427" s="139" t="s">
        <v>230</v>
      </c>
      <c r="B427" s="127">
        <v>0</v>
      </c>
      <c r="C427" s="127">
        <v>0</v>
      </c>
      <c r="D427" s="127">
        <v>0</v>
      </c>
      <c r="E427" s="127">
        <v>0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</row>
    <row r="428" spans="1:14" ht="33" customHeight="1" x14ac:dyDescent="0.2">
      <c r="A428" s="137" t="s">
        <v>231</v>
      </c>
      <c r="B428" s="130">
        <v>0</v>
      </c>
      <c r="C428" s="128">
        <v>0</v>
      </c>
      <c r="D428" s="128">
        <v>0</v>
      </c>
      <c r="E428" s="128">
        <v>0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9">
        <v>0</v>
      </c>
    </row>
    <row r="429" spans="1:14" ht="33" customHeight="1" x14ac:dyDescent="0.2">
      <c r="A429" s="137" t="s">
        <v>213</v>
      </c>
      <c r="B429" s="130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9">
        <v>0</v>
      </c>
    </row>
    <row r="430" spans="1:14" ht="33" customHeight="1" x14ac:dyDescent="0.2">
      <c r="A430" s="137" t="s">
        <v>232</v>
      </c>
      <c r="B430" s="130">
        <v>0</v>
      </c>
      <c r="C430" s="128">
        <v>0</v>
      </c>
      <c r="D430" s="128">
        <v>0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9">
        <v>0</v>
      </c>
    </row>
    <row r="431" spans="1:14" ht="33" customHeight="1" x14ac:dyDescent="0.2">
      <c r="A431" s="138" t="s">
        <v>233</v>
      </c>
      <c r="B431" s="130">
        <v>0</v>
      </c>
      <c r="C431" s="128">
        <v>0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9">
        <v>0</v>
      </c>
    </row>
    <row r="432" spans="1:14" ht="33" customHeight="1" thickBot="1" x14ac:dyDescent="0.25">
      <c r="A432" s="144" t="s">
        <v>234</v>
      </c>
      <c r="B432" s="130">
        <v>0</v>
      </c>
      <c r="C432" s="128">
        <v>0</v>
      </c>
      <c r="D432" s="128">
        <v>0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0</v>
      </c>
      <c r="M432" s="128">
        <v>0</v>
      </c>
      <c r="N432" s="129">
        <v>0</v>
      </c>
    </row>
    <row r="433" spans="1:14" ht="33" customHeight="1" thickBot="1" x14ac:dyDescent="0.25">
      <c r="A433" s="141" t="s">
        <v>235</v>
      </c>
      <c r="B433" s="131">
        <v>0</v>
      </c>
      <c r="C433" s="131">
        <v>0</v>
      </c>
      <c r="D433" s="131">
        <v>0</v>
      </c>
      <c r="E433" s="131">
        <v>0</v>
      </c>
      <c r="F433" s="131">
        <v>0</v>
      </c>
      <c r="G433" s="131">
        <v>0</v>
      </c>
      <c r="H433" s="131">
        <v>0</v>
      </c>
      <c r="I433" s="131">
        <v>0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</row>
    <row r="434" spans="1:14" ht="33" customHeight="1" x14ac:dyDescent="0.2">
      <c r="A434" s="140" t="s">
        <v>236</v>
      </c>
      <c r="B434" s="128">
        <v>0</v>
      </c>
      <c r="C434" s="128">
        <v>0</v>
      </c>
      <c r="D434" s="128">
        <v>0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9">
        <v>0</v>
      </c>
    </row>
    <row r="435" spans="1:14" ht="33" customHeight="1" x14ac:dyDescent="0.2">
      <c r="A435" s="140" t="s">
        <v>237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9">
        <v>0</v>
      </c>
    </row>
    <row r="436" spans="1:14" ht="33" customHeight="1" x14ac:dyDescent="0.2">
      <c r="A436" s="140" t="s">
        <v>238</v>
      </c>
      <c r="B436" s="128">
        <v>0</v>
      </c>
      <c r="C436" s="128">
        <v>0</v>
      </c>
      <c r="D436" s="128">
        <v>0</v>
      </c>
      <c r="E436" s="128">
        <v>0</v>
      </c>
      <c r="F436" s="128">
        <v>0</v>
      </c>
      <c r="G436" s="128">
        <v>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9">
        <v>0</v>
      </c>
    </row>
    <row r="437" spans="1:14" ht="33" customHeight="1" x14ac:dyDescent="0.2">
      <c r="A437" s="140" t="s">
        <v>239</v>
      </c>
      <c r="B437" s="128">
        <v>0</v>
      </c>
      <c r="C437" s="128">
        <v>0</v>
      </c>
      <c r="D437" s="128">
        <v>0</v>
      </c>
      <c r="E437" s="128">
        <v>0</v>
      </c>
      <c r="F437" s="128">
        <v>0</v>
      </c>
      <c r="G437" s="128">
        <v>0</v>
      </c>
      <c r="H437" s="128">
        <v>0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9">
        <v>0</v>
      </c>
    </row>
    <row r="438" spans="1:14" ht="33" customHeight="1" x14ac:dyDescent="0.2">
      <c r="A438" s="140" t="s">
        <v>240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9">
        <v>0</v>
      </c>
    </row>
    <row r="439" spans="1:14" ht="33" customHeight="1" thickBot="1" x14ac:dyDescent="0.25">
      <c r="A439" s="140" t="s">
        <v>241</v>
      </c>
      <c r="B439" s="128">
        <v>0</v>
      </c>
      <c r="C439" s="128">
        <v>0</v>
      </c>
      <c r="D439" s="128">
        <v>0</v>
      </c>
      <c r="E439" s="128">
        <v>0</v>
      </c>
      <c r="F439" s="128">
        <v>0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9">
        <v>0</v>
      </c>
    </row>
    <row r="440" spans="1:14" ht="33" customHeight="1" thickBot="1" x14ac:dyDescent="0.25">
      <c r="A440" s="141" t="s">
        <v>242</v>
      </c>
      <c r="B440" s="131">
        <v>0</v>
      </c>
      <c r="C440" s="131">
        <v>0</v>
      </c>
      <c r="D440" s="131">
        <v>0</v>
      </c>
      <c r="E440" s="131">
        <v>0</v>
      </c>
      <c r="F440" s="131">
        <v>0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</row>
    <row r="441" spans="1:14" ht="33" customHeight="1" x14ac:dyDescent="0.2">
      <c r="A441" s="140" t="s">
        <v>243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9">
        <v>0</v>
      </c>
    </row>
    <row r="442" spans="1:14" ht="33" customHeight="1" x14ac:dyDescent="0.2">
      <c r="A442" s="140" t="s">
        <v>244</v>
      </c>
      <c r="B442" s="128">
        <v>0</v>
      </c>
      <c r="C442" s="128">
        <v>0</v>
      </c>
      <c r="D442" s="128">
        <v>0</v>
      </c>
      <c r="E442" s="128">
        <v>0</v>
      </c>
      <c r="F442" s="128">
        <v>0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9">
        <v>0</v>
      </c>
    </row>
    <row r="443" spans="1:14" ht="33" customHeight="1" x14ac:dyDescent="0.2">
      <c r="A443" s="140" t="s">
        <v>245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9">
        <v>0</v>
      </c>
    </row>
    <row r="444" spans="1:14" ht="33" customHeight="1" thickBot="1" x14ac:dyDescent="0.25">
      <c r="A444" s="140" t="s">
        <v>246</v>
      </c>
      <c r="B444" s="128">
        <v>0</v>
      </c>
      <c r="C444" s="128">
        <v>0</v>
      </c>
      <c r="D444" s="128">
        <v>0</v>
      </c>
      <c r="E444" s="128">
        <v>0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9">
        <v>0</v>
      </c>
    </row>
    <row r="445" spans="1:14" ht="33" customHeight="1" thickBot="1" x14ac:dyDescent="0.25">
      <c r="A445" s="141" t="s">
        <v>247</v>
      </c>
      <c r="B445" s="132">
        <v>498739</v>
      </c>
      <c r="C445" s="132">
        <v>447000</v>
      </c>
      <c r="D445" s="132">
        <v>577000</v>
      </c>
      <c r="E445" s="132">
        <v>1339000</v>
      </c>
      <c r="F445" s="132">
        <v>52488</v>
      </c>
      <c r="G445" s="132">
        <v>0</v>
      </c>
      <c r="H445" s="132">
        <v>0</v>
      </c>
      <c r="I445" s="132">
        <v>0</v>
      </c>
      <c r="J445" s="132">
        <v>0</v>
      </c>
      <c r="K445" s="132">
        <v>0</v>
      </c>
      <c r="L445" s="132">
        <v>0</v>
      </c>
      <c r="M445" s="132">
        <v>0</v>
      </c>
      <c r="N445" s="132">
        <v>2914227</v>
      </c>
    </row>
    <row r="446" spans="1:14" ht="33" customHeight="1" x14ac:dyDescent="0.2">
      <c r="A446" s="140" t="s">
        <v>248</v>
      </c>
      <c r="B446" s="128">
        <v>498739</v>
      </c>
      <c r="C446" s="128">
        <v>447000</v>
      </c>
      <c r="D446" s="128">
        <v>577000</v>
      </c>
      <c r="E446" s="128">
        <v>1339000</v>
      </c>
      <c r="F446" s="128">
        <v>52488</v>
      </c>
      <c r="G446" s="128">
        <v>0</v>
      </c>
      <c r="H446" s="128">
        <v>0</v>
      </c>
      <c r="I446" s="128">
        <v>0</v>
      </c>
      <c r="J446" s="128">
        <v>0</v>
      </c>
      <c r="K446" s="128">
        <v>0</v>
      </c>
      <c r="L446" s="128">
        <v>0</v>
      </c>
      <c r="M446" s="128">
        <v>0</v>
      </c>
      <c r="N446" s="133">
        <v>2914227</v>
      </c>
    </row>
    <row r="447" spans="1:14" ht="33" customHeight="1" thickBot="1" x14ac:dyDescent="0.25">
      <c r="A447" s="140" t="s">
        <v>249</v>
      </c>
      <c r="B447" s="128">
        <v>0</v>
      </c>
      <c r="C447" s="128">
        <v>0</v>
      </c>
      <c r="D447" s="128">
        <v>0</v>
      </c>
      <c r="E447" s="128">
        <v>0</v>
      </c>
      <c r="F447" s="128">
        <v>0</v>
      </c>
      <c r="G447" s="128">
        <v>0</v>
      </c>
      <c r="H447" s="128">
        <v>0</v>
      </c>
      <c r="I447" s="128">
        <v>0</v>
      </c>
      <c r="J447" s="128">
        <v>0</v>
      </c>
      <c r="K447" s="128">
        <v>0</v>
      </c>
      <c r="L447" s="128">
        <v>0</v>
      </c>
      <c r="M447" s="128">
        <v>0</v>
      </c>
      <c r="N447" s="133">
        <v>0</v>
      </c>
    </row>
    <row r="448" spans="1:14" ht="33" customHeight="1" thickBot="1" x14ac:dyDescent="0.25">
      <c r="A448" s="141" t="s">
        <v>250</v>
      </c>
      <c r="B448" s="131">
        <v>0</v>
      </c>
      <c r="C448" s="131">
        <v>0</v>
      </c>
      <c r="D448" s="131">
        <v>0</v>
      </c>
      <c r="E448" s="131">
        <v>0</v>
      </c>
      <c r="F448" s="131">
        <v>0</v>
      </c>
      <c r="G448" s="131">
        <v>0</v>
      </c>
      <c r="H448" s="131">
        <v>0</v>
      </c>
      <c r="I448" s="131">
        <v>0</v>
      </c>
      <c r="J448" s="131">
        <v>0</v>
      </c>
      <c r="K448" s="131">
        <v>0</v>
      </c>
      <c r="L448" s="131">
        <v>0</v>
      </c>
      <c r="M448" s="131">
        <v>223000</v>
      </c>
      <c r="N448" s="131">
        <v>223000</v>
      </c>
    </row>
    <row r="449" spans="1:14" ht="33" customHeight="1" x14ac:dyDescent="0.2">
      <c r="A449" s="140" t="s">
        <v>251</v>
      </c>
      <c r="B449" s="128">
        <v>0</v>
      </c>
      <c r="C449" s="128">
        <v>0</v>
      </c>
      <c r="D449" s="128">
        <v>0</v>
      </c>
      <c r="E449" s="128">
        <v>0</v>
      </c>
      <c r="F449" s="128">
        <v>0</v>
      </c>
      <c r="G449" s="128">
        <v>0</v>
      </c>
      <c r="H449" s="128">
        <v>0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33">
        <v>0</v>
      </c>
    </row>
    <row r="450" spans="1:14" ht="33" customHeight="1" x14ac:dyDescent="0.2">
      <c r="A450" s="140" t="s">
        <v>252</v>
      </c>
      <c r="B450" s="128">
        <v>0</v>
      </c>
      <c r="C450" s="128">
        <v>0</v>
      </c>
      <c r="D450" s="128">
        <v>0</v>
      </c>
      <c r="E450" s="128">
        <v>0</v>
      </c>
      <c r="F450" s="128">
        <v>0</v>
      </c>
      <c r="G450" s="128">
        <v>0</v>
      </c>
      <c r="H450" s="128">
        <v>0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33">
        <v>0</v>
      </c>
    </row>
    <row r="451" spans="1:14" ht="33" customHeight="1" x14ac:dyDescent="0.2">
      <c r="A451" s="140" t="s">
        <v>253</v>
      </c>
      <c r="B451" s="128">
        <v>0</v>
      </c>
      <c r="C451" s="128">
        <v>0</v>
      </c>
      <c r="D451" s="128">
        <v>0</v>
      </c>
      <c r="E451" s="128">
        <v>0</v>
      </c>
      <c r="F451" s="128">
        <v>0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33">
        <v>0</v>
      </c>
    </row>
    <row r="452" spans="1:14" ht="33" customHeight="1" x14ac:dyDescent="0.2">
      <c r="A452" s="140" t="s">
        <v>254</v>
      </c>
      <c r="B452" s="128">
        <v>0</v>
      </c>
      <c r="C452" s="128">
        <v>0</v>
      </c>
      <c r="D452" s="128">
        <v>0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0</v>
      </c>
      <c r="M452" s="128">
        <v>0</v>
      </c>
      <c r="N452" s="133">
        <v>0</v>
      </c>
    </row>
    <row r="453" spans="1:14" ht="33" customHeight="1" x14ac:dyDescent="0.2">
      <c r="A453" s="140" t="s">
        <v>255</v>
      </c>
      <c r="B453" s="128">
        <v>0</v>
      </c>
      <c r="C453" s="128">
        <v>0</v>
      </c>
      <c r="D453" s="128">
        <v>0</v>
      </c>
      <c r="E453" s="128">
        <v>0</v>
      </c>
      <c r="F453" s="128">
        <v>0</v>
      </c>
      <c r="G453" s="128">
        <v>0</v>
      </c>
      <c r="H453" s="128">
        <v>0</v>
      </c>
      <c r="I453" s="128">
        <v>0</v>
      </c>
      <c r="J453" s="128">
        <v>0</v>
      </c>
      <c r="K453" s="128">
        <v>0</v>
      </c>
      <c r="L453" s="128">
        <v>0</v>
      </c>
      <c r="M453" s="128">
        <v>0</v>
      </c>
      <c r="N453" s="133">
        <v>0</v>
      </c>
    </row>
    <row r="454" spans="1:14" ht="33" customHeight="1" x14ac:dyDescent="0.2">
      <c r="A454" s="140" t="s">
        <v>256</v>
      </c>
      <c r="B454" s="128">
        <v>0</v>
      </c>
      <c r="C454" s="128">
        <v>0</v>
      </c>
      <c r="D454" s="128">
        <v>0</v>
      </c>
      <c r="E454" s="128">
        <v>0</v>
      </c>
      <c r="F454" s="128">
        <v>0</v>
      </c>
      <c r="G454" s="128">
        <v>0</v>
      </c>
      <c r="H454" s="128">
        <v>0</v>
      </c>
      <c r="I454" s="128">
        <v>0</v>
      </c>
      <c r="J454" s="128">
        <v>0</v>
      </c>
      <c r="K454" s="128">
        <v>0</v>
      </c>
      <c r="L454" s="128">
        <v>0</v>
      </c>
      <c r="M454" s="128">
        <v>0</v>
      </c>
      <c r="N454" s="133">
        <v>0</v>
      </c>
    </row>
    <row r="455" spans="1:14" ht="33" customHeight="1" x14ac:dyDescent="0.2">
      <c r="A455" s="140" t="s">
        <v>257</v>
      </c>
      <c r="B455" s="128">
        <v>0</v>
      </c>
      <c r="C455" s="128">
        <v>0</v>
      </c>
      <c r="D455" s="128">
        <v>0</v>
      </c>
      <c r="E455" s="128">
        <v>0</v>
      </c>
      <c r="F455" s="128">
        <v>0</v>
      </c>
      <c r="G455" s="128">
        <v>0</v>
      </c>
      <c r="H455" s="128">
        <v>0</v>
      </c>
      <c r="I455" s="128">
        <v>0</v>
      </c>
      <c r="J455" s="128">
        <v>0</v>
      </c>
      <c r="K455" s="128">
        <v>0</v>
      </c>
      <c r="L455" s="128">
        <v>0</v>
      </c>
      <c r="M455" s="128">
        <v>0</v>
      </c>
      <c r="N455" s="133">
        <v>0</v>
      </c>
    </row>
    <row r="456" spans="1:14" ht="33" customHeight="1" x14ac:dyDescent="0.2">
      <c r="A456" s="140" t="s">
        <v>258</v>
      </c>
      <c r="B456" s="128">
        <v>0</v>
      </c>
      <c r="C456" s="128">
        <v>0</v>
      </c>
      <c r="D456" s="128">
        <v>0</v>
      </c>
      <c r="E456" s="128">
        <v>0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33">
        <v>0</v>
      </c>
    </row>
    <row r="457" spans="1:14" ht="33" customHeight="1" x14ac:dyDescent="0.2">
      <c r="A457" s="140" t="s">
        <v>259</v>
      </c>
      <c r="B457" s="128">
        <v>0</v>
      </c>
      <c r="C457" s="128">
        <v>0</v>
      </c>
      <c r="D457" s="128">
        <v>0</v>
      </c>
      <c r="E457" s="128">
        <v>0</v>
      </c>
      <c r="F457" s="128">
        <v>0</v>
      </c>
      <c r="G457" s="128">
        <v>0</v>
      </c>
      <c r="H457" s="128">
        <v>0</v>
      </c>
      <c r="I457" s="128">
        <v>0</v>
      </c>
      <c r="J457" s="128">
        <v>0</v>
      </c>
      <c r="K457" s="128">
        <v>0</v>
      </c>
      <c r="L457" s="128">
        <v>0</v>
      </c>
      <c r="M457" s="128">
        <v>0</v>
      </c>
      <c r="N457" s="133">
        <v>0</v>
      </c>
    </row>
    <row r="458" spans="1:14" ht="33" customHeight="1" x14ac:dyDescent="0.2">
      <c r="A458" s="140" t="s">
        <v>260</v>
      </c>
      <c r="B458" s="128">
        <v>0</v>
      </c>
      <c r="C458" s="128">
        <v>0</v>
      </c>
      <c r="D458" s="128">
        <v>0</v>
      </c>
      <c r="E458" s="128">
        <v>0</v>
      </c>
      <c r="F458" s="128">
        <v>0</v>
      </c>
      <c r="G458" s="128">
        <v>0</v>
      </c>
      <c r="H458" s="128">
        <v>0</v>
      </c>
      <c r="I458" s="128">
        <v>0</v>
      </c>
      <c r="J458" s="128">
        <v>0</v>
      </c>
      <c r="K458" s="128">
        <v>0</v>
      </c>
      <c r="L458" s="128">
        <v>0</v>
      </c>
      <c r="M458" s="128">
        <v>223000</v>
      </c>
      <c r="N458" s="133">
        <v>223000</v>
      </c>
    </row>
    <row r="459" spans="1:14" ht="33" customHeight="1" thickBot="1" x14ac:dyDescent="0.25">
      <c r="A459" s="140" t="s">
        <v>261</v>
      </c>
      <c r="B459" s="128">
        <v>0</v>
      </c>
      <c r="C459" s="128">
        <v>0</v>
      </c>
      <c r="D459" s="128">
        <v>0</v>
      </c>
      <c r="E459" s="128">
        <v>0</v>
      </c>
      <c r="F459" s="128">
        <v>0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33">
        <v>0</v>
      </c>
    </row>
    <row r="460" spans="1:14" ht="33" customHeight="1" thickBot="1" x14ac:dyDescent="0.25">
      <c r="A460" s="141" t="s">
        <v>262</v>
      </c>
      <c r="B460" s="131">
        <v>0</v>
      </c>
      <c r="C460" s="131">
        <v>0</v>
      </c>
      <c r="D460" s="131">
        <v>0</v>
      </c>
      <c r="E460" s="131">
        <v>0</v>
      </c>
      <c r="F460" s="131">
        <v>0</v>
      </c>
      <c r="G460" s="131">
        <v>0</v>
      </c>
      <c r="H460" s="131">
        <v>0</v>
      </c>
      <c r="I460" s="131">
        <v>0</v>
      </c>
      <c r="J460" s="131">
        <v>0</v>
      </c>
      <c r="K460" s="131">
        <v>0</v>
      </c>
      <c r="L460" s="131">
        <v>0</v>
      </c>
      <c r="M460" s="131">
        <v>0</v>
      </c>
      <c r="N460" s="131">
        <v>0</v>
      </c>
    </row>
    <row r="461" spans="1:14" ht="33" customHeight="1" thickBot="1" x14ac:dyDescent="0.25">
      <c r="A461" s="142" t="s">
        <v>262</v>
      </c>
      <c r="B461" s="134">
        <v>0</v>
      </c>
      <c r="C461" s="134">
        <v>0</v>
      </c>
      <c r="D461" s="134">
        <v>0</v>
      </c>
      <c r="E461" s="134">
        <v>0</v>
      </c>
      <c r="F461" s="134">
        <v>0</v>
      </c>
      <c r="G461" s="134">
        <v>0</v>
      </c>
      <c r="H461" s="134">
        <v>0</v>
      </c>
      <c r="I461" s="134">
        <v>0</v>
      </c>
      <c r="J461" s="134">
        <v>0</v>
      </c>
      <c r="K461" s="134">
        <v>0</v>
      </c>
      <c r="L461" s="134">
        <v>0</v>
      </c>
      <c r="M461" s="134">
        <v>0</v>
      </c>
      <c r="N461" s="133">
        <v>0</v>
      </c>
    </row>
    <row r="462" spans="1:14" ht="33" customHeight="1" thickBot="1" x14ac:dyDescent="0.25">
      <c r="A462" s="141" t="s">
        <v>263</v>
      </c>
      <c r="B462" s="131">
        <v>845814</v>
      </c>
      <c r="C462" s="131">
        <v>3674000</v>
      </c>
      <c r="D462" s="131">
        <v>5016000</v>
      </c>
      <c r="E462" s="131">
        <v>3061800</v>
      </c>
      <c r="F462" s="131">
        <v>2012040</v>
      </c>
      <c r="G462" s="131">
        <v>2479000</v>
      </c>
      <c r="H462" s="131">
        <v>0</v>
      </c>
      <c r="I462" s="131">
        <v>0</v>
      </c>
      <c r="J462" s="131">
        <v>0</v>
      </c>
      <c r="K462" s="131">
        <v>0</v>
      </c>
      <c r="L462" s="131">
        <v>0</v>
      </c>
      <c r="M462" s="131">
        <v>0</v>
      </c>
      <c r="N462" s="131">
        <v>17088654</v>
      </c>
    </row>
    <row r="463" spans="1:14" ht="33" customHeight="1" x14ac:dyDescent="0.2">
      <c r="A463" s="140" t="s">
        <v>264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33">
        <v>0</v>
      </c>
    </row>
    <row r="464" spans="1:14" ht="33" customHeight="1" x14ac:dyDescent="0.2">
      <c r="A464" s="140" t="s">
        <v>265</v>
      </c>
      <c r="B464" s="128">
        <v>0</v>
      </c>
      <c r="C464" s="128">
        <v>0</v>
      </c>
      <c r="D464" s="128">
        <v>0</v>
      </c>
      <c r="E464" s="128">
        <v>0</v>
      </c>
      <c r="F464" s="128">
        <v>0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33">
        <v>0</v>
      </c>
    </row>
    <row r="465" spans="1:14" ht="33" customHeight="1" x14ac:dyDescent="0.2">
      <c r="A465" s="140" t="s">
        <v>266</v>
      </c>
      <c r="B465" s="128">
        <v>0</v>
      </c>
      <c r="C465" s="128">
        <v>0</v>
      </c>
      <c r="D465" s="128">
        <v>0</v>
      </c>
      <c r="E465" s="128">
        <v>0</v>
      </c>
      <c r="F465" s="128">
        <v>0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33">
        <v>0</v>
      </c>
    </row>
    <row r="466" spans="1:14" ht="33" customHeight="1" x14ac:dyDescent="0.2">
      <c r="A466" s="140" t="s">
        <v>267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33">
        <v>0</v>
      </c>
    </row>
    <row r="467" spans="1:14" ht="33" customHeight="1" x14ac:dyDescent="0.2">
      <c r="A467" s="140" t="s">
        <v>268</v>
      </c>
      <c r="B467" s="128">
        <v>0</v>
      </c>
      <c r="C467" s="128">
        <v>0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33">
        <v>0</v>
      </c>
    </row>
    <row r="468" spans="1:14" ht="33" customHeight="1" x14ac:dyDescent="0.2">
      <c r="A468" s="140" t="s">
        <v>269</v>
      </c>
      <c r="B468" s="128">
        <v>0</v>
      </c>
      <c r="C468" s="128">
        <v>0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0</v>
      </c>
      <c r="M468" s="128">
        <v>0</v>
      </c>
      <c r="N468" s="133">
        <v>0</v>
      </c>
    </row>
    <row r="469" spans="1:14" ht="33" customHeight="1" x14ac:dyDescent="0.2">
      <c r="A469" s="140" t="s">
        <v>270</v>
      </c>
      <c r="B469" s="128">
        <v>0</v>
      </c>
      <c r="C469" s="128">
        <v>0</v>
      </c>
      <c r="D469" s="128">
        <v>0</v>
      </c>
      <c r="E469" s="128">
        <v>0</v>
      </c>
      <c r="F469" s="128">
        <v>0</v>
      </c>
      <c r="G469" s="128">
        <v>0</v>
      </c>
      <c r="H469" s="128">
        <v>0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33">
        <v>0</v>
      </c>
    </row>
    <row r="470" spans="1:14" ht="33" customHeight="1" x14ac:dyDescent="0.2">
      <c r="A470" s="140" t="s">
        <v>271</v>
      </c>
      <c r="B470" s="128">
        <v>0</v>
      </c>
      <c r="C470" s="128">
        <v>0</v>
      </c>
      <c r="D470" s="128">
        <v>0</v>
      </c>
      <c r="E470" s="128">
        <v>0</v>
      </c>
      <c r="F470" s="128">
        <v>0</v>
      </c>
      <c r="G470" s="128">
        <v>0</v>
      </c>
      <c r="H470" s="128">
        <v>0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33">
        <v>0</v>
      </c>
    </row>
    <row r="471" spans="1:14" ht="33" customHeight="1" x14ac:dyDescent="0.2">
      <c r="A471" s="140" t="s">
        <v>272</v>
      </c>
      <c r="B471" s="128">
        <v>845814</v>
      </c>
      <c r="C471" s="128">
        <v>3674000</v>
      </c>
      <c r="D471" s="128">
        <v>5016000</v>
      </c>
      <c r="E471" s="128">
        <v>3061800</v>
      </c>
      <c r="F471" s="128">
        <v>2012040</v>
      </c>
      <c r="G471" s="128">
        <v>2479000</v>
      </c>
      <c r="H471" s="128">
        <v>0</v>
      </c>
      <c r="I471" s="128">
        <v>0</v>
      </c>
      <c r="J471" s="128">
        <v>0</v>
      </c>
      <c r="K471" s="128">
        <v>0</v>
      </c>
      <c r="L471" s="128">
        <v>0</v>
      </c>
      <c r="M471" s="128">
        <v>0</v>
      </c>
      <c r="N471" s="133">
        <v>17088654</v>
      </c>
    </row>
    <row r="472" spans="1:14" ht="33" customHeight="1" thickBot="1" x14ac:dyDescent="0.25">
      <c r="A472" s="140" t="s">
        <v>273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33">
        <v>0</v>
      </c>
    </row>
    <row r="473" spans="1:14" ht="33" customHeight="1" thickBot="1" x14ac:dyDescent="0.25">
      <c r="A473" s="141" t="s">
        <v>274</v>
      </c>
      <c r="B473" s="131">
        <v>0</v>
      </c>
      <c r="C473" s="131">
        <v>0</v>
      </c>
      <c r="D473" s="131">
        <v>0</v>
      </c>
      <c r="E473" s="131">
        <v>0</v>
      </c>
      <c r="F473" s="131">
        <v>2840364</v>
      </c>
      <c r="G473" s="131">
        <v>0</v>
      </c>
      <c r="H473" s="131">
        <v>0</v>
      </c>
      <c r="I473" s="131">
        <v>0</v>
      </c>
      <c r="J473" s="131">
        <v>0</v>
      </c>
      <c r="K473" s="131">
        <v>0</v>
      </c>
      <c r="L473" s="131">
        <v>0</v>
      </c>
      <c r="M473" s="131">
        <v>0</v>
      </c>
      <c r="N473" s="131">
        <v>2840364</v>
      </c>
    </row>
    <row r="474" spans="1:14" ht="33" customHeight="1" x14ac:dyDescent="0.2">
      <c r="A474" s="140" t="s">
        <v>275</v>
      </c>
      <c r="B474" s="128">
        <v>0</v>
      </c>
      <c r="C474" s="128">
        <v>0</v>
      </c>
      <c r="D474" s="128">
        <v>0</v>
      </c>
      <c r="E474" s="128">
        <v>0</v>
      </c>
      <c r="F474" s="128">
        <v>2840364</v>
      </c>
      <c r="G474" s="128">
        <v>0</v>
      </c>
      <c r="H474" s="128">
        <v>0</v>
      </c>
      <c r="I474" s="128">
        <v>0</v>
      </c>
      <c r="J474" s="128">
        <v>0</v>
      </c>
      <c r="K474" s="128">
        <v>0</v>
      </c>
      <c r="L474" s="128">
        <v>0</v>
      </c>
      <c r="M474" s="128">
        <v>0</v>
      </c>
      <c r="N474" s="133">
        <v>2840364</v>
      </c>
    </row>
    <row r="475" spans="1:14" ht="33" customHeight="1" x14ac:dyDescent="0.2">
      <c r="A475" s="140" t="s">
        <v>276</v>
      </c>
      <c r="B475" s="128">
        <v>0</v>
      </c>
      <c r="C475" s="128">
        <v>0</v>
      </c>
      <c r="D475" s="128">
        <v>0</v>
      </c>
      <c r="E475" s="128">
        <v>0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33">
        <v>0</v>
      </c>
    </row>
    <row r="476" spans="1:14" ht="33" customHeight="1" x14ac:dyDescent="0.2">
      <c r="A476" s="140" t="s">
        <v>277</v>
      </c>
      <c r="B476" s="128">
        <v>0</v>
      </c>
      <c r="C476" s="128">
        <v>0</v>
      </c>
      <c r="D476" s="128">
        <v>0</v>
      </c>
      <c r="E476" s="128">
        <v>0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33">
        <v>0</v>
      </c>
    </row>
    <row r="477" spans="1:14" ht="33" customHeight="1" x14ac:dyDescent="0.2">
      <c r="A477" s="140" t="s">
        <v>278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33">
        <v>0</v>
      </c>
    </row>
    <row r="478" spans="1:14" ht="33" customHeight="1" x14ac:dyDescent="0.2">
      <c r="A478" s="140" t="s">
        <v>279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33">
        <v>0</v>
      </c>
    </row>
    <row r="479" spans="1:14" ht="33" customHeight="1" x14ac:dyDescent="0.2">
      <c r="A479" s="140" t="s">
        <v>280</v>
      </c>
      <c r="B479" s="128">
        <v>0</v>
      </c>
      <c r="C479" s="128">
        <v>0</v>
      </c>
      <c r="D479" s="128">
        <v>0</v>
      </c>
      <c r="E479" s="128">
        <v>0</v>
      </c>
      <c r="F479" s="128">
        <v>0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0</v>
      </c>
      <c r="M479" s="128">
        <v>0</v>
      </c>
      <c r="N479" s="133">
        <v>0</v>
      </c>
    </row>
    <row r="480" spans="1:14" ht="33" customHeight="1" thickBot="1" x14ac:dyDescent="0.25">
      <c r="A480" s="140" t="s">
        <v>281</v>
      </c>
      <c r="B480" s="128">
        <v>0</v>
      </c>
      <c r="C480" s="128">
        <v>0</v>
      </c>
      <c r="D480" s="128">
        <v>0</v>
      </c>
      <c r="E480" s="128">
        <v>0</v>
      </c>
      <c r="F480" s="128">
        <v>0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33">
        <v>0</v>
      </c>
    </row>
    <row r="481" spans="1:14" ht="33" customHeight="1" thickBot="1" x14ac:dyDescent="0.25">
      <c r="A481" s="141" t="s">
        <v>282</v>
      </c>
      <c r="B481" s="131">
        <v>11610001</v>
      </c>
      <c r="C481" s="131">
        <v>12957000</v>
      </c>
      <c r="D481" s="131">
        <v>16101000</v>
      </c>
      <c r="E481" s="131">
        <v>12743720</v>
      </c>
      <c r="F481" s="131">
        <v>1195560</v>
      </c>
      <c r="G481" s="131">
        <v>9863000</v>
      </c>
      <c r="H481" s="131">
        <v>11168000</v>
      </c>
      <c r="I481" s="131">
        <v>9431166</v>
      </c>
      <c r="J481" s="131">
        <v>14777000</v>
      </c>
      <c r="K481" s="131">
        <v>18295000</v>
      </c>
      <c r="L481" s="131">
        <v>6778000</v>
      </c>
      <c r="M481" s="131">
        <v>6105000</v>
      </c>
      <c r="N481" s="131">
        <v>131024447</v>
      </c>
    </row>
    <row r="482" spans="1:14" ht="33" customHeight="1" x14ac:dyDescent="0.2">
      <c r="A482" s="140" t="s">
        <v>283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33">
        <v>0</v>
      </c>
    </row>
    <row r="483" spans="1:14" ht="33" customHeight="1" x14ac:dyDescent="0.2">
      <c r="A483" s="140" t="s">
        <v>284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33">
        <v>0</v>
      </c>
    </row>
    <row r="484" spans="1:14" ht="33" customHeight="1" x14ac:dyDescent="0.2">
      <c r="A484" s="140" t="s">
        <v>285</v>
      </c>
      <c r="B484" s="128">
        <v>408001</v>
      </c>
      <c r="C484" s="128">
        <v>1516000</v>
      </c>
      <c r="D484" s="128">
        <v>1312000</v>
      </c>
      <c r="E484" s="128">
        <v>1224720</v>
      </c>
      <c r="F484" s="128">
        <v>1195560</v>
      </c>
      <c r="G484" s="128">
        <v>1050000</v>
      </c>
      <c r="H484" s="128">
        <v>0</v>
      </c>
      <c r="I484" s="128">
        <v>0</v>
      </c>
      <c r="J484" s="128">
        <v>0</v>
      </c>
      <c r="K484" s="128">
        <v>0</v>
      </c>
      <c r="L484" s="128">
        <v>0</v>
      </c>
      <c r="M484" s="128">
        <v>0</v>
      </c>
      <c r="N484" s="133">
        <v>6706281</v>
      </c>
    </row>
    <row r="485" spans="1:14" ht="33" customHeight="1" x14ac:dyDescent="0.2">
      <c r="A485" s="140" t="s">
        <v>286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33">
        <v>0</v>
      </c>
    </row>
    <row r="486" spans="1:14" ht="33" customHeight="1" x14ac:dyDescent="0.2">
      <c r="A486" s="140" t="s">
        <v>287</v>
      </c>
      <c r="B486" s="128">
        <v>0</v>
      </c>
      <c r="C486" s="128">
        <v>0</v>
      </c>
      <c r="D486" s="128">
        <v>0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33">
        <v>0</v>
      </c>
    </row>
    <row r="487" spans="1:14" ht="33" customHeight="1" x14ac:dyDescent="0.2">
      <c r="A487" s="140" t="s">
        <v>288</v>
      </c>
      <c r="B487" s="128">
        <v>0</v>
      </c>
      <c r="C487" s="128">
        <v>0</v>
      </c>
      <c r="D487" s="128">
        <v>0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33">
        <v>0</v>
      </c>
    </row>
    <row r="488" spans="1:14" ht="33" customHeight="1" x14ac:dyDescent="0.2">
      <c r="A488" s="140" t="s">
        <v>289</v>
      </c>
      <c r="B488" s="128">
        <v>0</v>
      </c>
      <c r="C488" s="128">
        <v>0</v>
      </c>
      <c r="D488" s="128">
        <v>0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33">
        <v>0</v>
      </c>
    </row>
    <row r="489" spans="1:14" ht="33" customHeight="1" x14ac:dyDescent="0.2">
      <c r="A489" s="140" t="s">
        <v>290</v>
      </c>
      <c r="B489" s="128">
        <v>0</v>
      </c>
      <c r="C489" s="128">
        <v>0</v>
      </c>
      <c r="D489" s="128">
        <v>0</v>
      </c>
      <c r="E489" s="128">
        <v>0</v>
      </c>
      <c r="F489" s="128">
        <v>0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33">
        <v>0</v>
      </c>
    </row>
    <row r="490" spans="1:14" ht="33" customHeight="1" x14ac:dyDescent="0.2">
      <c r="A490" s="140" t="s">
        <v>291</v>
      </c>
      <c r="B490" s="128">
        <v>11202000</v>
      </c>
      <c r="C490" s="128">
        <v>11441000</v>
      </c>
      <c r="D490" s="128">
        <v>14789000</v>
      </c>
      <c r="E490" s="128">
        <v>11519000</v>
      </c>
      <c r="F490" s="128">
        <v>0</v>
      </c>
      <c r="G490" s="128">
        <v>8813000</v>
      </c>
      <c r="H490" s="128">
        <v>11168000</v>
      </c>
      <c r="I490" s="128">
        <v>9431166</v>
      </c>
      <c r="J490" s="128">
        <v>14777000</v>
      </c>
      <c r="K490" s="128">
        <v>18295000</v>
      </c>
      <c r="L490" s="128">
        <v>6778000</v>
      </c>
      <c r="M490" s="128">
        <v>6105000</v>
      </c>
      <c r="N490" s="133">
        <v>124318166</v>
      </c>
    </row>
    <row r="491" spans="1:14" ht="33" customHeight="1" x14ac:dyDescent="0.2">
      <c r="A491" s="140" t="s">
        <v>292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0</v>
      </c>
      <c r="K491" s="128">
        <v>0</v>
      </c>
      <c r="L491" s="128">
        <v>0</v>
      </c>
      <c r="M491" s="128">
        <v>0</v>
      </c>
      <c r="N491" s="133">
        <v>0</v>
      </c>
    </row>
    <row r="492" spans="1:14" ht="33" customHeight="1" x14ac:dyDescent="0.2">
      <c r="A492" s="140" t="s">
        <v>293</v>
      </c>
      <c r="B492" s="128">
        <v>0</v>
      </c>
      <c r="C492" s="128">
        <v>0</v>
      </c>
      <c r="D492" s="128">
        <v>0</v>
      </c>
      <c r="E492" s="128">
        <v>0</v>
      </c>
      <c r="F492" s="128">
        <v>0</v>
      </c>
      <c r="G492" s="128">
        <v>0</v>
      </c>
      <c r="H492" s="128">
        <v>0</v>
      </c>
      <c r="I492" s="128">
        <v>0</v>
      </c>
      <c r="J492" s="128">
        <v>0</v>
      </c>
      <c r="K492" s="128">
        <v>0</v>
      </c>
      <c r="L492" s="128">
        <v>0</v>
      </c>
      <c r="M492" s="128">
        <v>0</v>
      </c>
      <c r="N492" s="133">
        <v>0</v>
      </c>
    </row>
    <row r="493" spans="1:14" ht="33" customHeight="1" x14ac:dyDescent="0.2">
      <c r="A493" s="140" t="s">
        <v>294</v>
      </c>
      <c r="B493" s="128">
        <v>0</v>
      </c>
      <c r="C493" s="128">
        <v>0</v>
      </c>
      <c r="D493" s="128">
        <v>0</v>
      </c>
      <c r="E493" s="128">
        <v>0</v>
      </c>
      <c r="F493" s="128">
        <v>0</v>
      </c>
      <c r="G493" s="128">
        <v>0</v>
      </c>
      <c r="H493" s="128">
        <v>0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33">
        <v>0</v>
      </c>
    </row>
    <row r="494" spans="1:14" ht="33" customHeight="1" x14ac:dyDescent="0.2">
      <c r="A494" s="140" t="s">
        <v>295</v>
      </c>
      <c r="B494" s="128">
        <v>0</v>
      </c>
      <c r="C494" s="128">
        <v>0</v>
      </c>
      <c r="D494" s="128">
        <v>0</v>
      </c>
      <c r="E494" s="128">
        <v>0</v>
      </c>
      <c r="F494" s="128">
        <v>0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0</v>
      </c>
      <c r="M494" s="128">
        <v>0</v>
      </c>
      <c r="N494" s="133">
        <v>0</v>
      </c>
    </row>
    <row r="495" spans="1:14" ht="33" customHeight="1" x14ac:dyDescent="0.2">
      <c r="A495" s="140" t="s">
        <v>296</v>
      </c>
      <c r="B495" s="128">
        <v>0</v>
      </c>
      <c r="C495" s="128">
        <v>0</v>
      </c>
      <c r="D495" s="128">
        <v>0</v>
      </c>
      <c r="E495" s="128">
        <v>0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33">
        <v>0</v>
      </c>
    </row>
    <row r="496" spans="1:14" ht="33" customHeight="1" thickBot="1" x14ac:dyDescent="0.25">
      <c r="A496" s="140" t="s">
        <v>297</v>
      </c>
      <c r="B496" s="128">
        <v>0</v>
      </c>
      <c r="C496" s="128">
        <v>0</v>
      </c>
      <c r="D496" s="128">
        <v>0</v>
      </c>
      <c r="E496" s="128">
        <v>0</v>
      </c>
      <c r="F496" s="128">
        <v>0</v>
      </c>
      <c r="G496" s="128">
        <v>0</v>
      </c>
      <c r="H496" s="128">
        <v>0</v>
      </c>
      <c r="I496" s="128">
        <v>0</v>
      </c>
      <c r="J496" s="128">
        <v>0</v>
      </c>
      <c r="K496" s="128">
        <v>0</v>
      </c>
      <c r="L496" s="128">
        <v>0</v>
      </c>
      <c r="M496" s="128">
        <v>0</v>
      </c>
      <c r="N496" s="133">
        <v>0</v>
      </c>
    </row>
    <row r="497" spans="1:14" ht="33" customHeight="1" thickBot="1" x14ac:dyDescent="0.25">
      <c r="A497" s="141" t="s">
        <v>298</v>
      </c>
      <c r="B497" s="131">
        <v>0</v>
      </c>
      <c r="C497" s="131">
        <v>58000</v>
      </c>
      <c r="D497" s="131">
        <v>408000</v>
      </c>
      <c r="E497" s="131">
        <v>699840</v>
      </c>
      <c r="F497" s="131">
        <v>699840</v>
      </c>
      <c r="G497" s="131">
        <v>437000</v>
      </c>
      <c r="H497" s="131">
        <v>204000</v>
      </c>
      <c r="I497" s="131">
        <v>0</v>
      </c>
      <c r="J497" s="131">
        <v>0</v>
      </c>
      <c r="K497" s="131">
        <v>0</v>
      </c>
      <c r="L497" s="131">
        <v>0</v>
      </c>
      <c r="M497" s="131">
        <v>0</v>
      </c>
      <c r="N497" s="131">
        <v>2506680</v>
      </c>
    </row>
    <row r="498" spans="1:14" ht="33" customHeight="1" x14ac:dyDescent="0.2">
      <c r="A498" s="140" t="s">
        <v>299</v>
      </c>
      <c r="B498" s="128">
        <v>0</v>
      </c>
      <c r="C498" s="128">
        <v>0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33">
        <v>0</v>
      </c>
    </row>
    <row r="499" spans="1:14" ht="33" customHeight="1" x14ac:dyDescent="0.2">
      <c r="A499" s="140" t="s">
        <v>300</v>
      </c>
      <c r="B499" s="128">
        <v>0</v>
      </c>
      <c r="C499" s="128">
        <v>58000</v>
      </c>
      <c r="D499" s="128">
        <v>408000</v>
      </c>
      <c r="E499" s="128">
        <v>699840</v>
      </c>
      <c r="F499" s="128">
        <v>699840</v>
      </c>
      <c r="G499" s="128">
        <v>437000</v>
      </c>
      <c r="H499" s="128">
        <v>204000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33">
        <v>2506680</v>
      </c>
    </row>
    <row r="500" spans="1:14" ht="33" customHeight="1" x14ac:dyDescent="0.2">
      <c r="A500" s="140" t="s">
        <v>301</v>
      </c>
      <c r="B500" s="128">
        <v>0</v>
      </c>
      <c r="C500" s="128">
        <v>0</v>
      </c>
      <c r="D500" s="128">
        <v>0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33">
        <v>0</v>
      </c>
    </row>
    <row r="501" spans="1:14" ht="33" customHeight="1" x14ac:dyDescent="0.2">
      <c r="A501" s="140" t="s">
        <v>302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33">
        <v>0</v>
      </c>
    </row>
    <row r="502" spans="1:14" ht="33" customHeight="1" x14ac:dyDescent="0.2">
      <c r="A502" s="140" t="s">
        <v>303</v>
      </c>
      <c r="B502" s="128">
        <v>0</v>
      </c>
      <c r="C502" s="128">
        <v>0</v>
      </c>
      <c r="D502" s="128">
        <v>0</v>
      </c>
      <c r="E502" s="128">
        <v>0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33">
        <v>0</v>
      </c>
    </row>
    <row r="503" spans="1:14" ht="33" customHeight="1" thickBot="1" x14ac:dyDescent="0.25">
      <c r="A503" s="140" t="s">
        <v>234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33">
        <v>0</v>
      </c>
    </row>
    <row r="504" spans="1:14" ht="33" customHeight="1" thickBot="1" x14ac:dyDescent="0.25">
      <c r="A504" s="141" t="s">
        <v>304</v>
      </c>
      <c r="B504" s="131">
        <v>0</v>
      </c>
      <c r="C504" s="131">
        <v>0</v>
      </c>
      <c r="D504" s="131">
        <v>0</v>
      </c>
      <c r="E504" s="131">
        <v>0</v>
      </c>
      <c r="F504" s="131">
        <v>0</v>
      </c>
      <c r="G504" s="131">
        <v>0</v>
      </c>
      <c r="H504" s="131">
        <v>0</v>
      </c>
      <c r="I504" s="131">
        <v>0</v>
      </c>
      <c r="J504" s="131">
        <v>0</v>
      </c>
      <c r="K504" s="131">
        <v>0</v>
      </c>
      <c r="L504" s="131">
        <v>0</v>
      </c>
      <c r="M504" s="131">
        <v>0</v>
      </c>
      <c r="N504" s="131">
        <v>0</v>
      </c>
    </row>
    <row r="505" spans="1:14" ht="33" customHeight="1" x14ac:dyDescent="0.2">
      <c r="A505" s="140" t="s">
        <v>305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</row>
    <row r="506" spans="1:14" ht="33" customHeight="1" x14ac:dyDescent="0.2">
      <c r="A506" s="140" t="s">
        <v>306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</row>
    <row r="507" spans="1:14" ht="33" customHeight="1" x14ac:dyDescent="0.2">
      <c r="A507" s="140" t="s">
        <v>307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</row>
    <row r="508" spans="1:14" ht="33" customHeight="1" thickBot="1" x14ac:dyDescent="0.25">
      <c r="A508" s="140" t="s">
        <v>234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</row>
    <row r="509" spans="1:14" ht="33" customHeight="1" thickBot="1" x14ac:dyDescent="0.25">
      <c r="A509" s="141" t="s">
        <v>308</v>
      </c>
      <c r="B509" s="131">
        <v>0</v>
      </c>
      <c r="C509" s="131">
        <v>0</v>
      </c>
      <c r="D509" s="131">
        <v>0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1">
        <v>0</v>
      </c>
      <c r="L509" s="131">
        <v>0</v>
      </c>
      <c r="M509" s="131">
        <v>0</v>
      </c>
      <c r="N509" s="131">
        <v>0</v>
      </c>
    </row>
    <row r="510" spans="1:14" ht="33" customHeight="1" x14ac:dyDescent="0.2">
      <c r="A510" s="140" t="s">
        <v>309</v>
      </c>
      <c r="B510" s="128">
        <v>0</v>
      </c>
      <c r="C510" s="128">
        <v>0</v>
      </c>
      <c r="D510" s="128">
        <v>0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33">
        <v>0</v>
      </c>
    </row>
    <row r="511" spans="1:14" ht="33" customHeight="1" x14ac:dyDescent="0.2">
      <c r="A511" s="140" t="s">
        <v>310</v>
      </c>
      <c r="B511" s="128">
        <v>0</v>
      </c>
      <c r="C511" s="128">
        <v>0</v>
      </c>
      <c r="D511" s="128">
        <v>0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33">
        <v>0</v>
      </c>
    </row>
    <row r="512" spans="1:14" ht="33" customHeight="1" x14ac:dyDescent="0.2">
      <c r="A512" s="140" t="s">
        <v>311</v>
      </c>
      <c r="B512" s="128">
        <v>0</v>
      </c>
      <c r="C512" s="128">
        <v>0</v>
      </c>
      <c r="D512" s="128">
        <v>0</v>
      </c>
      <c r="E512" s="128">
        <v>0</v>
      </c>
      <c r="F512" s="128">
        <v>0</v>
      </c>
      <c r="G512" s="128">
        <v>0</v>
      </c>
      <c r="H512" s="128">
        <v>0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33">
        <v>0</v>
      </c>
    </row>
    <row r="513" spans="1:14" ht="33" customHeight="1" x14ac:dyDescent="0.2">
      <c r="A513" s="140" t="s">
        <v>312</v>
      </c>
      <c r="B513" s="128">
        <v>0</v>
      </c>
      <c r="C513" s="128">
        <v>0</v>
      </c>
      <c r="D513" s="128">
        <v>0</v>
      </c>
      <c r="E513" s="128">
        <v>0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33">
        <v>0</v>
      </c>
    </row>
    <row r="514" spans="1:14" ht="33" customHeight="1" x14ac:dyDescent="0.2">
      <c r="A514" s="140" t="s">
        <v>313</v>
      </c>
      <c r="B514" s="128">
        <v>0</v>
      </c>
      <c r="C514" s="128">
        <v>0</v>
      </c>
      <c r="D514" s="128">
        <v>0</v>
      </c>
      <c r="E514" s="128">
        <v>0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33">
        <v>0</v>
      </c>
    </row>
    <row r="515" spans="1:14" ht="33" customHeight="1" x14ac:dyDescent="0.2">
      <c r="A515" s="140" t="s">
        <v>314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33">
        <v>0</v>
      </c>
    </row>
    <row r="516" spans="1:14" ht="33" customHeight="1" x14ac:dyDescent="0.2">
      <c r="A516" s="140" t="s">
        <v>313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33">
        <v>0</v>
      </c>
    </row>
    <row r="517" spans="1:14" ht="33" customHeight="1" thickBot="1" x14ac:dyDescent="0.25">
      <c r="A517" s="140" t="s">
        <v>234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33">
        <v>0</v>
      </c>
    </row>
    <row r="518" spans="1:14" ht="33" customHeight="1" thickBot="1" x14ac:dyDescent="0.25">
      <c r="A518" s="141" t="s">
        <v>315</v>
      </c>
      <c r="B518" s="131">
        <v>0</v>
      </c>
      <c r="C518" s="131">
        <v>0</v>
      </c>
      <c r="D518" s="131">
        <v>0</v>
      </c>
      <c r="E518" s="131">
        <v>0</v>
      </c>
      <c r="F518" s="131">
        <v>0</v>
      </c>
      <c r="G518" s="131">
        <v>0</v>
      </c>
      <c r="H518" s="131">
        <v>0</v>
      </c>
      <c r="I518" s="131">
        <v>0</v>
      </c>
      <c r="J518" s="131">
        <v>0</v>
      </c>
      <c r="K518" s="131">
        <v>0</v>
      </c>
      <c r="L518" s="131">
        <v>0</v>
      </c>
      <c r="M518" s="131">
        <v>0</v>
      </c>
      <c r="N518" s="131">
        <v>0</v>
      </c>
    </row>
    <row r="519" spans="1:14" ht="33" customHeight="1" x14ac:dyDescent="0.2">
      <c r="A519" s="140" t="s">
        <v>316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33">
        <v>0</v>
      </c>
    </row>
    <row r="520" spans="1:14" ht="33" customHeight="1" x14ac:dyDescent="0.2">
      <c r="A520" s="140" t="s">
        <v>317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33">
        <v>0</v>
      </c>
    </row>
    <row r="521" spans="1:14" ht="33" customHeight="1" thickBot="1" x14ac:dyDescent="0.25">
      <c r="A521" s="140" t="s">
        <v>234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33">
        <v>0</v>
      </c>
    </row>
    <row r="522" spans="1:14" ht="33" customHeight="1" thickBot="1" x14ac:dyDescent="0.25">
      <c r="A522" s="141" t="s">
        <v>318</v>
      </c>
      <c r="B522" s="131">
        <v>0</v>
      </c>
      <c r="C522" s="131">
        <v>0</v>
      </c>
      <c r="D522" s="131">
        <v>0</v>
      </c>
      <c r="E522" s="131">
        <v>0</v>
      </c>
      <c r="F522" s="131">
        <v>0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</row>
    <row r="523" spans="1:14" ht="33" customHeight="1" thickBot="1" x14ac:dyDescent="0.25">
      <c r="A523" s="143" t="s">
        <v>318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6">
        <v>0</v>
      </c>
    </row>
    <row r="524" spans="1:14" ht="33" customHeight="1" thickBot="1" x14ac:dyDescent="0.25">
      <c r="A524" s="148" t="s">
        <v>229</v>
      </c>
      <c r="B524" s="149">
        <v>12954554</v>
      </c>
      <c r="C524" s="149">
        <v>17136000</v>
      </c>
      <c r="D524" s="149">
        <v>22102000</v>
      </c>
      <c r="E524" s="149">
        <v>17844360</v>
      </c>
      <c r="F524" s="149">
        <v>6800292</v>
      </c>
      <c r="G524" s="149">
        <v>12779000</v>
      </c>
      <c r="H524" s="149">
        <v>11372000</v>
      </c>
      <c r="I524" s="149">
        <v>9431166</v>
      </c>
      <c r="J524" s="149">
        <v>14777000</v>
      </c>
      <c r="K524" s="149">
        <v>18295000</v>
      </c>
      <c r="L524" s="149">
        <v>6778000</v>
      </c>
      <c r="M524" s="149">
        <v>6328000</v>
      </c>
      <c r="N524" s="149">
        <v>156597372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344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68" t="s">
        <v>216</v>
      </c>
      <c r="B529" s="169" t="s">
        <v>217</v>
      </c>
      <c r="C529" s="169" t="s">
        <v>218</v>
      </c>
      <c r="D529" s="169" t="s">
        <v>219</v>
      </c>
      <c r="E529" s="169" t="s">
        <v>220</v>
      </c>
      <c r="F529" s="169" t="s">
        <v>221</v>
      </c>
      <c r="G529" s="169" t="s">
        <v>222</v>
      </c>
      <c r="H529" s="169" t="s">
        <v>223</v>
      </c>
      <c r="I529" s="169" t="s">
        <v>224</v>
      </c>
      <c r="J529" s="169" t="s">
        <v>225</v>
      </c>
      <c r="K529" s="169" t="s">
        <v>226</v>
      </c>
      <c r="L529" s="169" t="s">
        <v>227</v>
      </c>
      <c r="M529" s="169" t="s">
        <v>228</v>
      </c>
      <c r="N529" s="170" t="s">
        <v>229</v>
      </c>
    </row>
    <row r="530" spans="1:14" ht="33" customHeight="1" thickBot="1" x14ac:dyDescent="0.25">
      <c r="A530" s="162" t="s">
        <v>230</v>
      </c>
      <c r="B530" s="150">
        <v>0</v>
      </c>
      <c r="C530" s="150">
        <v>0</v>
      </c>
      <c r="D530" s="150">
        <v>0</v>
      </c>
      <c r="E530" s="150">
        <v>0</v>
      </c>
      <c r="F530" s="150">
        <v>0</v>
      </c>
      <c r="G530" s="150">
        <v>0</v>
      </c>
      <c r="H530" s="150">
        <v>0</v>
      </c>
      <c r="I530" s="150">
        <v>0</v>
      </c>
      <c r="J530" s="150">
        <v>0</v>
      </c>
      <c r="K530" s="150">
        <v>0</v>
      </c>
      <c r="L530" s="150">
        <v>0</v>
      </c>
      <c r="M530" s="150">
        <v>0</v>
      </c>
      <c r="N530" s="150">
        <v>0</v>
      </c>
    </row>
    <row r="531" spans="1:14" ht="33" customHeight="1" x14ac:dyDescent="0.2">
      <c r="A531" s="160" t="s">
        <v>231</v>
      </c>
      <c r="B531" s="153">
        <v>0</v>
      </c>
      <c r="C531" s="151">
        <v>0</v>
      </c>
      <c r="D531" s="151">
        <v>0</v>
      </c>
      <c r="E531" s="151">
        <v>0</v>
      </c>
      <c r="F531" s="151">
        <v>0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2">
        <v>0</v>
      </c>
    </row>
    <row r="532" spans="1:14" ht="33" customHeight="1" x14ac:dyDescent="0.2">
      <c r="A532" s="160" t="s">
        <v>213</v>
      </c>
      <c r="B532" s="153">
        <v>0</v>
      </c>
      <c r="C532" s="151">
        <v>0</v>
      </c>
      <c r="D532" s="151">
        <v>0</v>
      </c>
      <c r="E532" s="151">
        <v>0</v>
      </c>
      <c r="F532" s="151">
        <v>0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2">
        <v>0</v>
      </c>
    </row>
    <row r="533" spans="1:14" ht="33" customHeight="1" x14ac:dyDescent="0.2">
      <c r="A533" s="160" t="s">
        <v>232</v>
      </c>
      <c r="B533" s="153">
        <v>0</v>
      </c>
      <c r="C533" s="151">
        <v>0</v>
      </c>
      <c r="D533" s="151">
        <v>0</v>
      </c>
      <c r="E533" s="151">
        <v>0</v>
      </c>
      <c r="F533" s="151">
        <v>0</v>
      </c>
      <c r="G533" s="151">
        <v>0</v>
      </c>
      <c r="H533" s="151">
        <v>0</v>
      </c>
      <c r="I533" s="151">
        <v>0</v>
      </c>
      <c r="J533" s="151">
        <v>0</v>
      </c>
      <c r="K533" s="151">
        <v>0</v>
      </c>
      <c r="L533" s="151">
        <v>0</v>
      </c>
      <c r="M533" s="151">
        <v>0</v>
      </c>
      <c r="N533" s="152">
        <v>0</v>
      </c>
    </row>
    <row r="534" spans="1:14" ht="33" customHeight="1" x14ac:dyDescent="0.2">
      <c r="A534" s="161" t="s">
        <v>233</v>
      </c>
      <c r="B534" s="153">
        <v>0</v>
      </c>
      <c r="C534" s="151">
        <v>0</v>
      </c>
      <c r="D534" s="151">
        <v>0</v>
      </c>
      <c r="E534" s="151">
        <v>0</v>
      </c>
      <c r="F534" s="151">
        <v>0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2">
        <v>0</v>
      </c>
    </row>
    <row r="535" spans="1:14" ht="33" customHeight="1" thickBot="1" x14ac:dyDescent="0.25">
      <c r="A535" s="167" t="s">
        <v>234</v>
      </c>
      <c r="B535" s="153">
        <v>0</v>
      </c>
      <c r="C535" s="151">
        <v>0</v>
      </c>
      <c r="D535" s="151">
        <v>0</v>
      </c>
      <c r="E535" s="151">
        <v>0</v>
      </c>
      <c r="F535" s="151">
        <v>0</v>
      </c>
      <c r="G535" s="151">
        <v>0</v>
      </c>
      <c r="H535" s="151">
        <v>0</v>
      </c>
      <c r="I535" s="151">
        <v>0</v>
      </c>
      <c r="J535" s="151">
        <v>0</v>
      </c>
      <c r="K535" s="151">
        <v>0</v>
      </c>
      <c r="L535" s="151">
        <v>0</v>
      </c>
      <c r="M535" s="151">
        <v>0</v>
      </c>
      <c r="N535" s="152">
        <v>0</v>
      </c>
    </row>
    <row r="536" spans="1:14" ht="33" customHeight="1" thickBot="1" x14ac:dyDescent="0.25">
      <c r="A536" s="164" t="s">
        <v>235</v>
      </c>
      <c r="B536" s="154">
        <v>0</v>
      </c>
      <c r="C536" s="154">
        <v>0</v>
      </c>
      <c r="D536" s="154">
        <v>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</row>
    <row r="537" spans="1:14" ht="33" customHeight="1" x14ac:dyDescent="0.2">
      <c r="A537" s="163" t="s">
        <v>236</v>
      </c>
      <c r="B537" s="151">
        <v>0</v>
      </c>
      <c r="C537" s="151">
        <v>0</v>
      </c>
      <c r="D537" s="151">
        <v>0</v>
      </c>
      <c r="E537" s="151">
        <v>0</v>
      </c>
      <c r="F537" s="151">
        <v>0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2">
        <v>0</v>
      </c>
    </row>
    <row r="538" spans="1:14" ht="33" customHeight="1" x14ac:dyDescent="0.2">
      <c r="A538" s="163" t="s">
        <v>237</v>
      </c>
      <c r="B538" s="151">
        <v>0</v>
      </c>
      <c r="C538" s="151">
        <v>0</v>
      </c>
      <c r="D538" s="151">
        <v>0</v>
      </c>
      <c r="E538" s="151">
        <v>0</v>
      </c>
      <c r="F538" s="151">
        <v>0</v>
      </c>
      <c r="G538" s="151">
        <v>0</v>
      </c>
      <c r="H538" s="151">
        <v>0</v>
      </c>
      <c r="I538" s="151">
        <v>0</v>
      </c>
      <c r="J538" s="151">
        <v>0</v>
      </c>
      <c r="K538" s="151">
        <v>0</v>
      </c>
      <c r="L538" s="151">
        <v>0</v>
      </c>
      <c r="M538" s="151">
        <v>0</v>
      </c>
      <c r="N538" s="152">
        <v>0</v>
      </c>
    </row>
    <row r="539" spans="1:14" ht="33" customHeight="1" x14ac:dyDescent="0.2">
      <c r="A539" s="163" t="s">
        <v>238</v>
      </c>
      <c r="B539" s="151">
        <v>0</v>
      </c>
      <c r="C539" s="151">
        <v>0</v>
      </c>
      <c r="D539" s="151">
        <v>0</v>
      </c>
      <c r="E539" s="151">
        <v>0</v>
      </c>
      <c r="F539" s="151">
        <v>0</v>
      </c>
      <c r="G539" s="151">
        <v>0</v>
      </c>
      <c r="H539" s="151">
        <v>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2">
        <v>0</v>
      </c>
    </row>
    <row r="540" spans="1:14" ht="33" customHeight="1" x14ac:dyDescent="0.2">
      <c r="A540" s="163" t="s">
        <v>239</v>
      </c>
      <c r="B540" s="151">
        <v>0</v>
      </c>
      <c r="C540" s="151">
        <v>0</v>
      </c>
      <c r="D540" s="151">
        <v>0</v>
      </c>
      <c r="E540" s="151">
        <v>0</v>
      </c>
      <c r="F540" s="151">
        <v>0</v>
      </c>
      <c r="G540" s="151">
        <v>0</v>
      </c>
      <c r="H540" s="151">
        <v>0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2">
        <v>0</v>
      </c>
    </row>
    <row r="541" spans="1:14" ht="33" customHeight="1" x14ac:dyDescent="0.2">
      <c r="A541" s="163" t="s">
        <v>240</v>
      </c>
      <c r="B541" s="151">
        <v>0</v>
      </c>
      <c r="C541" s="151">
        <v>0</v>
      </c>
      <c r="D541" s="151">
        <v>0</v>
      </c>
      <c r="E541" s="151">
        <v>0</v>
      </c>
      <c r="F541" s="151">
        <v>0</v>
      </c>
      <c r="G541" s="151">
        <v>0</v>
      </c>
      <c r="H541" s="151">
        <v>0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2">
        <v>0</v>
      </c>
    </row>
    <row r="542" spans="1:14" ht="33" customHeight="1" thickBot="1" x14ac:dyDescent="0.25">
      <c r="A542" s="163" t="s">
        <v>241</v>
      </c>
      <c r="B542" s="151">
        <v>0</v>
      </c>
      <c r="C542" s="151">
        <v>0</v>
      </c>
      <c r="D542" s="151">
        <v>0</v>
      </c>
      <c r="E542" s="151">
        <v>0</v>
      </c>
      <c r="F542" s="151">
        <v>0</v>
      </c>
      <c r="G542" s="151">
        <v>0</v>
      </c>
      <c r="H542" s="151">
        <v>0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2">
        <v>0</v>
      </c>
    </row>
    <row r="543" spans="1:14" ht="33" customHeight="1" thickBot="1" x14ac:dyDescent="0.25">
      <c r="A543" s="164" t="s">
        <v>242</v>
      </c>
      <c r="B543" s="154">
        <v>0</v>
      </c>
      <c r="C543" s="154">
        <v>0</v>
      </c>
      <c r="D543" s="154">
        <v>0</v>
      </c>
      <c r="E543" s="154">
        <v>0</v>
      </c>
      <c r="F543" s="154">
        <v>0</v>
      </c>
      <c r="G543" s="154">
        <v>0</v>
      </c>
      <c r="H543" s="154">
        <v>0</v>
      </c>
      <c r="I543" s="154">
        <v>0</v>
      </c>
      <c r="J543" s="154">
        <v>0</v>
      </c>
      <c r="K543" s="154">
        <v>8102826.4499999993</v>
      </c>
      <c r="L543" s="154">
        <v>0</v>
      </c>
      <c r="M543" s="154">
        <v>0</v>
      </c>
      <c r="N543" s="154">
        <v>8102826.4499999993</v>
      </c>
    </row>
    <row r="544" spans="1:14" ht="33" customHeight="1" x14ac:dyDescent="0.2">
      <c r="A544" s="163" t="s">
        <v>243</v>
      </c>
      <c r="B544" s="151">
        <v>0</v>
      </c>
      <c r="C544" s="151">
        <v>0</v>
      </c>
      <c r="D544" s="151">
        <v>0</v>
      </c>
      <c r="E544" s="151">
        <v>0</v>
      </c>
      <c r="F544" s="151">
        <v>0</v>
      </c>
      <c r="G544" s="151">
        <v>0</v>
      </c>
      <c r="H544" s="151">
        <v>0</v>
      </c>
      <c r="I544" s="151">
        <v>0</v>
      </c>
      <c r="J544" s="151">
        <v>0</v>
      </c>
      <c r="K544" s="151">
        <v>8102826.4499999993</v>
      </c>
      <c r="L544" s="151">
        <v>0</v>
      </c>
      <c r="M544" s="151">
        <v>0</v>
      </c>
      <c r="N544" s="152">
        <v>8102826.4499999993</v>
      </c>
    </row>
    <row r="545" spans="1:14" ht="33" customHeight="1" x14ac:dyDescent="0.2">
      <c r="A545" s="163" t="s">
        <v>244</v>
      </c>
      <c r="B545" s="151">
        <v>0</v>
      </c>
      <c r="C545" s="151">
        <v>0</v>
      </c>
      <c r="D545" s="151">
        <v>0</v>
      </c>
      <c r="E545" s="151">
        <v>0</v>
      </c>
      <c r="F545" s="151">
        <v>0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2">
        <v>0</v>
      </c>
    </row>
    <row r="546" spans="1:14" ht="33" customHeight="1" x14ac:dyDescent="0.2">
      <c r="A546" s="163" t="s">
        <v>245</v>
      </c>
      <c r="B546" s="151">
        <v>0</v>
      </c>
      <c r="C546" s="151">
        <v>0</v>
      </c>
      <c r="D546" s="151">
        <v>0</v>
      </c>
      <c r="E546" s="151">
        <v>0</v>
      </c>
      <c r="F546" s="151">
        <v>0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2">
        <v>0</v>
      </c>
    </row>
    <row r="547" spans="1:14" ht="33" customHeight="1" thickBot="1" x14ac:dyDescent="0.25">
      <c r="A547" s="163" t="s">
        <v>246</v>
      </c>
      <c r="B547" s="151">
        <v>0</v>
      </c>
      <c r="C547" s="151">
        <v>0</v>
      </c>
      <c r="D547" s="151">
        <v>0</v>
      </c>
      <c r="E547" s="151">
        <v>0</v>
      </c>
      <c r="F547" s="151">
        <v>0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2">
        <v>0</v>
      </c>
    </row>
    <row r="548" spans="1:14" ht="33" customHeight="1" thickBot="1" x14ac:dyDescent="0.25">
      <c r="A548" s="164" t="s">
        <v>247</v>
      </c>
      <c r="B548" s="155">
        <v>4504323.3600000003</v>
      </c>
      <c r="C548" s="155">
        <v>3516212</v>
      </c>
      <c r="D548" s="155">
        <v>2580748.63</v>
      </c>
      <c r="E548" s="155">
        <v>0</v>
      </c>
      <c r="F548" s="155">
        <v>2671937</v>
      </c>
      <c r="G548" s="155">
        <v>5837542.0500000007</v>
      </c>
      <c r="H548" s="155">
        <v>7134636.0300000003</v>
      </c>
      <c r="I548" s="155">
        <v>0</v>
      </c>
      <c r="J548" s="155">
        <v>11446788.420000002</v>
      </c>
      <c r="K548" s="155">
        <v>3343147.61</v>
      </c>
      <c r="L548" s="155">
        <v>7536643.25</v>
      </c>
      <c r="M548" s="155">
        <v>9161127.9820000008</v>
      </c>
      <c r="N548" s="155">
        <v>57733106.332000002</v>
      </c>
    </row>
    <row r="549" spans="1:14" ht="33" customHeight="1" x14ac:dyDescent="0.2">
      <c r="A549" s="163" t="s">
        <v>248</v>
      </c>
      <c r="B549" s="151">
        <v>0</v>
      </c>
      <c r="C549" s="151">
        <v>0</v>
      </c>
      <c r="D549" s="151">
        <v>0</v>
      </c>
      <c r="E549" s="151">
        <v>0</v>
      </c>
      <c r="F549" s="151">
        <v>0</v>
      </c>
      <c r="G549" s="151">
        <v>0</v>
      </c>
      <c r="H549" s="151">
        <v>0</v>
      </c>
      <c r="I549" s="151">
        <v>0</v>
      </c>
      <c r="J549" s="151">
        <v>2528310.5499999998</v>
      </c>
      <c r="K549" s="151">
        <v>3343147.61</v>
      </c>
      <c r="L549" s="151">
        <v>2712263.08</v>
      </c>
      <c r="M549" s="151">
        <v>2911074.9819999998</v>
      </c>
      <c r="N549" s="156">
        <v>11494796.221999999</v>
      </c>
    </row>
    <row r="550" spans="1:14" ht="33" customHeight="1" thickBot="1" x14ac:dyDescent="0.25">
      <c r="A550" s="163" t="s">
        <v>249</v>
      </c>
      <c r="B550" s="151">
        <v>4504323.3600000003</v>
      </c>
      <c r="C550" s="151">
        <v>3516212</v>
      </c>
      <c r="D550" s="151">
        <v>2580748.63</v>
      </c>
      <c r="E550" s="151">
        <v>0</v>
      </c>
      <c r="F550" s="151">
        <v>2671937</v>
      </c>
      <c r="G550" s="151">
        <v>5837542.0500000007</v>
      </c>
      <c r="H550" s="151">
        <v>7134636.0300000003</v>
      </c>
      <c r="I550" s="151">
        <v>0</v>
      </c>
      <c r="J550" s="151">
        <v>8918477.870000001</v>
      </c>
      <c r="K550" s="151">
        <v>0</v>
      </c>
      <c r="L550" s="151">
        <v>4824380.17</v>
      </c>
      <c r="M550" s="151">
        <v>6250053</v>
      </c>
      <c r="N550" s="156">
        <v>46238310.109999999</v>
      </c>
    </row>
    <row r="551" spans="1:14" ht="33" customHeight="1" thickBot="1" x14ac:dyDescent="0.25">
      <c r="A551" s="164" t="s">
        <v>250</v>
      </c>
      <c r="B551" s="154">
        <v>34651030.789999999</v>
      </c>
      <c r="C551" s="154">
        <v>32069051</v>
      </c>
      <c r="D551" s="154">
        <v>32905462.270000003</v>
      </c>
      <c r="E551" s="154">
        <v>47627862.829999998</v>
      </c>
      <c r="F551" s="154">
        <v>56729441</v>
      </c>
      <c r="G551" s="154">
        <v>64233808.490000002</v>
      </c>
      <c r="H551" s="154">
        <v>63787233.669999994</v>
      </c>
      <c r="I551" s="154">
        <v>74621579.569999993</v>
      </c>
      <c r="J551" s="154">
        <v>74087588.090000004</v>
      </c>
      <c r="K551" s="154">
        <v>88191474.939999998</v>
      </c>
      <c r="L551" s="154">
        <v>80079790.209999993</v>
      </c>
      <c r="M551" s="154">
        <v>64619256.447799996</v>
      </c>
      <c r="N551" s="154">
        <v>713603579.30780005</v>
      </c>
    </row>
    <row r="552" spans="1:14" ht="33" customHeight="1" x14ac:dyDescent="0.2">
      <c r="A552" s="163" t="s">
        <v>251</v>
      </c>
      <c r="B552" s="151">
        <v>0</v>
      </c>
      <c r="C552" s="151">
        <v>0</v>
      </c>
      <c r="D552" s="151">
        <v>0</v>
      </c>
      <c r="E552" s="151">
        <v>0</v>
      </c>
      <c r="F552" s="151">
        <v>0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6">
        <v>0</v>
      </c>
    </row>
    <row r="553" spans="1:14" ht="33" customHeight="1" x14ac:dyDescent="0.2">
      <c r="A553" s="163" t="s">
        <v>252</v>
      </c>
      <c r="B553" s="151">
        <v>0</v>
      </c>
      <c r="C553" s="151">
        <v>0</v>
      </c>
      <c r="D553" s="151">
        <v>0</v>
      </c>
      <c r="E553" s="151">
        <v>0</v>
      </c>
      <c r="F553" s="151">
        <v>0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6">
        <v>0</v>
      </c>
    </row>
    <row r="554" spans="1:14" ht="33" customHeight="1" x14ac:dyDescent="0.2">
      <c r="A554" s="163" t="s">
        <v>253</v>
      </c>
      <c r="B554" s="151">
        <v>0</v>
      </c>
      <c r="C554" s="151">
        <v>0</v>
      </c>
      <c r="D554" s="151">
        <v>0</v>
      </c>
      <c r="E554" s="151">
        <v>0</v>
      </c>
      <c r="F554" s="151">
        <v>0</v>
      </c>
      <c r="G554" s="151">
        <v>0</v>
      </c>
      <c r="H554" s="151">
        <v>0</v>
      </c>
      <c r="I554" s="151">
        <v>0</v>
      </c>
      <c r="J554" s="151">
        <v>0</v>
      </c>
      <c r="K554" s="151">
        <v>0</v>
      </c>
      <c r="L554" s="151">
        <v>0</v>
      </c>
      <c r="M554" s="151">
        <v>0</v>
      </c>
      <c r="N554" s="156">
        <v>0</v>
      </c>
    </row>
    <row r="555" spans="1:14" ht="33" customHeight="1" x14ac:dyDescent="0.2">
      <c r="A555" s="163" t="s">
        <v>254</v>
      </c>
      <c r="B555" s="151">
        <v>5045553.07</v>
      </c>
      <c r="C555" s="151">
        <v>4482313</v>
      </c>
      <c r="D555" s="151">
        <v>7422147.6100000003</v>
      </c>
      <c r="E555" s="151">
        <v>411256.13</v>
      </c>
      <c r="F555" s="151">
        <v>0</v>
      </c>
      <c r="G555" s="151">
        <v>4875606</v>
      </c>
      <c r="H555" s="151">
        <v>16582062.02</v>
      </c>
      <c r="I555" s="151">
        <v>33350351.620000001</v>
      </c>
      <c r="J555" s="151">
        <v>39190355.189999998</v>
      </c>
      <c r="K555" s="151">
        <v>44244321.479999997</v>
      </c>
      <c r="L555" s="151">
        <v>34509108.109999999</v>
      </c>
      <c r="M555" s="151">
        <v>28242782.710000001</v>
      </c>
      <c r="N555" s="156">
        <v>218355856.94000003</v>
      </c>
    </row>
    <row r="556" spans="1:14" ht="33" customHeight="1" x14ac:dyDescent="0.2">
      <c r="A556" s="163" t="s">
        <v>255</v>
      </c>
      <c r="B556" s="151">
        <v>0</v>
      </c>
      <c r="C556" s="151">
        <v>0</v>
      </c>
      <c r="D556" s="151">
        <v>0</v>
      </c>
      <c r="E556" s="151">
        <v>0</v>
      </c>
      <c r="F556" s="151">
        <v>0</v>
      </c>
      <c r="G556" s="151">
        <v>0</v>
      </c>
      <c r="H556" s="151">
        <v>0</v>
      </c>
      <c r="I556" s="151">
        <v>0</v>
      </c>
      <c r="J556" s="151">
        <v>0</v>
      </c>
      <c r="K556" s="151">
        <v>0</v>
      </c>
      <c r="L556" s="151">
        <v>0</v>
      </c>
      <c r="M556" s="151">
        <v>0</v>
      </c>
      <c r="N556" s="156">
        <v>0</v>
      </c>
    </row>
    <row r="557" spans="1:14" ht="33" customHeight="1" x14ac:dyDescent="0.2">
      <c r="A557" s="163" t="s">
        <v>256</v>
      </c>
      <c r="B557" s="151">
        <v>28402.6</v>
      </c>
      <c r="C557" s="151">
        <v>7170</v>
      </c>
      <c r="D557" s="151">
        <v>3242.4</v>
      </c>
      <c r="E557" s="151">
        <v>686.05</v>
      </c>
      <c r="F557" s="151">
        <v>9006</v>
      </c>
      <c r="G557" s="151">
        <v>9063.4</v>
      </c>
      <c r="H557" s="151">
        <v>15582.6</v>
      </c>
      <c r="I557" s="151">
        <v>11702.9</v>
      </c>
      <c r="J557" s="151">
        <v>1978.5</v>
      </c>
      <c r="K557" s="151">
        <v>0</v>
      </c>
      <c r="L557" s="151">
        <v>1322108.3</v>
      </c>
      <c r="M557" s="151">
        <v>534879.42879999999</v>
      </c>
      <c r="N557" s="156">
        <v>1943822.1787999999</v>
      </c>
    </row>
    <row r="558" spans="1:14" ht="33" customHeight="1" x14ac:dyDescent="0.2">
      <c r="A558" s="163" t="s">
        <v>257</v>
      </c>
      <c r="B558" s="151">
        <v>0</v>
      </c>
      <c r="C558" s="151">
        <v>0</v>
      </c>
      <c r="D558" s="151">
        <v>0</v>
      </c>
      <c r="E558" s="151">
        <v>0</v>
      </c>
      <c r="F558" s="151">
        <v>0</v>
      </c>
      <c r="G558" s="151">
        <v>0</v>
      </c>
      <c r="H558" s="151">
        <v>0</v>
      </c>
      <c r="I558" s="151">
        <v>0</v>
      </c>
      <c r="J558" s="151">
        <v>0</v>
      </c>
      <c r="K558" s="151">
        <v>0</v>
      </c>
      <c r="L558" s="151">
        <v>0</v>
      </c>
      <c r="M558" s="151">
        <v>0</v>
      </c>
      <c r="N558" s="156">
        <v>0</v>
      </c>
    </row>
    <row r="559" spans="1:14" ht="33" customHeight="1" x14ac:dyDescent="0.2">
      <c r="A559" s="163" t="s">
        <v>258</v>
      </c>
      <c r="B559" s="151">
        <v>8697994.1400000006</v>
      </c>
      <c r="C559" s="151">
        <v>14405214</v>
      </c>
      <c r="D559" s="151">
        <v>7366037.3200000003</v>
      </c>
      <c r="E559" s="151">
        <v>2257171.96</v>
      </c>
      <c r="F559" s="151">
        <v>0</v>
      </c>
      <c r="G559" s="151">
        <v>0</v>
      </c>
      <c r="H559" s="151">
        <v>0</v>
      </c>
      <c r="I559" s="151">
        <v>0</v>
      </c>
      <c r="J559" s="151">
        <v>0</v>
      </c>
      <c r="K559" s="151">
        <v>0</v>
      </c>
      <c r="L559" s="151">
        <v>0</v>
      </c>
      <c r="M559" s="151">
        <v>1973928.399</v>
      </c>
      <c r="N559" s="156">
        <v>34700345.818999998</v>
      </c>
    </row>
    <row r="560" spans="1:14" ht="33" customHeight="1" x14ac:dyDescent="0.2">
      <c r="A560" s="163" t="s">
        <v>259</v>
      </c>
      <c r="B560" s="151">
        <v>20879080.98</v>
      </c>
      <c r="C560" s="151">
        <v>13174354</v>
      </c>
      <c r="D560" s="151">
        <v>18114034.940000001</v>
      </c>
      <c r="E560" s="151">
        <v>44958748.689999998</v>
      </c>
      <c r="F560" s="151">
        <v>56720435</v>
      </c>
      <c r="G560" s="151">
        <v>59349139.090000004</v>
      </c>
      <c r="H560" s="151">
        <v>47189589.049999997</v>
      </c>
      <c r="I560" s="151">
        <v>41259525.049999997</v>
      </c>
      <c r="J560" s="151">
        <v>34895254.399999999</v>
      </c>
      <c r="K560" s="151">
        <v>43947153.460000001</v>
      </c>
      <c r="L560" s="151">
        <v>44248573.799999997</v>
      </c>
      <c r="M560" s="151">
        <v>33867665.909999996</v>
      </c>
      <c r="N560" s="156">
        <v>458603554.37</v>
      </c>
    </row>
    <row r="561" spans="1:14" ht="33" customHeight="1" x14ac:dyDescent="0.2">
      <c r="A561" s="163" t="s">
        <v>260</v>
      </c>
      <c r="B561" s="151">
        <v>0</v>
      </c>
      <c r="C561" s="151">
        <v>0</v>
      </c>
      <c r="D561" s="151">
        <v>0</v>
      </c>
      <c r="E561" s="151">
        <v>0</v>
      </c>
      <c r="F561" s="151">
        <v>0</v>
      </c>
      <c r="G561" s="151">
        <v>0</v>
      </c>
      <c r="H561" s="151">
        <v>0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6">
        <v>0</v>
      </c>
    </row>
    <row r="562" spans="1:14" ht="33" customHeight="1" thickBot="1" x14ac:dyDescent="0.25">
      <c r="A562" s="163" t="s">
        <v>261</v>
      </c>
      <c r="B562" s="151">
        <v>0</v>
      </c>
      <c r="C562" s="151">
        <v>0</v>
      </c>
      <c r="D562" s="151">
        <v>0</v>
      </c>
      <c r="E562" s="151">
        <v>0</v>
      </c>
      <c r="F562" s="151">
        <v>0</v>
      </c>
      <c r="G562" s="151">
        <v>0</v>
      </c>
      <c r="H562" s="151">
        <v>0</v>
      </c>
      <c r="I562" s="151">
        <v>0</v>
      </c>
      <c r="J562" s="151">
        <v>0</v>
      </c>
      <c r="K562" s="151">
        <v>0</v>
      </c>
      <c r="L562" s="151">
        <v>0</v>
      </c>
      <c r="M562" s="151">
        <v>0</v>
      </c>
      <c r="N562" s="156">
        <v>0</v>
      </c>
    </row>
    <row r="563" spans="1:14" ht="33" customHeight="1" thickBot="1" x14ac:dyDescent="0.25">
      <c r="A563" s="164" t="s">
        <v>262</v>
      </c>
      <c r="B563" s="154">
        <v>1612017</v>
      </c>
      <c r="C563" s="154">
        <v>2545290</v>
      </c>
      <c r="D563" s="154">
        <v>2524526.67</v>
      </c>
      <c r="E563" s="154">
        <v>2320418.2799999998</v>
      </c>
      <c r="F563" s="154">
        <v>3909203</v>
      </c>
      <c r="G563" s="154">
        <v>3239848.61</v>
      </c>
      <c r="H563" s="154">
        <v>3607154.8</v>
      </c>
      <c r="I563" s="154">
        <v>5091569.58</v>
      </c>
      <c r="J563" s="154">
        <v>5363914.8099999996</v>
      </c>
      <c r="K563" s="154">
        <v>4290247.2300000004</v>
      </c>
      <c r="L563" s="154">
        <v>5161132.59</v>
      </c>
      <c r="M563" s="154">
        <v>1402514.817</v>
      </c>
      <c r="N563" s="154">
        <v>41067837.386999995</v>
      </c>
    </row>
    <row r="564" spans="1:14" ht="33" customHeight="1" thickBot="1" x14ac:dyDescent="0.25">
      <c r="A564" s="165" t="s">
        <v>262</v>
      </c>
      <c r="B564" s="157">
        <v>1612017</v>
      </c>
      <c r="C564" s="157">
        <v>2545290</v>
      </c>
      <c r="D564" s="157">
        <v>2524526.67</v>
      </c>
      <c r="E564" s="157">
        <v>2320418.2799999998</v>
      </c>
      <c r="F564" s="157">
        <v>3909203</v>
      </c>
      <c r="G564" s="157">
        <v>3239848.61</v>
      </c>
      <c r="H564" s="157">
        <v>3607154.8</v>
      </c>
      <c r="I564" s="157">
        <v>5091569.58</v>
      </c>
      <c r="J564" s="157">
        <v>5363914.8099999996</v>
      </c>
      <c r="K564" s="157">
        <v>4290247.2300000004</v>
      </c>
      <c r="L564" s="157">
        <v>5161132.59</v>
      </c>
      <c r="M564" s="157">
        <v>1402514.817</v>
      </c>
      <c r="N564" s="156">
        <v>41067837.386999995</v>
      </c>
    </row>
    <row r="565" spans="1:14" ht="33" customHeight="1" thickBot="1" x14ac:dyDescent="0.25">
      <c r="A565" s="164" t="s">
        <v>263</v>
      </c>
      <c r="B565" s="154">
        <v>0</v>
      </c>
      <c r="C565" s="154">
        <v>0</v>
      </c>
      <c r="D565" s="154">
        <v>0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0</v>
      </c>
    </row>
    <row r="566" spans="1:14" ht="33" customHeight="1" x14ac:dyDescent="0.2">
      <c r="A566" s="163" t="s">
        <v>264</v>
      </c>
      <c r="B566" s="151">
        <v>0</v>
      </c>
      <c r="C566" s="151">
        <v>0</v>
      </c>
      <c r="D566" s="151">
        <v>0</v>
      </c>
      <c r="E566" s="151">
        <v>0</v>
      </c>
      <c r="F566" s="151">
        <v>0</v>
      </c>
      <c r="G566" s="151">
        <v>0</v>
      </c>
      <c r="H566" s="151">
        <v>0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6">
        <v>0</v>
      </c>
    </row>
    <row r="567" spans="1:14" ht="33" customHeight="1" x14ac:dyDescent="0.2">
      <c r="A567" s="163" t="s">
        <v>265</v>
      </c>
      <c r="B567" s="151">
        <v>0</v>
      </c>
      <c r="C567" s="151">
        <v>0</v>
      </c>
      <c r="D567" s="151">
        <v>0</v>
      </c>
      <c r="E567" s="151">
        <v>0</v>
      </c>
      <c r="F567" s="151">
        <v>0</v>
      </c>
      <c r="G567" s="151">
        <v>0</v>
      </c>
      <c r="H567" s="151">
        <v>0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6">
        <v>0</v>
      </c>
    </row>
    <row r="568" spans="1:14" ht="33" customHeight="1" x14ac:dyDescent="0.2">
      <c r="A568" s="163" t="s">
        <v>266</v>
      </c>
      <c r="B568" s="151">
        <v>0</v>
      </c>
      <c r="C568" s="151">
        <v>0</v>
      </c>
      <c r="D568" s="151">
        <v>0</v>
      </c>
      <c r="E568" s="151">
        <v>0</v>
      </c>
      <c r="F568" s="151">
        <v>0</v>
      </c>
      <c r="G568" s="151">
        <v>0</v>
      </c>
      <c r="H568" s="151">
        <v>0</v>
      </c>
      <c r="I568" s="151">
        <v>0</v>
      </c>
      <c r="J568" s="151">
        <v>0</v>
      </c>
      <c r="K568" s="151">
        <v>0</v>
      </c>
      <c r="L568" s="151">
        <v>0</v>
      </c>
      <c r="M568" s="151">
        <v>0</v>
      </c>
      <c r="N568" s="156">
        <v>0</v>
      </c>
    </row>
    <row r="569" spans="1:14" ht="33" customHeight="1" x14ac:dyDescent="0.2">
      <c r="A569" s="163" t="s">
        <v>267</v>
      </c>
      <c r="B569" s="151">
        <v>0</v>
      </c>
      <c r="C569" s="151">
        <v>0</v>
      </c>
      <c r="D569" s="151">
        <v>0</v>
      </c>
      <c r="E569" s="151">
        <v>0</v>
      </c>
      <c r="F569" s="151">
        <v>0</v>
      </c>
      <c r="G569" s="151">
        <v>0</v>
      </c>
      <c r="H569" s="151">
        <v>0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6">
        <v>0</v>
      </c>
    </row>
    <row r="570" spans="1:14" ht="33" customHeight="1" x14ac:dyDescent="0.2">
      <c r="A570" s="163" t="s">
        <v>268</v>
      </c>
      <c r="B570" s="151">
        <v>0</v>
      </c>
      <c r="C570" s="151">
        <v>0</v>
      </c>
      <c r="D570" s="151">
        <v>0</v>
      </c>
      <c r="E570" s="151">
        <v>0</v>
      </c>
      <c r="F570" s="151">
        <v>0</v>
      </c>
      <c r="G570" s="151">
        <v>0</v>
      </c>
      <c r="H570" s="151">
        <v>0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6">
        <v>0</v>
      </c>
    </row>
    <row r="571" spans="1:14" ht="33" customHeight="1" x14ac:dyDescent="0.2">
      <c r="A571" s="163" t="s">
        <v>269</v>
      </c>
      <c r="B571" s="151">
        <v>0</v>
      </c>
      <c r="C571" s="151">
        <v>0</v>
      </c>
      <c r="D571" s="151">
        <v>0</v>
      </c>
      <c r="E571" s="151">
        <v>0</v>
      </c>
      <c r="F571" s="151">
        <v>0</v>
      </c>
      <c r="G571" s="151">
        <v>0</v>
      </c>
      <c r="H571" s="151">
        <v>0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6">
        <v>0</v>
      </c>
    </row>
    <row r="572" spans="1:14" ht="33" customHeight="1" x14ac:dyDescent="0.2">
      <c r="A572" s="163" t="s">
        <v>270</v>
      </c>
      <c r="B572" s="151">
        <v>0</v>
      </c>
      <c r="C572" s="151">
        <v>0</v>
      </c>
      <c r="D572" s="151">
        <v>0</v>
      </c>
      <c r="E572" s="151">
        <v>0</v>
      </c>
      <c r="F572" s="151">
        <v>0</v>
      </c>
      <c r="G572" s="151">
        <v>0</v>
      </c>
      <c r="H572" s="151">
        <v>0</v>
      </c>
      <c r="I572" s="151">
        <v>0</v>
      </c>
      <c r="J572" s="151">
        <v>0</v>
      </c>
      <c r="K572" s="151">
        <v>0</v>
      </c>
      <c r="L572" s="151">
        <v>0</v>
      </c>
      <c r="M572" s="151">
        <v>0</v>
      </c>
      <c r="N572" s="156">
        <v>0</v>
      </c>
    </row>
    <row r="573" spans="1:14" ht="33" customHeight="1" x14ac:dyDescent="0.2">
      <c r="A573" s="163" t="s">
        <v>271</v>
      </c>
      <c r="B573" s="151">
        <v>0</v>
      </c>
      <c r="C573" s="151">
        <v>0</v>
      </c>
      <c r="D573" s="151">
        <v>0</v>
      </c>
      <c r="E573" s="151">
        <v>0</v>
      </c>
      <c r="F573" s="151">
        <v>0</v>
      </c>
      <c r="G573" s="151">
        <v>0</v>
      </c>
      <c r="H573" s="151">
        <v>0</v>
      </c>
      <c r="I573" s="151">
        <v>0</v>
      </c>
      <c r="J573" s="151">
        <v>0</v>
      </c>
      <c r="K573" s="151">
        <v>0</v>
      </c>
      <c r="L573" s="151">
        <v>0</v>
      </c>
      <c r="M573" s="151">
        <v>0</v>
      </c>
      <c r="N573" s="156">
        <v>0</v>
      </c>
    </row>
    <row r="574" spans="1:14" ht="33" customHeight="1" x14ac:dyDescent="0.2">
      <c r="A574" s="163" t="s">
        <v>272</v>
      </c>
      <c r="B574" s="151">
        <v>0</v>
      </c>
      <c r="C574" s="151">
        <v>0</v>
      </c>
      <c r="D574" s="151">
        <v>0</v>
      </c>
      <c r="E574" s="151">
        <v>0</v>
      </c>
      <c r="F574" s="151">
        <v>0</v>
      </c>
      <c r="G574" s="151">
        <v>0</v>
      </c>
      <c r="H574" s="151">
        <v>0</v>
      </c>
      <c r="I574" s="151">
        <v>0</v>
      </c>
      <c r="J574" s="151">
        <v>0</v>
      </c>
      <c r="K574" s="151">
        <v>0</v>
      </c>
      <c r="L574" s="151">
        <v>0</v>
      </c>
      <c r="M574" s="151">
        <v>0</v>
      </c>
      <c r="N574" s="156">
        <v>0</v>
      </c>
    </row>
    <row r="575" spans="1:14" ht="33" customHeight="1" thickBot="1" x14ac:dyDescent="0.25">
      <c r="A575" s="163" t="s">
        <v>273</v>
      </c>
      <c r="B575" s="151">
        <v>0</v>
      </c>
      <c r="C575" s="151">
        <v>0</v>
      </c>
      <c r="D575" s="151">
        <v>0</v>
      </c>
      <c r="E575" s="151">
        <v>0</v>
      </c>
      <c r="F575" s="151">
        <v>0</v>
      </c>
      <c r="G575" s="151">
        <v>0</v>
      </c>
      <c r="H575" s="151">
        <v>0</v>
      </c>
      <c r="I575" s="151">
        <v>0</v>
      </c>
      <c r="J575" s="151">
        <v>0</v>
      </c>
      <c r="K575" s="151">
        <v>0</v>
      </c>
      <c r="L575" s="151">
        <v>0</v>
      </c>
      <c r="M575" s="151">
        <v>0</v>
      </c>
      <c r="N575" s="156">
        <v>0</v>
      </c>
    </row>
    <row r="576" spans="1:14" ht="33" customHeight="1" thickBot="1" x14ac:dyDescent="0.25">
      <c r="A576" s="164" t="s">
        <v>274</v>
      </c>
      <c r="B576" s="154">
        <v>531010.94999999995</v>
      </c>
      <c r="C576" s="154">
        <v>2392072</v>
      </c>
      <c r="D576" s="154">
        <v>3672032.1500000004</v>
      </c>
      <c r="E576" s="154">
        <v>10895503.390000001</v>
      </c>
      <c r="F576" s="154">
        <v>5420313</v>
      </c>
      <c r="G576" s="154">
        <v>5779857.2000000002</v>
      </c>
      <c r="H576" s="154">
        <v>6650399.0300000003</v>
      </c>
      <c r="I576" s="154">
        <v>9983403.620000001</v>
      </c>
      <c r="J576" s="154">
        <v>6544207.54</v>
      </c>
      <c r="K576" s="154">
        <v>4790148.32</v>
      </c>
      <c r="L576" s="154">
        <v>5664525.9900000002</v>
      </c>
      <c r="M576" s="154">
        <v>4225096.6167000001</v>
      </c>
      <c r="N576" s="154">
        <v>66548569.806699999</v>
      </c>
    </row>
    <row r="577" spans="1:14" ht="33" customHeight="1" x14ac:dyDescent="0.2">
      <c r="A577" s="163" t="s">
        <v>275</v>
      </c>
      <c r="B577" s="151">
        <v>0</v>
      </c>
      <c r="C577" s="151">
        <v>1629991</v>
      </c>
      <c r="D577" s="151">
        <v>0</v>
      </c>
      <c r="E577" s="151">
        <v>5468312.0999999996</v>
      </c>
      <c r="F577" s="151">
        <v>550270</v>
      </c>
      <c r="G577" s="151">
        <v>345655.2</v>
      </c>
      <c r="H577" s="151">
        <v>4028015.5</v>
      </c>
      <c r="I577" s="151">
        <v>5194078.6900000004</v>
      </c>
      <c r="J577" s="151">
        <v>2861960.91</v>
      </c>
      <c r="K577" s="151">
        <v>2166980.9300000002</v>
      </c>
      <c r="L577" s="151">
        <v>2974610.29</v>
      </c>
      <c r="M577" s="151">
        <v>2756857.5</v>
      </c>
      <c r="N577" s="156">
        <v>27976732.120000001</v>
      </c>
    </row>
    <row r="578" spans="1:14" ht="33" customHeight="1" x14ac:dyDescent="0.2">
      <c r="A578" s="163" t="s">
        <v>276</v>
      </c>
      <c r="B578" s="151">
        <v>0</v>
      </c>
      <c r="C578" s="151">
        <v>0</v>
      </c>
      <c r="D578" s="151">
        <v>0</v>
      </c>
      <c r="E578" s="151">
        <v>0</v>
      </c>
      <c r="F578" s="151">
        <v>0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6">
        <v>0</v>
      </c>
    </row>
    <row r="579" spans="1:14" ht="33" customHeight="1" x14ac:dyDescent="0.2">
      <c r="A579" s="163" t="s">
        <v>277</v>
      </c>
      <c r="B579" s="151">
        <v>0</v>
      </c>
      <c r="C579" s="151">
        <v>200246</v>
      </c>
      <c r="D579" s="151">
        <v>2311963.04</v>
      </c>
      <c r="E579" s="151">
        <v>1674721.81</v>
      </c>
      <c r="F579" s="151">
        <v>1904752</v>
      </c>
      <c r="G579" s="151">
        <v>2068016</v>
      </c>
      <c r="H579" s="151">
        <v>2176858.91</v>
      </c>
      <c r="I579" s="151">
        <v>1868470.56</v>
      </c>
      <c r="J579" s="151">
        <v>1306115.3400000001</v>
      </c>
      <c r="K579" s="151">
        <v>1138085.33</v>
      </c>
      <c r="L579" s="151">
        <v>804131.68</v>
      </c>
      <c r="M579" s="151">
        <v>423181.37170000002</v>
      </c>
      <c r="N579" s="156">
        <v>15876542.0417</v>
      </c>
    </row>
    <row r="580" spans="1:14" ht="33" customHeight="1" x14ac:dyDescent="0.2">
      <c r="A580" s="163" t="s">
        <v>278</v>
      </c>
      <c r="B580" s="151">
        <v>0</v>
      </c>
      <c r="C580" s="151">
        <v>0</v>
      </c>
      <c r="D580" s="151">
        <v>0</v>
      </c>
      <c r="E580" s="151">
        <v>0</v>
      </c>
      <c r="F580" s="151">
        <v>0</v>
      </c>
      <c r="G580" s="151">
        <v>0</v>
      </c>
      <c r="H580" s="151">
        <v>0</v>
      </c>
      <c r="I580" s="151">
        <v>0</v>
      </c>
      <c r="J580" s="151">
        <v>0</v>
      </c>
      <c r="K580" s="151">
        <v>0</v>
      </c>
      <c r="L580" s="151">
        <v>0</v>
      </c>
      <c r="M580" s="151">
        <v>0</v>
      </c>
      <c r="N580" s="156">
        <v>0</v>
      </c>
    </row>
    <row r="581" spans="1:14" ht="33" customHeight="1" x14ac:dyDescent="0.2">
      <c r="A581" s="163" t="s">
        <v>279</v>
      </c>
      <c r="B581" s="151">
        <v>0</v>
      </c>
      <c r="C581" s="151">
        <v>0</v>
      </c>
      <c r="D581" s="151">
        <v>0</v>
      </c>
      <c r="E581" s="151">
        <v>0</v>
      </c>
      <c r="F581" s="151">
        <v>0</v>
      </c>
      <c r="G581" s="151">
        <v>0</v>
      </c>
      <c r="H581" s="151">
        <v>0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6">
        <v>0</v>
      </c>
    </row>
    <row r="582" spans="1:14" ht="33" customHeight="1" x14ac:dyDescent="0.2">
      <c r="A582" s="163" t="s">
        <v>280</v>
      </c>
      <c r="B582" s="151">
        <v>531010.94999999995</v>
      </c>
      <c r="C582" s="151">
        <v>561835</v>
      </c>
      <c r="D582" s="151">
        <v>1360069.11</v>
      </c>
      <c r="E582" s="151">
        <v>3752469.48</v>
      </c>
      <c r="F582" s="151">
        <v>2965291</v>
      </c>
      <c r="G582" s="151">
        <v>3366186</v>
      </c>
      <c r="H582" s="151">
        <v>445524.62</v>
      </c>
      <c r="I582" s="151">
        <v>2920854.37</v>
      </c>
      <c r="J582" s="151">
        <v>2376131.29</v>
      </c>
      <c r="K582" s="151">
        <v>1485082.06</v>
      </c>
      <c r="L582" s="151">
        <v>1885784.02</v>
      </c>
      <c r="M582" s="151">
        <v>1045057.745</v>
      </c>
      <c r="N582" s="156">
        <v>22695295.644999996</v>
      </c>
    </row>
    <row r="583" spans="1:14" ht="33" customHeight="1" thickBot="1" x14ac:dyDescent="0.25">
      <c r="A583" s="163" t="s">
        <v>281</v>
      </c>
      <c r="B583" s="151">
        <v>0</v>
      </c>
      <c r="C583" s="151">
        <v>0</v>
      </c>
      <c r="D583" s="151">
        <v>0</v>
      </c>
      <c r="E583" s="151">
        <v>0</v>
      </c>
      <c r="F583" s="151">
        <v>0</v>
      </c>
      <c r="G583" s="151">
        <v>0</v>
      </c>
      <c r="H583" s="151">
        <v>0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6">
        <v>0</v>
      </c>
    </row>
    <row r="584" spans="1:14" ht="33" customHeight="1" thickBot="1" x14ac:dyDescent="0.25">
      <c r="A584" s="164" t="s">
        <v>282</v>
      </c>
      <c r="B584" s="154">
        <v>2324508.16</v>
      </c>
      <c r="C584" s="154">
        <v>2125136</v>
      </c>
      <c r="D584" s="154">
        <v>4725836.3499999996</v>
      </c>
      <c r="E584" s="154">
        <v>956621.87</v>
      </c>
      <c r="F584" s="154">
        <v>3000658</v>
      </c>
      <c r="G584" s="154">
        <v>3377932.16</v>
      </c>
      <c r="H584" s="154">
        <v>2899672.21</v>
      </c>
      <c r="I584" s="154">
        <v>3070117.12</v>
      </c>
      <c r="J584" s="154">
        <v>3775999.07</v>
      </c>
      <c r="K584" s="154">
        <v>4003623.27</v>
      </c>
      <c r="L584" s="154">
        <v>2826529.77</v>
      </c>
      <c r="M584" s="154">
        <v>2162177.1639999999</v>
      </c>
      <c r="N584" s="154">
        <v>35248811.144000001</v>
      </c>
    </row>
    <row r="585" spans="1:14" ht="33" customHeight="1" x14ac:dyDescent="0.2">
      <c r="A585" s="163" t="s">
        <v>283</v>
      </c>
      <c r="B585" s="151">
        <v>0</v>
      </c>
      <c r="C585" s="151">
        <v>0</v>
      </c>
      <c r="D585" s="151">
        <v>0</v>
      </c>
      <c r="E585" s="151">
        <v>0</v>
      </c>
      <c r="F585" s="151">
        <v>0</v>
      </c>
      <c r="G585" s="151">
        <v>0</v>
      </c>
      <c r="H585" s="151">
        <v>0</v>
      </c>
      <c r="I585" s="151">
        <v>0</v>
      </c>
      <c r="J585" s="151">
        <v>0</v>
      </c>
      <c r="K585" s="151">
        <v>0</v>
      </c>
      <c r="L585" s="151">
        <v>0</v>
      </c>
      <c r="M585" s="151">
        <v>0</v>
      </c>
      <c r="N585" s="156">
        <v>0</v>
      </c>
    </row>
    <row r="586" spans="1:14" ht="33" customHeight="1" x14ac:dyDescent="0.2">
      <c r="A586" s="163" t="s">
        <v>284</v>
      </c>
      <c r="B586" s="151">
        <v>0</v>
      </c>
      <c r="C586" s="151">
        <v>0</v>
      </c>
      <c r="D586" s="151">
        <v>0</v>
      </c>
      <c r="E586" s="151">
        <v>0</v>
      </c>
      <c r="F586" s="151">
        <v>0</v>
      </c>
      <c r="G586" s="151">
        <v>0</v>
      </c>
      <c r="H586" s="151">
        <v>0</v>
      </c>
      <c r="I586" s="151">
        <v>0</v>
      </c>
      <c r="J586" s="151">
        <v>0</v>
      </c>
      <c r="K586" s="151">
        <v>0</v>
      </c>
      <c r="L586" s="151">
        <v>0</v>
      </c>
      <c r="M586" s="151">
        <v>0</v>
      </c>
      <c r="N586" s="156">
        <v>0</v>
      </c>
    </row>
    <row r="587" spans="1:14" ht="33" customHeight="1" x14ac:dyDescent="0.2">
      <c r="A587" s="163" t="s">
        <v>285</v>
      </c>
      <c r="B587" s="151">
        <v>1563554.81</v>
      </c>
      <c r="C587" s="151">
        <v>1833601</v>
      </c>
      <c r="D587" s="151">
        <v>3706944.6</v>
      </c>
      <c r="E587" s="151">
        <v>174555.59</v>
      </c>
      <c r="F587" s="151">
        <v>2444273</v>
      </c>
      <c r="G587" s="151">
        <v>2357287</v>
      </c>
      <c r="H587" s="151">
        <v>2357267.98</v>
      </c>
      <c r="I587" s="151">
        <v>3070117.12</v>
      </c>
      <c r="J587" s="151">
        <v>3063486.15</v>
      </c>
      <c r="K587" s="151">
        <v>3406076.94</v>
      </c>
      <c r="L587" s="151">
        <v>1762020.55</v>
      </c>
      <c r="M587" s="151">
        <v>1758543.284</v>
      </c>
      <c r="N587" s="156">
        <v>27497728.024000004</v>
      </c>
    </row>
    <row r="588" spans="1:14" ht="33" customHeight="1" x14ac:dyDescent="0.2">
      <c r="A588" s="163" t="s">
        <v>286</v>
      </c>
      <c r="B588" s="151">
        <v>0</v>
      </c>
      <c r="C588" s="151">
        <v>0</v>
      </c>
      <c r="D588" s="151">
        <v>0</v>
      </c>
      <c r="E588" s="151">
        <v>0</v>
      </c>
      <c r="F588" s="151">
        <v>0</v>
      </c>
      <c r="G588" s="151">
        <v>0</v>
      </c>
      <c r="H588" s="151">
        <v>0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6">
        <v>0</v>
      </c>
    </row>
    <row r="589" spans="1:14" ht="33" customHeight="1" x14ac:dyDescent="0.2">
      <c r="A589" s="163" t="s">
        <v>287</v>
      </c>
      <c r="B589" s="151">
        <v>0</v>
      </c>
      <c r="C589" s="151">
        <v>0</v>
      </c>
      <c r="D589" s="151">
        <v>0</v>
      </c>
      <c r="E589" s="151">
        <v>0</v>
      </c>
      <c r="F589" s="151">
        <v>0</v>
      </c>
      <c r="G589" s="151">
        <v>0</v>
      </c>
      <c r="H589" s="151">
        <v>0</v>
      </c>
      <c r="I589" s="151">
        <v>0</v>
      </c>
      <c r="J589" s="151">
        <v>0</v>
      </c>
      <c r="K589" s="151">
        <v>0</v>
      </c>
      <c r="L589" s="151">
        <v>91064</v>
      </c>
      <c r="M589" s="151">
        <v>0</v>
      </c>
      <c r="N589" s="156">
        <v>91064</v>
      </c>
    </row>
    <row r="590" spans="1:14" ht="33" customHeight="1" x14ac:dyDescent="0.2">
      <c r="A590" s="163" t="s">
        <v>288</v>
      </c>
      <c r="B590" s="151">
        <v>0</v>
      </c>
      <c r="C590" s="151">
        <v>0</v>
      </c>
      <c r="D590" s="151">
        <v>0</v>
      </c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6">
        <v>0</v>
      </c>
    </row>
    <row r="591" spans="1:14" ht="33" customHeight="1" x14ac:dyDescent="0.2">
      <c r="A591" s="163" t="s">
        <v>289</v>
      </c>
      <c r="B591" s="151">
        <v>0</v>
      </c>
      <c r="C591" s="151">
        <v>0</v>
      </c>
      <c r="D591" s="151">
        <v>0</v>
      </c>
      <c r="E591" s="151">
        <v>0</v>
      </c>
      <c r="F591" s="151">
        <v>0</v>
      </c>
      <c r="G591" s="151">
        <v>0</v>
      </c>
      <c r="H591" s="151">
        <v>0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6">
        <v>0</v>
      </c>
    </row>
    <row r="592" spans="1:14" ht="33" customHeight="1" x14ac:dyDescent="0.2">
      <c r="A592" s="163" t="s">
        <v>290</v>
      </c>
      <c r="B592" s="151">
        <v>0</v>
      </c>
      <c r="C592" s="151">
        <v>0</v>
      </c>
      <c r="D592" s="151">
        <v>0</v>
      </c>
      <c r="E592" s="151">
        <v>0</v>
      </c>
      <c r="F592" s="151">
        <v>0</v>
      </c>
      <c r="G592" s="151">
        <v>0</v>
      </c>
      <c r="H592" s="151">
        <v>0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6">
        <v>0</v>
      </c>
    </row>
    <row r="593" spans="1:14" ht="33" customHeight="1" x14ac:dyDescent="0.2">
      <c r="A593" s="163" t="s">
        <v>291</v>
      </c>
      <c r="B593" s="151">
        <v>0</v>
      </c>
      <c r="C593" s="151">
        <v>0</v>
      </c>
      <c r="D593" s="151">
        <v>0</v>
      </c>
      <c r="E593" s="151">
        <v>0</v>
      </c>
      <c r="F593" s="151">
        <v>0</v>
      </c>
      <c r="G593" s="151">
        <v>0</v>
      </c>
      <c r="H593" s="151">
        <v>0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6">
        <v>0</v>
      </c>
    </row>
    <row r="594" spans="1:14" ht="33" customHeight="1" x14ac:dyDescent="0.2">
      <c r="A594" s="163" t="s">
        <v>292</v>
      </c>
      <c r="B594" s="151">
        <v>0</v>
      </c>
      <c r="C594" s="151">
        <v>0</v>
      </c>
      <c r="D594" s="151">
        <v>0</v>
      </c>
      <c r="E594" s="151">
        <v>0</v>
      </c>
      <c r="F594" s="151">
        <v>0</v>
      </c>
      <c r="G594" s="151">
        <v>0</v>
      </c>
      <c r="H594" s="151">
        <v>0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6">
        <v>0</v>
      </c>
    </row>
    <row r="595" spans="1:14" ht="33" customHeight="1" x14ac:dyDescent="0.2">
      <c r="A595" s="163" t="s">
        <v>293</v>
      </c>
      <c r="B595" s="151">
        <v>0</v>
      </c>
      <c r="C595" s="151">
        <v>0</v>
      </c>
      <c r="D595" s="151">
        <v>0</v>
      </c>
      <c r="E595" s="151">
        <v>0</v>
      </c>
      <c r="F595" s="151">
        <v>0</v>
      </c>
      <c r="G595" s="151">
        <v>0</v>
      </c>
      <c r="H595" s="151">
        <v>0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6">
        <v>0</v>
      </c>
    </row>
    <row r="596" spans="1:14" ht="33" customHeight="1" x14ac:dyDescent="0.2">
      <c r="A596" s="163" t="s">
        <v>294</v>
      </c>
      <c r="B596" s="151">
        <v>0</v>
      </c>
      <c r="C596" s="151">
        <v>0</v>
      </c>
      <c r="D596" s="151">
        <v>0</v>
      </c>
      <c r="E596" s="151">
        <v>0</v>
      </c>
      <c r="F596" s="151">
        <v>0</v>
      </c>
      <c r="G596" s="151">
        <v>0</v>
      </c>
      <c r="H596" s="151">
        <v>0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6">
        <v>0</v>
      </c>
    </row>
    <row r="597" spans="1:14" ht="33" customHeight="1" x14ac:dyDescent="0.2">
      <c r="A597" s="163" t="s">
        <v>295</v>
      </c>
      <c r="B597" s="151">
        <v>0</v>
      </c>
      <c r="C597" s="151">
        <v>0</v>
      </c>
      <c r="D597" s="151">
        <v>0</v>
      </c>
      <c r="E597" s="151">
        <v>0</v>
      </c>
      <c r="F597" s="151">
        <v>0</v>
      </c>
      <c r="G597" s="151">
        <v>0</v>
      </c>
      <c r="H597" s="151">
        <v>0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6">
        <v>0</v>
      </c>
    </row>
    <row r="598" spans="1:14" ht="33" customHeight="1" x14ac:dyDescent="0.2">
      <c r="A598" s="163" t="s">
        <v>296</v>
      </c>
      <c r="B598" s="151">
        <v>0</v>
      </c>
      <c r="C598" s="151">
        <v>0</v>
      </c>
      <c r="D598" s="151">
        <v>0</v>
      </c>
      <c r="E598" s="151">
        <v>0</v>
      </c>
      <c r="F598" s="151">
        <v>0</v>
      </c>
      <c r="G598" s="151">
        <v>0</v>
      </c>
      <c r="H598" s="151">
        <v>0</v>
      </c>
      <c r="I598" s="151">
        <v>0</v>
      </c>
      <c r="J598" s="151">
        <v>0</v>
      </c>
      <c r="K598" s="151">
        <v>0</v>
      </c>
      <c r="L598" s="151">
        <v>0</v>
      </c>
      <c r="M598" s="151">
        <v>0</v>
      </c>
      <c r="N598" s="156">
        <v>0</v>
      </c>
    </row>
    <row r="599" spans="1:14" ht="33" customHeight="1" thickBot="1" x14ac:dyDescent="0.25">
      <c r="A599" s="163" t="s">
        <v>297</v>
      </c>
      <c r="B599" s="151">
        <v>760953.35</v>
      </c>
      <c r="C599" s="151">
        <v>291535</v>
      </c>
      <c r="D599" s="151">
        <v>1018891.75</v>
      </c>
      <c r="E599" s="151">
        <v>782066.28</v>
      </c>
      <c r="F599" s="151">
        <v>556385</v>
      </c>
      <c r="G599" s="151">
        <v>1020645.16</v>
      </c>
      <c r="H599" s="151">
        <v>542404.23</v>
      </c>
      <c r="I599" s="151">
        <v>0</v>
      </c>
      <c r="J599" s="151">
        <v>712512.92</v>
      </c>
      <c r="K599" s="151">
        <v>597546.32999999996</v>
      </c>
      <c r="L599" s="151">
        <v>973445.22</v>
      </c>
      <c r="M599" s="151">
        <v>403633.88</v>
      </c>
      <c r="N599" s="156">
        <v>7660019.1199999992</v>
      </c>
    </row>
    <row r="600" spans="1:14" ht="33" customHeight="1" thickBot="1" x14ac:dyDescent="0.25">
      <c r="A600" s="164" t="s">
        <v>298</v>
      </c>
      <c r="B600" s="154">
        <v>6422934.7599999998</v>
      </c>
      <c r="C600" s="154">
        <v>6115516</v>
      </c>
      <c r="D600" s="154">
        <v>9306059.8599999994</v>
      </c>
      <c r="E600" s="154">
        <v>8960938.9399999995</v>
      </c>
      <c r="F600" s="154">
        <v>7094280</v>
      </c>
      <c r="G600" s="154">
        <v>9701418</v>
      </c>
      <c r="H600" s="154">
        <v>11362127.33</v>
      </c>
      <c r="I600" s="154">
        <v>13313189.370000001</v>
      </c>
      <c r="J600" s="154">
        <v>14058939.27</v>
      </c>
      <c r="K600" s="154">
        <v>15173483.440000001</v>
      </c>
      <c r="L600" s="154">
        <v>11694329.439999999</v>
      </c>
      <c r="M600" s="154">
        <v>5131546.0482000001</v>
      </c>
      <c r="N600" s="154">
        <v>118334762.45820001</v>
      </c>
    </row>
    <row r="601" spans="1:14" ht="33" customHeight="1" x14ac:dyDescent="0.2">
      <c r="A601" s="163" t="s">
        <v>299</v>
      </c>
      <c r="B601" s="151">
        <v>5922236.7999999998</v>
      </c>
      <c r="C601" s="151">
        <v>5865167</v>
      </c>
      <c r="D601" s="151">
        <v>8804595.25</v>
      </c>
      <c r="E601" s="151">
        <v>8674059.1699999999</v>
      </c>
      <c r="F601" s="151">
        <v>7057749</v>
      </c>
      <c r="G601" s="151">
        <v>9701418</v>
      </c>
      <c r="H601" s="151">
        <v>11362127.33</v>
      </c>
      <c r="I601" s="151">
        <v>12999442.73</v>
      </c>
      <c r="J601" s="151">
        <v>13665554.359999999</v>
      </c>
      <c r="K601" s="151">
        <v>13167999.57</v>
      </c>
      <c r="L601" s="151">
        <v>11300944.529999999</v>
      </c>
      <c r="M601" s="151">
        <v>4423453.2120000003</v>
      </c>
      <c r="N601" s="156">
        <v>112944746.95200001</v>
      </c>
    </row>
    <row r="602" spans="1:14" ht="33" customHeight="1" x14ac:dyDescent="0.2">
      <c r="A602" s="163" t="s">
        <v>300</v>
      </c>
      <c r="B602" s="151">
        <v>500697.96</v>
      </c>
      <c r="C602" s="151">
        <v>250349</v>
      </c>
      <c r="D602" s="151">
        <v>501464.61</v>
      </c>
      <c r="E602" s="151">
        <v>286879.77</v>
      </c>
      <c r="F602" s="151">
        <v>36531</v>
      </c>
      <c r="G602" s="151">
        <v>0</v>
      </c>
      <c r="H602" s="151">
        <v>0</v>
      </c>
      <c r="I602" s="151">
        <v>313746.64</v>
      </c>
      <c r="J602" s="151">
        <v>393384.91</v>
      </c>
      <c r="K602" s="151">
        <v>2005483.87</v>
      </c>
      <c r="L602" s="151">
        <v>393384.91</v>
      </c>
      <c r="M602" s="151">
        <v>708092.83620000002</v>
      </c>
      <c r="N602" s="156">
        <v>5390015.5061999997</v>
      </c>
    </row>
    <row r="603" spans="1:14" ht="33" customHeight="1" x14ac:dyDescent="0.2">
      <c r="A603" s="163" t="s">
        <v>301</v>
      </c>
      <c r="B603" s="151">
        <v>0</v>
      </c>
      <c r="C603" s="151">
        <v>0</v>
      </c>
      <c r="D603" s="151">
        <v>0</v>
      </c>
      <c r="E603" s="151">
        <v>0</v>
      </c>
      <c r="F603" s="151">
        <v>0</v>
      </c>
      <c r="G603" s="151">
        <v>0</v>
      </c>
      <c r="H603" s="151">
        <v>0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6">
        <v>0</v>
      </c>
    </row>
    <row r="604" spans="1:14" ht="33" customHeight="1" x14ac:dyDescent="0.2">
      <c r="A604" s="163" t="s">
        <v>302</v>
      </c>
      <c r="B604" s="151">
        <v>0</v>
      </c>
      <c r="C604" s="151">
        <v>0</v>
      </c>
      <c r="D604" s="151">
        <v>0</v>
      </c>
      <c r="E604" s="151">
        <v>0</v>
      </c>
      <c r="F604" s="151">
        <v>0</v>
      </c>
      <c r="G604" s="151">
        <v>0</v>
      </c>
      <c r="H604" s="151">
        <v>0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6">
        <v>0</v>
      </c>
    </row>
    <row r="605" spans="1:14" ht="33" customHeight="1" x14ac:dyDescent="0.2">
      <c r="A605" s="163" t="s">
        <v>303</v>
      </c>
      <c r="B605" s="151">
        <v>0</v>
      </c>
      <c r="C605" s="151">
        <v>0</v>
      </c>
      <c r="D605" s="151">
        <v>0</v>
      </c>
      <c r="E605" s="151">
        <v>0</v>
      </c>
      <c r="F605" s="151">
        <v>0</v>
      </c>
      <c r="G605" s="151">
        <v>0</v>
      </c>
      <c r="H605" s="151">
        <v>0</v>
      </c>
      <c r="I605" s="151">
        <v>0</v>
      </c>
      <c r="J605" s="151">
        <v>0</v>
      </c>
      <c r="K605" s="151">
        <v>0</v>
      </c>
      <c r="L605" s="151">
        <v>0</v>
      </c>
      <c r="M605" s="151">
        <v>0</v>
      </c>
      <c r="N605" s="156">
        <v>0</v>
      </c>
    </row>
    <row r="606" spans="1:14" ht="33" customHeight="1" thickBot="1" x14ac:dyDescent="0.25">
      <c r="A606" s="163" t="s">
        <v>234</v>
      </c>
      <c r="B606" s="151">
        <v>0</v>
      </c>
      <c r="C606" s="151">
        <v>0</v>
      </c>
      <c r="D606" s="151">
        <v>0</v>
      </c>
      <c r="E606" s="151">
        <v>0</v>
      </c>
      <c r="F606" s="151">
        <v>0</v>
      </c>
      <c r="G606" s="151">
        <v>0</v>
      </c>
      <c r="H606" s="151">
        <v>0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6">
        <v>0</v>
      </c>
    </row>
    <row r="607" spans="1:14" ht="33" customHeight="1" thickBot="1" x14ac:dyDescent="0.25">
      <c r="A607" s="164" t="s">
        <v>304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</row>
    <row r="608" spans="1:14" ht="33" customHeight="1" x14ac:dyDescent="0.2">
      <c r="A608" s="163" t="s">
        <v>305</v>
      </c>
      <c r="B608" s="151">
        <v>0</v>
      </c>
      <c r="C608" s="151">
        <v>0</v>
      </c>
      <c r="D608" s="151">
        <v>0</v>
      </c>
      <c r="E608" s="151">
        <v>0</v>
      </c>
      <c r="F608" s="151">
        <v>0</v>
      </c>
      <c r="G608" s="151">
        <v>0</v>
      </c>
      <c r="H608" s="151">
        <v>0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</row>
    <row r="609" spans="1:14" ht="33" customHeight="1" x14ac:dyDescent="0.2">
      <c r="A609" s="163" t="s">
        <v>306</v>
      </c>
      <c r="B609" s="151">
        <v>0</v>
      </c>
      <c r="C609" s="151">
        <v>0</v>
      </c>
      <c r="D609" s="151">
        <v>0</v>
      </c>
      <c r="E609" s="151">
        <v>0</v>
      </c>
      <c r="F609" s="151">
        <v>0</v>
      </c>
      <c r="G609" s="151">
        <v>0</v>
      </c>
      <c r="H609" s="151">
        <v>0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</row>
    <row r="610" spans="1:14" ht="33" customHeight="1" x14ac:dyDescent="0.2">
      <c r="A610" s="163" t="s">
        <v>307</v>
      </c>
      <c r="B610" s="151">
        <v>0</v>
      </c>
      <c r="C610" s="151">
        <v>0</v>
      </c>
      <c r="D610" s="151">
        <v>0</v>
      </c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</row>
    <row r="611" spans="1:14" ht="33" customHeight="1" thickBot="1" x14ac:dyDescent="0.25">
      <c r="A611" s="163" t="s">
        <v>234</v>
      </c>
      <c r="B611" s="151">
        <v>0</v>
      </c>
      <c r="C611" s="151">
        <v>0</v>
      </c>
      <c r="D611" s="151">
        <v>0</v>
      </c>
      <c r="E611" s="151">
        <v>0</v>
      </c>
      <c r="F611" s="151">
        <v>0</v>
      </c>
      <c r="G611" s="151">
        <v>0</v>
      </c>
      <c r="H611" s="151">
        <v>0</v>
      </c>
      <c r="I611" s="151">
        <v>0</v>
      </c>
      <c r="J611" s="151">
        <v>0</v>
      </c>
      <c r="K611" s="151">
        <v>0</v>
      </c>
      <c r="L611" s="151">
        <v>0</v>
      </c>
      <c r="M611" s="151">
        <v>0</v>
      </c>
      <c r="N611" s="151">
        <v>0</v>
      </c>
    </row>
    <row r="612" spans="1:14" ht="33" customHeight="1" thickBot="1" x14ac:dyDescent="0.25">
      <c r="A612" s="164" t="s">
        <v>308</v>
      </c>
      <c r="B612" s="154">
        <v>3822034.87</v>
      </c>
      <c r="C612" s="154">
        <v>7673695</v>
      </c>
      <c r="D612" s="154">
        <v>7290038.3200000003</v>
      </c>
      <c r="E612" s="154">
        <v>12973.25</v>
      </c>
      <c r="F612" s="154">
        <v>5414553</v>
      </c>
      <c r="G612" s="154">
        <v>2202595</v>
      </c>
      <c r="H612" s="154">
        <v>3189462.69</v>
      </c>
      <c r="I612" s="154">
        <v>3288619.54</v>
      </c>
      <c r="J612" s="154">
        <v>5319351.93</v>
      </c>
      <c r="K612" s="154">
        <v>1305750.6000000001</v>
      </c>
      <c r="L612" s="154">
        <v>2838172.62</v>
      </c>
      <c r="M612" s="154">
        <v>3418954.7719999999</v>
      </c>
      <c r="N612" s="154">
        <v>45776201.592</v>
      </c>
    </row>
    <row r="613" spans="1:14" ht="33" customHeight="1" x14ac:dyDescent="0.2">
      <c r="A613" s="163" t="s">
        <v>309</v>
      </c>
      <c r="B613" s="151">
        <v>0</v>
      </c>
      <c r="C613" s="151">
        <v>0</v>
      </c>
      <c r="D613" s="151">
        <v>0</v>
      </c>
      <c r="E613" s="151">
        <v>0</v>
      </c>
      <c r="F613" s="151">
        <v>0</v>
      </c>
      <c r="G613" s="151">
        <v>0</v>
      </c>
      <c r="H613" s="151">
        <v>0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6">
        <v>0</v>
      </c>
    </row>
    <row r="614" spans="1:14" ht="33" customHeight="1" x14ac:dyDescent="0.2">
      <c r="A614" s="163" t="s">
        <v>310</v>
      </c>
      <c r="B614" s="151">
        <v>0</v>
      </c>
      <c r="C614" s="151">
        <v>0</v>
      </c>
      <c r="D614" s="151">
        <v>0</v>
      </c>
      <c r="E614" s="151">
        <v>0</v>
      </c>
      <c r="F614" s="151">
        <v>0</v>
      </c>
      <c r="G614" s="151">
        <v>0</v>
      </c>
      <c r="H614" s="151">
        <v>0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6">
        <v>0</v>
      </c>
    </row>
    <row r="615" spans="1:14" ht="33" customHeight="1" x14ac:dyDescent="0.2">
      <c r="A615" s="163" t="s">
        <v>311</v>
      </c>
      <c r="B615" s="151">
        <v>0</v>
      </c>
      <c r="C615" s="151">
        <v>0</v>
      </c>
      <c r="D615" s="151">
        <v>0</v>
      </c>
      <c r="E615" s="151">
        <v>0</v>
      </c>
      <c r="F615" s="151">
        <v>0</v>
      </c>
      <c r="G615" s="151">
        <v>0</v>
      </c>
      <c r="H615" s="151">
        <v>0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6">
        <v>0</v>
      </c>
    </row>
    <row r="616" spans="1:14" ht="33" customHeight="1" x14ac:dyDescent="0.2">
      <c r="A616" s="163" t="s">
        <v>312</v>
      </c>
      <c r="B616" s="151">
        <v>0</v>
      </c>
      <c r="C616" s="151">
        <v>0</v>
      </c>
      <c r="D616" s="151">
        <v>0</v>
      </c>
      <c r="E616" s="151">
        <v>0</v>
      </c>
      <c r="F616" s="151">
        <v>0</v>
      </c>
      <c r="G616" s="151">
        <v>0</v>
      </c>
      <c r="H616" s="151">
        <v>0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6">
        <v>0</v>
      </c>
    </row>
    <row r="617" spans="1:14" ht="33" customHeight="1" x14ac:dyDescent="0.2">
      <c r="A617" s="163" t="s">
        <v>313</v>
      </c>
      <c r="B617" s="151">
        <v>0</v>
      </c>
      <c r="C617" s="151">
        <v>0</v>
      </c>
      <c r="D617" s="151">
        <v>0</v>
      </c>
      <c r="E617" s="151">
        <v>0</v>
      </c>
      <c r="F617" s="151">
        <v>0</v>
      </c>
      <c r="G617" s="151">
        <v>0</v>
      </c>
      <c r="H617" s="151">
        <v>0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6">
        <v>0</v>
      </c>
    </row>
    <row r="618" spans="1:14" ht="33" customHeight="1" x14ac:dyDescent="0.2">
      <c r="A618" s="163" t="s">
        <v>314</v>
      </c>
      <c r="B618" s="151">
        <v>3807716.47</v>
      </c>
      <c r="C618" s="151">
        <v>7666282</v>
      </c>
      <c r="D618" s="151">
        <v>7276139.1200000001</v>
      </c>
      <c r="E618" s="151">
        <v>12973.25</v>
      </c>
      <c r="F618" s="151">
        <v>0</v>
      </c>
      <c r="G618" s="151">
        <v>2192250</v>
      </c>
      <c r="H618" s="151">
        <v>3180107.79</v>
      </c>
      <c r="I618" s="151">
        <v>3278129.44</v>
      </c>
      <c r="J618" s="151">
        <v>5309145.68</v>
      </c>
      <c r="K618" s="151">
        <v>1296471.3500000001</v>
      </c>
      <c r="L618" s="151">
        <v>2825686.22</v>
      </c>
      <c r="M618" s="151">
        <v>3412619.7719999999</v>
      </c>
      <c r="N618" s="156">
        <v>40257521.092</v>
      </c>
    </row>
    <row r="619" spans="1:14" ht="33" customHeight="1" x14ac:dyDescent="0.2">
      <c r="A619" s="163" t="s">
        <v>313</v>
      </c>
      <c r="B619" s="151">
        <v>14318.4</v>
      </c>
      <c r="C619" s="151">
        <v>7413</v>
      </c>
      <c r="D619" s="151">
        <v>13899.2</v>
      </c>
      <c r="E619" s="151">
        <v>0</v>
      </c>
      <c r="F619" s="151">
        <v>5414553</v>
      </c>
      <c r="G619" s="151">
        <v>10345</v>
      </c>
      <c r="H619" s="151">
        <v>9354.9</v>
      </c>
      <c r="I619" s="151">
        <v>10490.1</v>
      </c>
      <c r="J619" s="151">
        <v>10206.25</v>
      </c>
      <c r="K619" s="151">
        <v>9279.25</v>
      </c>
      <c r="L619" s="151">
        <v>12486.4</v>
      </c>
      <c r="M619" s="151">
        <v>6335</v>
      </c>
      <c r="N619" s="156">
        <v>5518680.5</v>
      </c>
    </row>
    <row r="620" spans="1:14" ht="33" customHeight="1" thickBot="1" x14ac:dyDescent="0.25">
      <c r="A620" s="163" t="s">
        <v>234</v>
      </c>
      <c r="B620" s="151">
        <v>0</v>
      </c>
      <c r="C620" s="151">
        <v>0</v>
      </c>
      <c r="D620" s="151">
        <v>0</v>
      </c>
      <c r="E620" s="151">
        <v>0</v>
      </c>
      <c r="F620" s="151">
        <v>0</v>
      </c>
      <c r="G620" s="151">
        <v>0</v>
      </c>
      <c r="H620" s="151">
        <v>0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6">
        <v>0</v>
      </c>
    </row>
    <row r="621" spans="1:14" ht="33" customHeight="1" thickBot="1" x14ac:dyDescent="0.25">
      <c r="A621" s="164" t="s">
        <v>315</v>
      </c>
      <c r="B621" s="154">
        <v>0</v>
      </c>
      <c r="C621" s="154">
        <v>0</v>
      </c>
      <c r="D621" s="154">
        <v>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</row>
    <row r="622" spans="1:14" ht="33" customHeight="1" x14ac:dyDescent="0.2">
      <c r="A622" s="163" t="s">
        <v>316</v>
      </c>
      <c r="B622" s="151">
        <v>0</v>
      </c>
      <c r="C622" s="151">
        <v>0</v>
      </c>
      <c r="D622" s="151">
        <v>0</v>
      </c>
      <c r="E622" s="151">
        <v>0</v>
      </c>
      <c r="F622" s="151">
        <v>0</v>
      </c>
      <c r="G622" s="151">
        <v>0</v>
      </c>
      <c r="H622" s="151">
        <v>0</v>
      </c>
      <c r="I622" s="151">
        <v>0</v>
      </c>
      <c r="J622" s="151">
        <v>0</v>
      </c>
      <c r="K622" s="151">
        <v>0</v>
      </c>
      <c r="L622" s="151">
        <v>0</v>
      </c>
      <c r="M622" s="151">
        <v>0</v>
      </c>
      <c r="N622" s="156">
        <v>0</v>
      </c>
    </row>
    <row r="623" spans="1:14" ht="33" customHeight="1" x14ac:dyDescent="0.2">
      <c r="A623" s="163" t="s">
        <v>317</v>
      </c>
      <c r="B623" s="151">
        <v>0</v>
      </c>
      <c r="C623" s="151">
        <v>0</v>
      </c>
      <c r="D623" s="151">
        <v>0</v>
      </c>
      <c r="E623" s="151">
        <v>0</v>
      </c>
      <c r="F623" s="151">
        <v>0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6">
        <v>0</v>
      </c>
    </row>
    <row r="624" spans="1:14" ht="33" customHeight="1" thickBot="1" x14ac:dyDescent="0.25">
      <c r="A624" s="163" t="s">
        <v>234</v>
      </c>
      <c r="B624" s="151">
        <v>0</v>
      </c>
      <c r="C624" s="151">
        <v>0</v>
      </c>
      <c r="D624" s="151">
        <v>0</v>
      </c>
      <c r="E624" s="151">
        <v>0</v>
      </c>
      <c r="F624" s="151">
        <v>0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6">
        <v>0</v>
      </c>
    </row>
    <row r="625" spans="1:14" ht="33" customHeight="1" thickBot="1" x14ac:dyDescent="0.25">
      <c r="A625" s="164" t="s">
        <v>318</v>
      </c>
      <c r="B625" s="154">
        <v>3823005.3600000003</v>
      </c>
      <c r="C625" s="154">
        <v>9954071</v>
      </c>
      <c r="D625" s="154">
        <v>6560174.2000000002</v>
      </c>
      <c r="E625" s="154">
        <v>7293606.2599999998</v>
      </c>
      <c r="F625" s="154">
        <v>6037759</v>
      </c>
      <c r="G625" s="154">
        <v>7237761.1900000004</v>
      </c>
      <c r="H625" s="154">
        <v>5594044.8299999991</v>
      </c>
      <c r="I625" s="154">
        <v>20587136.690000001</v>
      </c>
      <c r="J625" s="154">
        <v>9465145.3800000008</v>
      </c>
      <c r="K625" s="154">
        <v>10948117.199999999</v>
      </c>
      <c r="L625" s="154">
        <v>11755057.49</v>
      </c>
      <c r="M625" s="154">
        <v>10455693.961279999</v>
      </c>
      <c r="N625" s="154">
        <v>109711572.56128</v>
      </c>
    </row>
    <row r="626" spans="1:14" ht="33" customHeight="1" thickBot="1" x14ac:dyDescent="0.25">
      <c r="A626" s="166" t="s">
        <v>318</v>
      </c>
      <c r="B626" s="158">
        <v>3823005.3600000003</v>
      </c>
      <c r="C626" s="158">
        <v>9954071</v>
      </c>
      <c r="D626" s="158">
        <v>6560174.2000000002</v>
      </c>
      <c r="E626" s="158">
        <v>7293606.2599999998</v>
      </c>
      <c r="F626" s="158">
        <v>6037759</v>
      </c>
      <c r="G626" s="158">
        <v>7237761.1900000004</v>
      </c>
      <c r="H626" s="158">
        <v>5594044.8299999991</v>
      </c>
      <c r="I626" s="158">
        <v>20587136.690000001</v>
      </c>
      <c r="J626" s="158">
        <v>9465145.3800000008</v>
      </c>
      <c r="K626" s="158">
        <v>10948117.199999999</v>
      </c>
      <c r="L626" s="158">
        <v>11755057.49</v>
      </c>
      <c r="M626" s="158">
        <v>10455693.961279999</v>
      </c>
      <c r="N626" s="159">
        <v>109711572.56128</v>
      </c>
    </row>
    <row r="627" spans="1:14" ht="33" customHeight="1" thickBot="1" x14ac:dyDescent="0.25">
      <c r="A627" s="171" t="s">
        <v>229</v>
      </c>
      <c r="B627" s="172">
        <v>57690865.25</v>
      </c>
      <c r="C627" s="172">
        <v>66391043</v>
      </c>
      <c r="D627" s="172">
        <v>69564878.450000003</v>
      </c>
      <c r="E627" s="172">
        <v>78067924.820000008</v>
      </c>
      <c r="F627" s="172">
        <v>90278144</v>
      </c>
      <c r="G627" s="172">
        <v>101610762.7</v>
      </c>
      <c r="H627" s="172">
        <v>104224730.58999997</v>
      </c>
      <c r="I627" s="172">
        <v>129955615.49000001</v>
      </c>
      <c r="J627" s="172">
        <v>130061934.50999999</v>
      </c>
      <c r="K627" s="172">
        <v>140148819.06</v>
      </c>
      <c r="L627" s="172">
        <v>127556181.35999998</v>
      </c>
      <c r="M627" s="172">
        <v>100576367.80898</v>
      </c>
      <c r="N627" s="172">
        <v>1196127267.03898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9:C9"/>
    <mergeCell ref="A527:N528"/>
    <mergeCell ref="A12:N13"/>
    <mergeCell ref="A115:N116"/>
    <mergeCell ref="A218:N219"/>
    <mergeCell ref="A321:N322"/>
    <mergeCell ref="A424:N425"/>
    <mergeCell ref="A8:C8"/>
    <mergeCell ref="A2:N2"/>
    <mergeCell ref="A4:C4"/>
    <mergeCell ref="A5:C5"/>
    <mergeCell ref="A6:C6"/>
    <mergeCell ref="A7:C7"/>
  </mergeCells>
  <hyperlinks>
    <hyperlink ref="A4" location="'2018'!A13" display="1 - FERROEXPRESO PAMPEANO S.A."/>
    <hyperlink ref="A5" location="'2018'!A116" display="2 - NUEVO CENTRAL ARGENTINO S.A."/>
    <hyperlink ref="A6" location="'2018'!A219" display="3 - FERROSUR ROCA S.A."/>
    <hyperlink ref="A7" location="'2018'!A322" display="4 - BELGRANO CARGAS Y LOGÍSTICA S.A. - Línea San Martín "/>
    <hyperlink ref="A8" location="'2018'!A425" display="5 - BELGRANO CARGAS Y LOGÍSTICA S.A. - Línea Urquiza"/>
    <hyperlink ref="A9" location="'2018'!A528" display="6 - BELGRANO CARGAS Y LOGÍSTICA S.A. - Línea Belgrano"/>
  </hyperlinks>
  <printOptions horizontalCentered="1"/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&amp;CTabla de elaboración propia a partir de datos aportados por los operadores</oddFooter>
  </headerFooter>
  <rowBreaks count="5" manualBreakCount="5">
    <brk id="113" max="16383" man="1"/>
    <brk id="217" max="16383" man="1"/>
    <brk id="320" max="16383" man="1"/>
    <brk id="423" max="16383" man="1"/>
    <brk id="526" max="16383" man="1"/>
  </row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zoomScale="75" zoomScaleNormal="100" zoomScaleSheetLayoutView="100" zoomScalePageLayoutView="75" workbookViewId="0"/>
  </sheetViews>
  <sheetFormatPr baseColWidth="10" defaultRowHeight="12.75" x14ac:dyDescent="0.2"/>
  <cols>
    <col min="1" max="14" width="15.5703125" style="184" customWidth="1"/>
    <col min="15" max="15" width="12.7109375" style="184" bestFit="1" customWidth="1"/>
    <col min="16" max="16384" width="11.42578125" style="184"/>
  </cols>
  <sheetData>
    <row r="2" spans="1:14" s="26" customFormat="1" ht="24.95" customHeight="1" x14ac:dyDescent="0.2">
      <c r="A2" s="302" t="s">
        <v>368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26" t="s">
        <v>0</v>
      </c>
      <c r="B4" s="326"/>
      <c r="C4" s="326"/>
      <c r="D4" s="219"/>
    </row>
    <row r="5" spans="1:14" s="26" customFormat="1" ht="24.95" customHeight="1" x14ac:dyDescent="0.2">
      <c r="A5" s="326" t="s">
        <v>18</v>
      </c>
      <c r="B5" s="326"/>
      <c r="C5" s="326"/>
      <c r="D5" s="219"/>
    </row>
    <row r="6" spans="1:14" s="26" customFormat="1" ht="24.95" customHeight="1" x14ac:dyDescent="0.2">
      <c r="A6" s="326" t="s">
        <v>29</v>
      </c>
      <c r="B6" s="326"/>
      <c r="C6" s="326"/>
      <c r="D6" s="219"/>
    </row>
    <row r="7" spans="1:14" s="26" customFormat="1" ht="24.95" customHeight="1" x14ac:dyDescent="0.2">
      <c r="A7" s="326" t="s">
        <v>209</v>
      </c>
      <c r="B7" s="326"/>
      <c r="C7" s="326"/>
      <c r="D7" s="219"/>
    </row>
    <row r="8" spans="1:14" s="26" customFormat="1" ht="24.95" customHeight="1" x14ac:dyDescent="0.2">
      <c r="A8" s="326" t="s">
        <v>210</v>
      </c>
      <c r="B8" s="326"/>
      <c r="C8" s="326"/>
      <c r="D8" s="219"/>
    </row>
    <row r="9" spans="1:14" s="26" customFormat="1" ht="24.95" customHeight="1" x14ac:dyDescent="0.2">
      <c r="A9" s="326" t="s">
        <v>211</v>
      </c>
      <c r="B9" s="326"/>
      <c r="C9" s="326"/>
      <c r="D9" s="219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369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59" t="s">
        <v>216</v>
      </c>
      <c r="B14" s="60" t="s">
        <v>217</v>
      </c>
      <c r="C14" s="60" t="s">
        <v>218</v>
      </c>
      <c r="D14" s="60" t="s">
        <v>219</v>
      </c>
      <c r="E14" s="60" t="s">
        <v>220</v>
      </c>
      <c r="F14" s="60" t="s">
        <v>221</v>
      </c>
      <c r="G14" s="60" t="s">
        <v>222</v>
      </c>
      <c r="H14" s="60" t="s">
        <v>223</v>
      </c>
      <c r="I14" s="60" t="s">
        <v>224</v>
      </c>
      <c r="J14" s="60" t="s">
        <v>225</v>
      </c>
      <c r="K14" s="60" t="s">
        <v>226</v>
      </c>
      <c r="L14" s="60" t="s">
        <v>227</v>
      </c>
      <c r="M14" s="60" t="s">
        <v>228</v>
      </c>
      <c r="N14" s="61" t="s">
        <v>229</v>
      </c>
    </row>
    <row r="15" spans="1:14" ht="33" customHeight="1" thickBot="1" x14ac:dyDescent="0.25">
      <c r="A15" s="53" t="s">
        <v>230</v>
      </c>
      <c r="B15" s="173">
        <v>1848282.8399999999</v>
      </c>
      <c r="C15" s="173">
        <v>0</v>
      </c>
      <c r="D15" s="173">
        <v>4982752.18</v>
      </c>
      <c r="E15" s="173">
        <v>136734.78</v>
      </c>
      <c r="F15" s="173">
        <v>0</v>
      </c>
      <c r="G15" s="173">
        <v>1003099.1400000001</v>
      </c>
      <c r="H15" s="173">
        <v>793607.8</v>
      </c>
      <c r="I15" s="173">
        <v>749773.22</v>
      </c>
      <c r="J15" s="173">
        <v>2098921.02</v>
      </c>
      <c r="K15" s="173">
        <v>7440872.7000000002</v>
      </c>
      <c r="L15" s="173">
        <v>5277988.24</v>
      </c>
      <c r="M15" s="173">
        <v>2969535.2</v>
      </c>
      <c r="N15" s="173">
        <v>27301567.119999997</v>
      </c>
    </row>
    <row r="16" spans="1:14" ht="33" customHeight="1" x14ac:dyDescent="0.2">
      <c r="A16" s="51" t="s">
        <v>231</v>
      </c>
      <c r="B16" s="174">
        <v>1415598.8399999999</v>
      </c>
      <c r="C16" s="174">
        <v>0</v>
      </c>
      <c r="D16" s="174">
        <v>4265830.05</v>
      </c>
      <c r="E16" s="174">
        <v>136734.78</v>
      </c>
      <c r="F16" s="174">
        <v>0</v>
      </c>
      <c r="G16" s="174">
        <v>1003099.1400000001</v>
      </c>
      <c r="H16" s="174">
        <v>362759.80000000005</v>
      </c>
      <c r="I16" s="174">
        <v>320014.57999999996</v>
      </c>
      <c r="J16" s="174">
        <v>2098921.02</v>
      </c>
      <c r="K16" s="174">
        <v>7440872.7000000002</v>
      </c>
      <c r="L16" s="174">
        <v>5277988.24</v>
      </c>
      <c r="M16" s="174">
        <v>2969535.2</v>
      </c>
      <c r="N16" s="175">
        <v>25291354.349999998</v>
      </c>
    </row>
    <row r="17" spans="1:14" ht="33" customHeight="1" x14ac:dyDescent="0.2">
      <c r="A17" s="51" t="s">
        <v>213</v>
      </c>
      <c r="B17" s="174">
        <v>432684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430848</v>
      </c>
      <c r="I17" s="174">
        <v>429758.64</v>
      </c>
      <c r="J17" s="174">
        <v>0</v>
      </c>
      <c r="K17" s="174">
        <v>0</v>
      </c>
      <c r="L17" s="174">
        <v>0</v>
      </c>
      <c r="M17" s="174">
        <v>0</v>
      </c>
      <c r="N17" s="175">
        <v>1293290.6400000001</v>
      </c>
    </row>
    <row r="18" spans="1:14" ht="33" customHeight="1" x14ac:dyDescent="0.2">
      <c r="A18" s="51" t="s">
        <v>232</v>
      </c>
      <c r="B18" s="174">
        <v>0</v>
      </c>
      <c r="C18" s="174">
        <v>0</v>
      </c>
      <c r="D18" s="174">
        <v>716922.13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5">
        <v>716922.13</v>
      </c>
    </row>
    <row r="19" spans="1:14" ht="33" customHeight="1" x14ac:dyDescent="0.2">
      <c r="A19" s="52" t="s">
        <v>233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5">
        <v>0</v>
      </c>
    </row>
    <row r="20" spans="1:14" ht="33" customHeight="1" thickBot="1" x14ac:dyDescent="0.25">
      <c r="A20" s="58" t="s">
        <v>234</v>
      </c>
      <c r="B20" s="176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5">
        <v>0</v>
      </c>
    </row>
    <row r="21" spans="1:14" ht="33" customHeight="1" thickBot="1" x14ac:dyDescent="0.25">
      <c r="A21" s="55" t="s">
        <v>235</v>
      </c>
      <c r="B21" s="177">
        <v>597232.8600000001</v>
      </c>
      <c r="C21" s="177">
        <v>449</v>
      </c>
      <c r="D21" s="177">
        <v>0</v>
      </c>
      <c r="E21" s="177">
        <v>3921910.08</v>
      </c>
      <c r="F21" s="177">
        <v>3098109.4399999995</v>
      </c>
      <c r="G21" s="177">
        <v>1353709.94</v>
      </c>
      <c r="H21" s="177">
        <v>2276007.9399999995</v>
      </c>
      <c r="I21" s="177">
        <v>0</v>
      </c>
      <c r="J21" s="177">
        <v>0</v>
      </c>
      <c r="K21" s="177">
        <v>594763.3600000001</v>
      </c>
      <c r="L21" s="177">
        <v>0</v>
      </c>
      <c r="M21" s="177">
        <v>0</v>
      </c>
      <c r="N21" s="177">
        <v>11842182.619999999</v>
      </c>
    </row>
    <row r="22" spans="1:14" ht="33" customHeight="1" x14ac:dyDescent="0.2">
      <c r="A22" s="54" t="s">
        <v>236</v>
      </c>
      <c r="B22" s="174">
        <v>597232.8600000001</v>
      </c>
      <c r="C22" s="174">
        <v>449</v>
      </c>
      <c r="D22" s="174">
        <v>0</v>
      </c>
      <c r="E22" s="174">
        <v>3921910.08</v>
      </c>
      <c r="F22" s="174">
        <v>3098109.4399999995</v>
      </c>
      <c r="G22" s="174">
        <v>724508.28</v>
      </c>
      <c r="H22" s="174">
        <v>2276007.9399999995</v>
      </c>
      <c r="I22" s="174">
        <v>0</v>
      </c>
      <c r="J22" s="174">
        <v>0</v>
      </c>
      <c r="K22" s="174">
        <v>594763.3600000001</v>
      </c>
      <c r="L22" s="174">
        <v>0</v>
      </c>
      <c r="M22" s="174">
        <v>0</v>
      </c>
      <c r="N22" s="175">
        <v>11212980.959999999</v>
      </c>
    </row>
    <row r="23" spans="1:14" ht="33" customHeight="1" x14ac:dyDescent="0.2">
      <c r="A23" s="54" t="s">
        <v>237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629201.65999999992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5">
        <v>629201.65999999992</v>
      </c>
    </row>
    <row r="24" spans="1:14" ht="33" customHeight="1" x14ac:dyDescent="0.2">
      <c r="A24" s="54" t="s">
        <v>238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5">
        <v>0</v>
      </c>
    </row>
    <row r="25" spans="1:14" ht="33" customHeight="1" x14ac:dyDescent="0.2">
      <c r="A25" s="54" t="s">
        <v>239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5">
        <v>0</v>
      </c>
    </row>
    <row r="26" spans="1:14" ht="33" customHeight="1" x14ac:dyDescent="0.2">
      <c r="A26" s="54" t="s">
        <v>240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5">
        <v>0</v>
      </c>
    </row>
    <row r="27" spans="1:14" ht="33" customHeight="1" thickBot="1" x14ac:dyDescent="0.25">
      <c r="A27" s="54" t="s">
        <v>241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5">
        <v>0</v>
      </c>
    </row>
    <row r="28" spans="1:14" ht="33" customHeight="1" thickBot="1" x14ac:dyDescent="0.25">
      <c r="A28" s="55" t="s">
        <v>242</v>
      </c>
      <c r="B28" s="177">
        <v>0</v>
      </c>
      <c r="C28" s="177">
        <v>0</v>
      </c>
      <c r="D28" s="177">
        <v>0</v>
      </c>
      <c r="E28" s="177">
        <v>0</v>
      </c>
      <c r="F28" s="177">
        <v>0</v>
      </c>
      <c r="G28" s="177">
        <v>0</v>
      </c>
      <c r="H28" s="177">
        <v>0</v>
      </c>
      <c r="I28" s="177">
        <v>0</v>
      </c>
      <c r="J28" s="177">
        <v>0</v>
      </c>
      <c r="K28" s="177">
        <v>0</v>
      </c>
      <c r="L28" s="177">
        <v>0</v>
      </c>
      <c r="M28" s="177">
        <v>0</v>
      </c>
      <c r="N28" s="177">
        <v>0</v>
      </c>
    </row>
    <row r="29" spans="1:14" ht="33" customHeight="1" x14ac:dyDescent="0.2">
      <c r="A29" s="54" t="s">
        <v>243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5">
        <v>0</v>
      </c>
    </row>
    <row r="30" spans="1:14" ht="33" customHeight="1" x14ac:dyDescent="0.2">
      <c r="A30" s="54" t="s">
        <v>244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5">
        <v>0</v>
      </c>
    </row>
    <row r="31" spans="1:14" ht="33" customHeight="1" x14ac:dyDescent="0.2">
      <c r="A31" s="54" t="s">
        <v>245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5">
        <v>0</v>
      </c>
    </row>
    <row r="32" spans="1:14" ht="33" customHeight="1" thickBot="1" x14ac:dyDescent="0.25">
      <c r="A32" s="54" t="s">
        <v>246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5">
        <v>0</v>
      </c>
    </row>
    <row r="33" spans="1:14" ht="33" customHeight="1" thickBot="1" x14ac:dyDescent="0.25">
      <c r="A33" s="55" t="s">
        <v>247</v>
      </c>
      <c r="B33" s="178">
        <v>0</v>
      </c>
      <c r="C33" s="178">
        <v>0</v>
      </c>
      <c r="D33" s="178">
        <v>0</v>
      </c>
      <c r="E33" s="178">
        <v>0</v>
      </c>
      <c r="F33" s="178">
        <v>0</v>
      </c>
      <c r="G33" s="178">
        <v>0</v>
      </c>
      <c r="H33" s="178">
        <v>0</v>
      </c>
      <c r="I33" s="178">
        <v>0</v>
      </c>
      <c r="J33" s="178">
        <v>155495</v>
      </c>
      <c r="K33" s="178">
        <v>0</v>
      </c>
      <c r="L33" s="178">
        <v>0</v>
      </c>
      <c r="M33" s="178">
        <v>0</v>
      </c>
      <c r="N33" s="178">
        <v>155495</v>
      </c>
    </row>
    <row r="34" spans="1:14" ht="33" customHeight="1" x14ac:dyDescent="0.2">
      <c r="A34" s="54" t="s">
        <v>248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9">
        <v>0</v>
      </c>
    </row>
    <row r="35" spans="1:14" ht="33" customHeight="1" thickBot="1" x14ac:dyDescent="0.25">
      <c r="A35" s="54" t="s">
        <v>249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155495</v>
      </c>
      <c r="K35" s="174">
        <v>0</v>
      </c>
      <c r="L35" s="174">
        <v>0</v>
      </c>
      <c r="M35" s="174">
        <v>0</v>
      </c>
      <c r="N35" s="179">
        <v>155495</v>
      </c>
    </row>
    <row r="36" spans="1:14" ht="33" customHeight="1" thickBot="1" x14ac:dyDescent="0.25">
      <c r="A36" s="55" t="s">
        <v>250</v>
      </c>
      <c r="B36" s="177">
        <v>104982818.52719845</v>
      </c>
      <c r="C36" s="177">
        <v>92047412.293025777</v>
      </c>
      <c r="D36" s="177">
        <v>110165961.80626068</v>
      </c>
      <c r="E36" s="177">
        <v>145522759.43917054</v>
      </c>
      <c r="F36" s="177">
        <v>150822797.30140585</v>
      </c>
      <c r="G36" s="177">
        <v>140538676.05438131</v>
      </c>
      <c r="H36" s="177">
        <v>150280940.04089692</v>
      </c>
      <c r="I36" s="177">
        <v>155659802.99904025</v>
      </c>
      <c r="J36" s="177">
        <v>155043052.60647792</v>
      </c>
      <c r="K36" s="177">
        <v>164534423.85499337</v>
      </c>
      <c r="L36" s="177">
        <v>148942857.21603906</v>
      </c>
      <c r="M36" s="177">
        <v>140876827.53310016</v>
      </c>
      <c r="N36" s="177">
        <v>1659418329.6719902</v>
      </c>
    </row>
    <row r="37" spans="1:14" ht="33" customHeight="1" x14ac:dyDescent="0.2">
      <c r="A37" s="54" t="s">
        <v>251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9">
        <v>0</v>
      </c>
    </row>
    <row r="38" spans="1:14" ht="33" customHeight="1" x14ac:dyDescent="0.2">
      <c r="A38" s="54" t="s">
        <v>252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9">
        <v>0</v>
      </c>
    </row>
    <row r="39" spans="1:14" ht="33" customHeight="1" x14ac:dyDescent="0.2">
      <c r="A39" s="54" t="s">
        <v>253</v>
      </c>
      <c r="B39" s="174">
        <v>15195541.376999997</v>
      </c>
      <c r="C39" s="174">
        <v>12721246.892999999</v>
      </c>
      <c r="D39" s="174">
        <v>8287877.9405164793</v>
      </c>
      <c r="E39" s="174">
        <v>1236394.0594835198</v>
      </c>
      <c r="F39" s="174">
        <v>2312562.46</v>
      </c>
      <c r="G39" s="174">
        <v>4763923.4799999995</v>
      </c>
      <c r="H39" s="174">
        <v>2805590.92</v>
      </c>
      <c r="I39" s="174">
        <v>1817766.21</v>
      </c>
      <c r="J39" s="174">
        <v>7326834.6309999991</v>
      </c>
      <c r="K39" s="174">
        <v>2762097.1890000002</v>
      </c>
      <c r="L39" s="174">
        <v>4354593.5199999996</v>
      </c>
      <c r="M39" s="174">
        <v>9775204.0183059946</v>
      </c>
      <c r="N39" s="179">
        <v>73359632.698305994</v>
      </c>
    </row>
    <row r="40" spans="1:14" ht="33" customHeight="1" x14ac:dyDescent="0.2">
      <c r="A40" s="54" t="s">
        <v>254</v>
      </c>
      <c r="B40" s="174">
        <v>14424862.429999996</v>
      </c>
      <c r="C40" s="174">
        <v>18231597.860000003</v>
      </c>
      <c r="D40" s="174">
        <v>54998824.364882492</v>
      </c>
      <c r="E40" s="174">
        <v>110832610.13053431</v>
      </c>
      <c r="F40" s="174">
        <v>102224892.51458335</v>
      </c>
      <c r="G40" s="174">
        <v>88164853.000145555</v>
      </c>
      <c r="H40" s="174">
        <v>94033203.747718483</v>
      </c>
      <c r="I40" s="174">
        <v>86255066.813559294</v>
      </c>
      <c r="J40" s="174">
        <v>39947563.062649749</v>
      </c>
      <c r="K40" s="174">
        <v>56664364.334313877</v>
      </c>
      <c r="L40" s="174">
        <v>52154812.008237422</v>
      </c>
      <c r="M40" s="174">
        <v>75753371.647649378</v>
      </c>
      <c r="N40" s="179">
        <v>793686021.91427386</v>
      </c>
    </row>
    <row r="41" spans="1:14" ht="33" customHeight="1" x14ac:dyDescent="0.2">
      <c r="A41" s="54" t="s">
        <v>255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9">
        <v>0</v>
      </c>
    </row>
    <row r="42" spans="1:14" ht="33" customHeight="1" x14ac:dyDescent="0.2">
      <c r="A42" s="54" t="s">
        <v>256</v>
      </c>
      <c r="B42" s="174">
        <v>48187120.962825596</v>
      </c>
      <c r="C42" s="174">
        <v>30951902.577564009</v>
      </c>
      <c r="D42" s="174">
        <v>29165231.156606868</v>
      </c>
      <c r="E42" s="174">
        <v>6486391.0929722292</v>
      </c>
      <c r="F42" s="174">
        <v>5656799.1500000004</v>
      </c>
      <c r="G42" s="174">
        <v>4983685.2763298834</v>
      </c>
      <c r="H42" s="174">
        <v>5910951.1679447638</v>
      </c>
      <c r="I42" s="174">
        <v>3276456.6257253513</v>
      </c>
      <c r="J42" s="174">
        <v>3870240.9799999995</v>
      </c>
      <c r="K42" s="174">
        <v>768825</v>
      </c>
      <c r="L42" s="174">
        <v>0</v>
      </c>
      <c r="M42" s="174">
        <v>29594226.808728091</v>
      </c>
      <c r="N42" s="179">
        <v>168851830.79869679</v>
      </c>
    </row>
    <row r="43" spans="1:14" ht="33" customHeight="1" x14ac:dyDescent="0.2">
      <c r="A43" s="54" t="s">
        <v>257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9">
        <v>0</v>
      </c>
    </row>
    <row r="44" spans="1:14" ht="33" customHeight="1" x14ac:dyDescent="0.2">
      <c r="A44" s="54" t="s">
        <v>258</v>
      </c>
      <c r="B44" s="174">
        <v>516389.85999999987</v>
      </c>
      <c r="C44" s="174">
        <v>3241433.1199999996</v>
      </c>
      <c r="D44" s="174">
        <v>2072311.58</v>
      </c>
      <c r="E44" s="174">
        <v>1356773.84</v>
      </c>
      <c r="F44" s="174">
        <v>0</v>
      </c>
      <c r="G44" s="174">
        <v>0</v>
      </c>
      <c r="H44" s="174">
        <v>3347413.2800000003</v>
      </c>
      <c r="I44" s="174">
        <v>1851368.6399999997</v>
      </c>
      <c r="J44" s="174">
        <v>0</v>
      </c>
      <c r="K44" s="174">
        <v>0</v>
      </c>
      <c r="L44" s="174">
        <v>0</v>
      </c>
      <c r="M44" s="174">
        <v>0</v>
      </c>
      <c r="N44" s="179">
        <v>12385690.32</v>
      </c>
    </row>
    <row r="45" spans="1:14" ht="33" customHeight="1" x14ac:dyDescent="0.2">
      <c r="A45" s="54" t="s">
        <v>259</v>
      </c>
      <c r="B45" s="174">
        <v>26658903.89737286</v>
      </c>
      <c r="C45" s="174">
        <v>26901231.842461776</v>
      </c>
      <c r="D45" s="174">
        <v>15641716.764254844</v>
      </c>
      <c r="E45" s="174">
        <v>25610590.316180468</v>
      </c>
      <c r="F45" s="174">
        <v>40628543.176822484</v>
      </c>
      <c r="G45" s="174">
        <v>42626214.297905877</v>
      </c>
      <c r="H45" s="174">
        <v>44183780.925233684</v>
      </c>
      <c r="I45" s="174">
        <v>62459144.709755599</v>
      </c>
      <c r="J45" s="174">
        <v>103898413.93282816</v>
      </c>
      <c r="K45" s="174">
        <v>104339137.33167949</v>
      </c>
      <c r="L45" s="174">
        <v>92433451.687801629</v>
      </c>
      <c r="M45" s="174">
        <v>25754025.058416691</v>
      </c>
      <c r="N45" s="179">
        <v>611135153.94071352</v>
      </c>
    </row>
    <row r="46" spans="1:14" ht="33" customHeight="1" x14ac:dyDescent="0.2">
      <c r="A46" s="54" t="s">
        <v>260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9">
        <v>0</v>
      </c>
    </row>
    <row r="47" spans="1:14" ht="33" customHeight="1" thickBot="1" x14ac:dyDescent="0.25">
      <c r="A47" s="54" t="s">
        <v>261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9">
        <v>0</v>
      </c>
    </row>
    <row r="48" spans="1:14" ht="33" customHeight="1" thickBot="1" x14ac:dyDescent="0.25">
      <c r="A48" s="55" t="s">
        <v>262</v>
      </c>
      <c r="B48" s="177">
        <v>0</v>
      </c>
      <c r="C48" s="177">
        <v>0</v>
      </c>
      <c r="D48" s="177">
        <v>0</v>
      </c>
      <c r="E48" s="177">
        <v>0</v>
      </c>
      <c r="F48" s="177">
        <v>0</v>
      </c>
      <c r="G48" s="177">
        <v>0</v>
      </c>
      <c r="H48" s="177">
        <v>0</v>
      </c>
      <c r="I48" s="177">
        <v>0</v>
      </c>
      <c r="J48" s="177">
        <v>0</v>
      </c>
      <c r="K48" s="177">
        <v>0</v>
      </c>
      <c r="L48" s="177">
        <v>0</v>
      </c>
      <c r="M48" s="177">
        <v>0</v>
      </c>
      <c r="N48" s="177">
        <v>0</v>
      </c>
    </row>
    <row r="49" spans="1:14" ht="33" customHeight="1" thickBot="1" x14ac:dyDescent="0.25">
      <c r="A49" s="56" t="s">
        <v>262</v>
      </c>
      <c r="B49" s="180">
        <v>0</v>
      </c>
      <c r="C49" s="180">
        <v>0</v>
      </c>
      <c r="D49" s="180">
        <v>0</v>
      </c>
      <c r="E49" s="180">
        <v>0</v>
      </c>
      <c r="F49" s="180">
        <v>0</v>
      </c>
      <c r="G49" s="180">
        <v>0</v>
      </c>
      <c r="H49" s="180">
        <v>0</v>
      </c>
      <c r="I49" s="180">
        <v>0</v>
      </c>
      <c r="J49" s="180">
        <v>0</v>
      </c>
      <c r="K49" s="180">
        <v>0</v>
      </c>
      <c r="L49" s="180">
        <v>0</v>
      </c>
      <c r="M49" s="180">
        <v>0</v>
      </c>
      <c r="N49" s="179">
        <v>0</v>
      </c>
    </row>
    <row r="50" spans="1:14" ht="33" customHeight="1" thickBot="1" x14ac:dyDescent="0.25">
      <c r="A50" s="55" t="s">
        <v>263</v>
      </c>
      <c r="B50" s="177">
        <v>5765326.6790000005</v>
      </c>
      <c r="C50" s="177">
        <v>2568103.2370000002</v>
      </c>
      <c r="D50" s="177">
        <v>2872782.8499999996</v>
      </c>
      <c r="E50" s="177">
        <v>4033409.9950000001</v>
      </c>
      <c r="F50" s="177">
        <v>8.8190000001341105</v>
      </c>
      <c r="G50" s="177">
        <v>0</v>
      </c>
      <c r="H50" s="177">
        <v>2997807.2119999998</v>
      </c>
      <c r="I50" s="177">
        <v>2453010.162</v>
      </c>
      <c r="J50" s="177">
        <v>0</v>
      </c>
      <c r="K50" s="177">
        <v>0</v>
      </c>
      <c r="L50" s="177">
        <v>-5.2740000002086163</v>
      </c>
      <c r="M50" s="177">
        <v>3792814.9620000003</v>
      </c>
      <c r="N50" s="177">
        <v>24483258.642000001</v>
      </c>
    </row>
    <row r="51" spans="1:14" ht="33" customHeight="1" x14ac:dyDescent="0.2">
      <c r="A51" s="54" t="s">
        <v>264</v>
      </c>
      <c r="B51" s="174">
        <v>5765326.6790000005</v>
      </c>
      <c r="C51" s="174">
        <v>2568103.2370000002</v>
      </c>
      <c r="D51" s="174">
        <v>2872782.8499999996</v>
      </c>
      <c r="E51" s="174">
        <v>4033409.9950000001</v>
      </c>
      <c r="F51" s="174">
        <v>8.8190000001341105</v>
      </c>
      <c r="G51" s="174">
        <v>0</v>
      </c>
      <c r="H51" s="174">
        <v>2997807.2119999998</v>
      </c>
      <c r="I51" s="174">
        <v>2453010.162</v>
      </c>
      <c r="J51" s="174">
        <v>0</v>
      </c>
      <c r="K51" s="174">
        <v>0</v>
      </c>
      <c r="L51" s="174">
        <v>-5.2740000002086163</v>
      </c>
      <c r="M51" s="174">
        <v>3792814.9620000003</v>
      </c>
      <c r="N51" s="179">
        <v>24483258.642000001</v>
      </c>
    </row>
    <row r="52" spans="1:14" ht="33" customHeight="1" x14ac:dyDescent="0.2">
      <c r="A52" s="54" t="s">
        <v>265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9">
        <v>0</v>
      </c>
    </row>
    <row r="53" spans="1:14" ht="33" customHeight="1" x14ac:dyDescent="0.2">
      <c r="A53" s="54" t="s">
        <v>266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9">
        <v>0</v>
      </c>
    </row>
    <row r="54" spans="1:14" ht="33" customHeight="1" x14ac:dyDescent="0.2">
      <c r="A54" s="54" t="s">
        <v>267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9">
        <v>0</v>
      </c>
    </row>
    <row r="55" spans="1:14" ht="33" customHeight="1" x14ac:dyDescent="0.2">
      <c r="A55" s="54" t="s">
        <v>268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9">
        <v>0</v>
      </c>
    </row>
    <row r="56" spans="1:14" ht="33" customHeight="1" x14ac:dyDescent="0.2">
      <c r="A56" s="54" t="s">
        <v>269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9">
        <v>0</v>
      </c>
    </row>
    <row r="57" spans="1:14" ht="33" customHeight="1" x14ac:dyDescent="0.2">
      <c r="A57" s="54" t="s">
        <v>270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9">
        <v>0</v>
      </c>
    </row>
    <row r="58" spans="1:14" ht="33" customHeight="1" x14ac:dyDescent="0.2">
      <c r="A58" s="54" t="s">
        <v>271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9">
        <v>0</v>
      </c>
    </row>
    <row r="59" spans="1:14" ht="33" customHeight="1" x14ac:dyDescent="0.2">
      <c r="A59" s="54" t="s">
        <v>272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9">
        <v>0</v>
      </c>
    </row>
    <row r="60" spans="1:14" ht="33" customHeight="1" thickBot="1" x14ac:dyDescent="0.25">
      <c r="A60" s="54" t="s">
        <v>273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9">
        <v>0</v>
      </c>
    </row>
    <row r="61" spans="1:14" ht="33" customHeight="1" thickBot="1" x14ac:dyDescent="0.25">
      <c r="A61" s="55" t="s">
        <v>274</v>
      </c>
      <c r="B61" s="177">
        <v>1351169.42</v>
      </c>
      <c r="C61" s="177">
        <v>1937680.52</v>
      </c>
      <c r="D61" s="177">
        <v>872504.08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4161354.02</v>
      </c>
    </row>
    <row r="62" spans="1:14" ht="33" customHeight="1" x14ac:dyDescent="0.2">
      <c r="A62" s="54" t="s">
        <v>275</v>
      </c>
      <c r="B62" s="174">
        <v>1351169.42</v>
      </c>
      <c r="C62" s="174">
        <v>1937680.52</v>
      </c>
      <c r="D62" s="174">
        <v>872504.08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9">
        <v>4161354.02</v>
      </c>
    </row>
    <row r="63" spans="1:14" ht="33" customHeight="1" x14ac:dyDescent="0.2">
      <c r="A63" s="54" t="s">
        <v>276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9">
        <v>0</v>
      </c>
    </row>
    <row r="64" spans="1:14" ht="33" customHeight="1" x14ac:dyDescent="0.2">
      <c r="A64" s="54" t="s">
        <v>277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9">
        <v>0</v>
      </c>
    </row>
    <row r="65" spans="1:14" ht="33" customHeight="1" x14ac:dyDescent="0.2">
      <c r="A65" s="54" t="s">
        <v>278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9">
        <v>0</v>
      </c>
    </row>
    <row r="66" spans="1:14" ht="33" customHeight="1" x14ac:dyDescent="0.2">
      <c r="A66" s="54" t="s">
        <v>279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9">
        <v>0</v>
      </c>
    </row>
    <row r="67" spans="1:14" ht="33" customHeight="1" x14ac:dyDescent="0.2">
      <c r="A67" s="54" t="s">
        <v>280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9">
        <v>0</v>
      </c>
    </row>
    <row r="68" spans="1:14" ht="33" customHeight="1" thickBot="1" x14ac:dyDescent="0.25">
      <c r="A68" s="54" t="s">
        <v>281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9">
        <v>0</v>
      </c>
    </row>
    <row r="69" spans="1:14" ht="33" customHeight="1" thickBot="1" x14ac:dyDescent="0.25">
      <c r="A69" s="55" t="s">
        <v>282</v>
      </c>
      <c r="B69" s="177">
        <v>5579435.3600000003</v>
      </c>
      <c r="C69" s="177">
        <v>10179086.040000001</v>
      </c>
      <c r="D69" s="177">
        <v>7000148.5</v>
      </c>
      <c r="E69" s="177">
        <v>8624658.5999999996</v>
      </c>
      <c r="F69" s="177">
        <v>7607335.7299999995</v>
      </c>
      <c r="G69" s="177">
        <v>12301550.999999998</v>
      </c>
      <c r="H69" s="177">
        <v>14505807.9</v>
      </c>
      <c r="I69" s="177">
        <v>18811872.149999999</v>
      </c>
      <c r="J69" s="177">
        <v>18608692.5</v>
      </c>
      <c r="K69" s="177">
        <v>22331765.199999999</v>
      </c>
      <c r="L69" s="177">
        <v>18868497.049999997</v>
      </c>
      <c r="M69" s="177">
        <v>15138543.950000001</v>
      </c>
      <c r="N69" s="177">
        <v>159557393.97999999</v>
      </c>
    </row>
    <row r="70" spans="1:14" ht="33" customHeight="1" x14ac:dyDescent="0.2">
      <c r="A70" s="54" t="s">
        <v>283</v>
      </c>
      <c r="B70" s="174">
        <v>3057431.2600000002</v>
      </c>
      <c r="C70" s="174">
        <v>3300097.4</v>
      </c>
      <c r="D70" s="174">
        <v>2540923.2799999998</v>
      </c>
      <c r="E70" s="174">
        <v>956160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9">
        <v>9854611.9399999995</v>
      </c>
    </row>
    <row r="71" spans="1:14" ht="33" customHeight="1" x14ac:dyDescent="0.2">
      <c r="A71" s="54" t="s">
        <v>284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9">
        <v>0</v>
      </c>
    </row>
    <row r="72" spans="1:14" ht="33" customHeight="1" x14ac:dyDescent="0.2">
      <c r="A72" s="54" t="s">
        <v>285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9">
        <v>0</v>
      </c>
    </row>
    <row r="73" spans="1:14" ht="33" customHeight="1" x14ac:dyDescent="0.2">
      <c r="A73" s="54" t="s">
        <v>286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9">
        <v>0</v>
      </c>
    </row>
    <row r="74" spans="1:14" ht="33" customHeight="1" x14ac:dyDescent="0.2">
      <c r="A74" s="54" t="s">
        <v>287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9">
        <v>0</v>
      </c>
    </row>
    <row r="75" spans="1:14" ht="33" customHeight="1" x14ac:dyDescent="0.2">
      <c r="A75" s="54" t="s">
        <v>288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9">
        <v>0</v>
      </c>
    </row>
    <row r="76" spans="1:14" ht="33" customHeight="1" x14ac:dyDescent="0.2">
      <c r="A76" s="54" t="s">
        <v>289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9">
        <v>0</v>
      </c>
    </row>
    <row r="77" spans="1:14" ht="33" customHeight="1" x14ac:dyDescent="0.2">
      <c r="A77" s="54" t="s">
        <v>290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9">
        <v>0</v>
      </c>
    </row>
    <row r="78" spans="1:14" ht="33" customHeight="1" x14ac:dyDescent="0.2">
      <c r="A78" s="54" t="s">
        <v>291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9">
        <v>0</v>
      </c>
    </row>
    <row r="79" spans="1:14" ht="33" customHeight="1" x14ac:dyDescent="0.2">
      <c r="A79" s="54" t="s">
        <v>292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9">
        <v>0</v>
      </c>
    </row>
    <row r="80" spans="1:14" ht="33" customHeight="1" x14ac:dyDescent="0.2">
      <c r="A80" s="54" t="s">
        <v>293</v>
      </c>
      <c r="B80" s="174">
        <v>0</v>
      </c>
      <c r="C80" s="174">
        <v>0</v>
      </c>
      <c r="D80" s="174">
        <v>0</v>
      </c>
      <c r="E80" s="174">
        <v>0</v>
      </c>
      <c r="F80" s="17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9">
        <v>0</v>
      </c>
    </row>
    <row r="81" spans="1:14" ht="33" customHeight="1" x14ac:dyDescent="0.2">
      <c r="A81" s="54" t="s">
        <v>294</v>
      </c>
      <c r="B81" s="174">
        <v>0</v>
      </c>
      <c r="C81" s="174">
        <v>0</v>
      </c>
      <c r="D81" s="174">
        <v>0</v>
      </c>
      <c r="E81" s="174">
        <v>0</v>
      </c>
      <c r="F81" s="17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9">
        <v>0</v>
      </c>
    </row>
    <row r="82" spans="1:14" ht="33" customHeight="1" x14ac:dyDescent="0.2">
      <c r="A82" s="54" t="s">
        <v>295</v>
      </c>
      <c r="B82" s="174">
        <v>2522004.1</v>
      </c>
      <c r="C82" s="174">
        <v>6878988.6400000006</v>
      </c>
      <c r="D82" s="174">
        <v>4459225.22</v>
      </c>
      <c r="E82" s="174">
        <v>7668498.5999999996</v>
      </c>
      <c r="F82" s="174">
        <v>7607335.7299999995</v>
      </c>
      <c r="G82" s="174">
        <v>12301550.999999998</v>
      </c>
      <c r="H82" s="174">
        <v>14505807.9</v>
      </c>
      <c r="I82" s="174">
        <v>18811872.149999999</v>
      </c>
      <c r="J82" s="174">
        <v>18608692.5</v>
      </c>
      <c r="K82" s="174">
        <v>22331765.199999999</v>
      </c>
      <c r="L82" s="174">
        <v>18868497.049999997</v>
      </c>
      <c r="M82" s="174">
        <v>15138543.950000001</v>
      </c>
      <c r="N82" s="179">
        <v>149702782.03999999</v>
      </c>
    </row>
    <row r="83" spans="1:14" ht="33" customHeight="1" x14ac:dyDescent="0.2">
      <c r="A83" s="54" t="s">
        <v>296</v>
      </c>
      <c r="B83" s="174">
        <v>0</v>
      </c>
      <c r="C83" s="174">
        <v>0</v>
      </c>
      <c r="D83" s="174">
        <v>0</v>
      </c>
      <c r="E83" s="174">
        <v>0</v>
      </c>
      <c r="F83" s="17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9">
        <v>0</v>
      </c>
    </row>
    <row r="84" spans="1:14" ht="33" customHeight="1" thickBot="1" x14ac:dyDescent="0.25">
      <c r="A84" s="54" t="s">
        <v>297</v>
      </c>
      <c r="B84" s="174">
        <v>0</v>
      </c>
      <c r="C84" s="174">
        <v>0</v>
      </c>
      <c r="D84" s="174">
        <v>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9">
        <v>0</v>
      </c>
    </row>
    <row r="85" spans="1:14" ht="33" customHeight="1" thickBot="1" x14ac:dyDescent="0.25">
      <c r="A85" s="55" t="s">
        <v>298</v>
      </c>
      <c r="B85" s="177">
        <v>0</v>
      </c>
      <c r="C85" s="177">
        <v>0</v>
      </c>
      <c r="D85" s="177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7">
        <v>0</v>
      </c>
      <c r="K85" s="177">
        <v>0</v>
      </c>
      <c r="L85" s="177">
        <v>0</v>
      </c>
      <c r="M85" s="177">
        <v>0</v>
      </c>
      <c r="N85" s="177">
        <v>0</v>
      </c>
    </row>
    <row r="86" spans="1:14" ht="33" customHeight="1" x14ac:dyDescent="0.2">
      <c r="A86" s="54" t="s">
        <v>299</v>
      </c>
      <c r="B86" s="174">
        <v>0</v>
      </c>
      <c r="C86" s="174">
        <v>0</v>
      </c>
      <c r="D86" s="174">
        <v>0</v>
      </c>
      <c r="E86" s="174">
        <v>0</v>
      </c>
      <c r="F86" s="174">
        <v>0</v>
      </c>
      <c r="G86" s="174">
        <v>0</v>
      </c>
      <c r="H86" s="174">
        <v>0</v>
      </c>
      <c r="I86" s="174">
        <v>0</v>
      </c>
      <c r="J86" s="174">
        <v>0</v>
      </c>
      <c r="K86" s="174">
        <v>0</v>
      </c>
      <c r="L86" s="174">
        <v>0</v>
      </c>
      <c r="M86" s="174">
        <v>0</v>
      </c>
      <c r="N86" s="179">
        <v>0</v>
      </c>
    </row>
    <row r="87" spans="1:14" ht="33" customHeight="1" x14ac:dyDescent="0.2">
      <c r="A87" s="54" t="s">
        <v>300</v>
      </c>
      <c r="B87" s="174">
        <v>0</v>
      </c>
      <c r="C87" s="174">
        <v>0</v>
      </c>
      <c r="D87" s="174">
        <v>0</v>
      </c>
      <c r="E87" s="174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9">
        <v>0</v>
      </c>
    </row>
    <row r="88" spans="1:14" ht="33" customHeight="1" x14ac:dyDescent="0.2">
      <c r="A88" s="54" t="s">
        <v>301</v>
      </c>
      <c r="B88" s="174">
        <v>0</v>
      </c>
      <c r="C88" s="174">
        <v>0</v>
      </c>
      <c r="D88" s="174">
        <v>0</v>
      </c>
      <c r="E88" s="174">
        <v>0</v>
      </c>
      <c r="F88" s="17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9">
        <v>0</v>
      </c>
    </row>
    <row r="89" spans="1:14" ht="33" customHeight="1" x14ac:dyDescent="0.2">
      <c r="A89" s="54" t="s">
        <v>302</v>
      </c>
      <c r="B89" s="174">
        <v>0</v>
      </c>
      <c r="C89" s="174">
        <v>0</v>
      </c>
      <c r="D89" s="174">
        <v>0</v>
      </c>
      <c r="E89" s="174">
        <v>0</v>
      </c>
      <c r="F89" s="17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9">
        <v>0</v>
      </c>
    </row>
    <row r="90" spans="1:14" ht="33" customHeight="1" x14ac:dyDescent="0.2">
      <c r="A90" s="54" t="s">
        <v>303</v>
      </c>
      <c r="B90" s="174">
        <v>0</v>
      </c>
      <c r="C90" s="174">
        <v>0</v>
      </c>
      <c r="D90" s="174">
        <v>0</v>
      </c>
      <c r="E90" s="174">
        <v>0</v>
      </c>
      <c r="F90" s="17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9">
        <v>0</v>
      </c>
    </row>
    <row r="91" spans="1:14" ht="33" customHeight="1" thickBot="1" x14ac:dyDescent="0.25">
      <c r="A91" s="54" t="s">
        <v>234</v>
      </c>
      <c r="B91" s="174">
        <v>0</v>
      </c>
      <c r="C91" s="174">
        <v>0</v>
      </c>
      <c r="D91" s="174">
        <v>0</v>
      </c>
      <c r="E91" s="174">
        <v>0</v>
      </c>
      <c r="F91" s="17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9">
        <v>0</v>
      </c>
    </row>
    <row r="92" spans="1:14" ht="33" customHeight="1" thickBot="1" x14ac:dyDescent="0.25">
      <c r="A92" s="55" t="s">
        <v>304</v>
      </c>
      <c r="B92" s="177">
        <v>0</v>
      </c>
      <c r="C92" s="177">
        <v>0</v>
      </c>
      <c r="D92" s="177">
        <v>0</v>
      </c>
      <c r="E92" s="177">
        <v>0</v>
      </c>
      <c r="F92" s="177">
        <v>0</v>
      </c>
      <c r="G92" s="177">
        <v>0</v>
      </c>
      <c r="H92" s="177">
        <v>0</v>
      </c>
      <c r="I92" s="177">
        <v>0</v>
      </c>
      <c r="J92" s="177">
        <v>0</v>
      </c>
      <c r="K92" s="177">
        <v>0</v>
      </c>
      <c r="L92" s="177">
        <v>0</v>
      </c>
      <c r="M92" s="177">
        <v>0</v>
      </c>
      <c r="N92" s="177">
        <v>0</v>
      </c>
    </row>
    <row r="93" spans="1:14" ht="33" customHeight="1" x14ac:dyDescent="0.2">
      <c r="A93" s="54" t="s">
        <v>305</v>
      </c>
      <c r="B93" s="174">
        <v>0</v>
      </c>
      <c r="C93" s="174">
        <v>0</v>
      </c>
      <c r="D93" s="174">
        <v>0</v>
      </c>
      <c r="E93" s="174">
        <v>0</v>
      </c>
      <c r="F93" s="174">
        <v>0</v>
      </c>
      <c r="G93" s="174">
        <v>0</v>
      </c>
      <c r="H93" s="174">
        <v>0</v>
      </c>
      <c r="I93" s="174">
        <v>0</v>
      </c>
      <c r="J93" s="174">
        <v>0</v>
      </c>
      <c r="K93" s="174">
        <v>0</v>
      </c>
      <c r="L93" s="174">
        <v>0</v>
      </c>
      <c r="M93" s="174">
        <v>0</v>
      </c>
      <c r="N93" s="174">
        <v>0</v>
      </c>
    </row>
    <row r="94" spans="1:14" ht="33" customHeight="1" x14ac:dyDescent="0.2">
      <c r="A94" s="54" t="s">
        <v>306</v>
      </c>
      <c r="B94" s="174">
        <v>0</v>
      </c>
      <c r="C94" s="174">
        <v>0</v>
      </c>
      <c r="D94" s="174">
        <v>0</v>
      </c>
      <c r="E94" s="174">
        <v>0</v>
      </c>
      <c r="F94" s="174">
        <v>0</v>
      </c>
      <c r="G94" s="174">
        <v>0</v>
      </c>
      <c r="H94" s="174">
        <v>0</v>
      </c>
      <c r="I94" s="174">
        <v>0</v>
      </c>
      <c r="J94" s="174">
        <v>0</v>
      </c>
      <c r="K94" s="174">
        <v>0</v>
      </c>
      <c r="L94" s="174">
        <v>0</v>
      </c>
      <c r="M94" s="174">
        <v>0</v>
      </c>
      <c r="N94" s="174">
        <v>0</v>
      </c>
    </row>
    <row r="95" spans="1:14" ht="33" customHeight="1" x14ac:dyDescent="0.2">
      <c r="A95" s="54" t="s">
        <v>307</v>
      </c>
      <c r="B95" s="174">
        <v>0</v>
      </c>
      <c r="C95" s="174">
        <v>0</v>
      </c>
      <c r="D95" s="174">
        <v>0</v>
      </c>
      <c r="E95" s="174">
        <v>0</v>
      </c>
      <c r="F95" s="174">
        <v>0</v>
      </c>
      <c r="G95" s="174">
        <v>0</v>
      </c>
      <c r="H95" s="174">
        <v>0</v>
      </c>
      <c r="I95" s="174">
        <v>0</v>
      </c>
      <c r="J95" s="174">
        <v>0</v>
      </c>
      <c r="K95" s="174">
        <v>0</v>
      </c>
      <c r="L95" s="174">
        <v>0</v>
      </c>
      <c r="M95" s="174">
        <v>0</v>
      </c>
      <c r="N95" s="174">
        <v>0</v>
      </c>
    </row>
    <row r="96" spans="1:14" ht="33" customHeight="1" thickBot="1" x14ac:dyDescent="0.25">
      <c r="A96" s="54" t="s">
        <v>234</v>
      </c>
      <c r="B96" s="174">
        <v>0</v>
      </c>
      <c r="C96" s="174">
        <v>0</v>
      </c>
      <c r="D96" s="174">
        <v>0</v>
      </c>
      <c r="E96" s="174">
        <v>0</v>
      </c>
      <c r="F96" s="17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</row>
    <row r="97" spans="1:14" ht="33" customHeight="1" thickBot="1" x14ac:dyDescent="0.25">
      <c r="A97" s="55" t="s">
        <v>308</v>
      </c>
      <c r="B97" s="177">
        <v>2088438</v>
      </c>
      <c r="C97" s="177">
        <v>3613596</v>
      </c>
      <c r="D97" s="177">
        <v>1360665.9</v>
      </c>
      <c r="E97" s="177">
        <v>1837723.7999999998</v>
      </c>
      <c r="F97" s="177">
        <v>4781520.0599999996</v>
      </c>
      <c r="G97" s="177">
        <v>9554893.1999999993</v>
      </c>
      <c r="H97" s="177">
        <v>654845.62</v>
      </c>
      <c r="I97" s="177">
        <v>2668937.6999999997</v>
      </c>
      <c r="J97" s="177">
        <v>1831797</v>
      </c>
      <c r="K97" s="177">
        <v>-165</v>
      </c>
      <c r="L97" s="177">
        <v>1359834.3</v>
      </c>
      <c r="M97" s="177">
        <v>1758494.0999999999</v>
      </c>
      <c r="N97" s="177">
        <v>31510580.68</v>
      </c>
    </row>
    <row r="98" spans="1:14" ht="33" customHeight="1" x14ac:dyDescent="0.2">
      <c r="A98" s="54" t="s">
        <v>309</v>
      </c>
      <c r="B98" s="174">
        <v>0</v>
      </c>
      <c r="C98" s="174">
        <v>0</v>
      </c>
      <c r="D98" s="174">
        <v>0</v>
      </c>
      <c r="E98" s="174">
        <v>0</v>
      </c>
      <c r="F98" s="174">
        <v>3885259.8599999994</v>
      </c>
      <c r="G98" s="174">
        <v>8981930.6999999993</v>
      </c>
      <c r="H98" s="174">
        <v>-3062.1800000000512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9">
        <v>12864128.379999999</v>
      </c>
    </row>
    <row r="99" spans="1:14" ht="33" customHeight="1" x14ac:dyDescent="0.2">
      <c r="A99" s="54" t="s">
        <v>310</v>
      </c>
      <c r="B99" s="174">
        <v>0</v>
      </c>
      <c r="C99" s="174">
        <v>1584864.9</v>
      </c>
      <c r="D99" s="174">
        <v>0</v>
      </c>
      <c r="E99" s="174">
        <v>0</v>
      </c>
      <c r="F99" s="174">
        <v>0</v>
      </c>
      <c r="G99" s="174">
        <v>0</v>
      </c>
      <c r="H99" s="174">
        <v>0</v>
      </c>
      <c r="I99" s="174">
        <v>0</v>
      </c>
      <c r="J99" s="174">
        <v>0</v>
      </c>
      <c r="K99" s="174">
        <v>0</v>
      </c>
      <c r="L99" s="174">
        <v>0</v>
      </c>
      <c r="M99" s="174">
        <v>0</v>
      </c>
      <c r="N99" s="179">
        <v>1584864.9</v>
      </c>
    </row>
    <row r="100" spans="1:14" ht="33" customHeight="1" x14ac:dyDescent="0.2">
      <c r="A100" s="54" t="s">
        <v>311</v>
      </c>
      <c r="B100" s="174">
        <v>0</v>
      </c>
      <c r="C100" s="174">
        <v>0</v>
      </c>
      <c r="D100" s="174">
        <v>0</v>
      </c>
      <c r="E100" s="174">
        <v>0</v>
      </c>
      <c r="F100" s="174">
        <v>0</v>
      </c>
      <c r="G100" s="174">
        <v>0</v>
      </c>
      <c r="H100" s="174">
        <v>0</v>
      </c>
      <c r="I100" s="174">
        <v>0</v>
      </c>
      <c r="J100" s="174">
        <v>0</v>
      </c>
      <c r="K100" s="174">
        <v>0</v>
      </c>
      <c r="L100" s="174">
        <v>0</v>
      </c>
      <c r="M100" s="174">
        <v>0</v>
      </c>
      <c r="N100" s="179">
        <v>0</v>
      </c>
    </row>
    <row r="101" spans="1:14" ht="33" customHeight="1" x14ac:dyDescent="0.2">
      <c r="A101" s="54" t="s">
        <v>312</v>
      </c>
      <c r="B101" s="174">
        <v>0</v>
      </c>
      <c r="C101" s="174">
        <v>0</v>
      </c>
      <c r="D101" s="174">
        <v>0</v>
      </c>
      <c r="E101" s="174">
        <v>0</v>
      </c>
      <c r="F101" s="174">
        <v>0</v>
      </c>
      <c r="G101" s="174"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9">
        <v>0</v>
      </c>
    </row>
    <row r="102" spans="1:14" ht="33" customHeight="1" x14ac:dyDescent="0.2">
      <c r="A102" s="54" t="s">
        <v>313</v>
      </c>
      <c r="B102" s="174">
        <v>2088438</v>
      </c>
      <c r="C102" s="174">
        <v>2028731.0999999999</v>
      </c>
      <c r="D102" s="174">
        <v>1360665.9</v>
      </c>
      <c r="E102" s="174">
        <v>1837723.7999999998</v>
      </c>
      <c r="F102" s="174">
        <v>896260.2</v>
      </c>
      <c r="G102" s="174">
        <v>572962.5</v>
      </c>
      <c r="H102" s="174">
        <v>657907.80000000005</v>
      </c>
      <c r="I102" s="174">
        <v>2668937.6999999997</v>
      </c>
      <c r="J102" s="174">
        <v>1831797</v>
      </c>
      <c r="K102" s="174">
        <v>-165</v>
      </c>
      <c r="L102" s="174">
        <v>1359834.3</v>
      </c>
      <c r="M102" s="174">
        <v>1758494.0999999999</v>
      </c>
      <c r="N102" s="179">
        <v>17061587.400000002</v>
      </c>
    </row>
    <row r="103" spans="1:14" ht="33" customHeight="1" x14ac:dyDescent="0.2">
      <c r="A103" s="54" t="s">
        <v>314</v>
      </c>
      <c r="B103" s="174">
        <v>0</v>
      </c>
      <c r="C103" s="174">
        <v>0</v>
      </c>
      <c r="D103" s="174">
        <v>0</v>
      </c>
      <c r="E103" s="174">
        <v>0</v>
      </c>
      <c r="F103" s="174">
        <v>0</v>
      </c>
      <c r="G103" s="174">
        <v>0</v>
      </c>
      <c r="H103" s="174">
        <v>0</v>
      </c>
      <c r="I103" s="174">
        <v>0</v>
      </c>
      <c r="J103" s="174">
        <v>0</v>
      </c>
      <c r="K103" s="174">
        <v>0</v>
      </c>
      <c r="L103" s="174">
        <v>0</v>
      </c>
      <c r="M103" s="174">
        <v>0</v>
      </c>
      <c r="N103" s="179">
        <v>0</v>
      </c>
    </row>
    <row r="104" spans="1:14" ht="33" customHeight="1" x14ac:dyDescent="0.2">
      <c r="A104" s="54" t="s">
        <v>313</v>
      </c>
      <c r="B104" s="174">
        <v>0</v>
      </c>
      <c r="C104" s="174">
        <v>0</v>
      </c>
      <c r="D104" s="174">
        <v>0</v>
      </c>
      <c r="E104" s="174">
        <v>0</v>
      </c>
      <c r="F104" s="17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9">
        <v>0</v>
      </c>
    </row>
    <row r="105" spans="1:14" ht="33" customHeight="1" thickBot="1" x14ac:dyDescent="0.25">
      <c r="A105" s="54" t="s">
        <v>234</v>
      </c>
      <c r="B105" s="174">
        <v>0</v>
      </c>
      <c r="C105" s="174">
        <v>0</v>
      </c>
      <c r="D105" s="174">
        <v>0</v>
      </c>
      <c r="E105" s="174">
        <v>0</v>
      </c>
      <c r="F105" s="174">
        <v>0</v>
      </c>
      <c r="G105" s="174">
        <v>0</v>
      </c>
      <c r="H105" s="174">
        <v>0</v>
      </c>
      <c r="I105" s="174">
        <v>0</v>
      </c>
      <c r="J105" s="174">
        <v>0</v>
      </c>
      <c r="K105" s="174">
        <v>0</v>
      </c>
      <c r="L105" s="174">
        <v>0</v>
      </c>
      <c r="M105" s="174">
        <v>0</v>
      </c>
      <c r="N105" s="179">
        <v>0</v>
      </c>
    </row>
    <row r="106" spans="1:14" ht="33" customHeight="1" thickBot="1" x14ac:dyDescent="0.25">
      <c r="A106" s="55" t="s">
        <v>315</v>
      </c>
      <c r="B106" s="177">
        <v>0</v>
      </c>
      <c r="C106" s="177">
        <v>0</v>
      </c>
      <c r="D106" s="177">
        <v>0</v>
      </c>
      <c r="E106" s="177">
        <v>0</v>
      </c>
      <c r="F106" s="177">
        <v>0</v>
      </c>
      <c r="G106" s="177">
        <v>0</v>
      </c>
      <c r="H106" s="177">
        <v>0</v>
      </c>
      <c r="I106" s="177">
        <v>0</v>
      </c>
      <c r="J106" s="177">
        <v>0</v>
      </c>
      <c r="K106" s="177">
        <v>0</v>
      </c>
      <c r="L106" s="177">
        <v>0</v>
      </c>
      <c r="M106" s="177">
        <v>0</v>
      </c>
      <c r="N106" s="177">
        <v>0</v>
      </c>
    </row>
    <row r="107" spans="1:14" ht="33" customHeight="1" x14ac:dyDescent="0.2">
      <c r="A107" s="54" t="s">
        <v>316</v>
      </c>
      <c r="B107" s="174">
        <v>0</v>
      </c>
      <c r="C107" s="174">
        <v>0</v>
      </c>
      <c r="D107" s="174">
        <v>0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9">
        <v>0</v>
      </c>
    </row>
    <row r="108" spans="1:14" ht="33" customHeight="1" x14ac:dyDescent="0.2">
      <c r="A108" s="54" t="s">
        <v>317</v>
      </c>
      <c r="B108" s="174">
        <v>0</v>
      </c>
      <c r="C108" s="174">
        <v>0</v>
      </c>
      <c r="D108" s="174">
        <v>0</v>
      </c>
      <c r="E108" s="174">
        <v>0</v>
      </c>
      <c r="F108" s="17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9">
        <v>0</v>
      </c>
    </row>
    <row r="109" spans="1:14" ht="33" customHeight="1" thickBot="1" x14ac:dyDescent="0.25">
      <c r="A109" s="54" t="s">
        <v>234</v>
      </c>
      <c r="B109" s="174">
        <v>0</v>
      </c>
      <c r="C109" s="174">
        <v>0</v>
      </c>
      <c r="D109" s="174">
        <v>0</v>
      </c>
      <c r="E109" s="174">
        <v>0</v>
      </c>
      <c r="F109" s="174">
        <v>0</v>
      </c>
      <c r="G109" s="174">
        <v>0</v>
      </c>
      <c r="H109" s="174">
        <v>0</v>
      </c>
      <c r="I109" s="174">
        <v>0</v>
      </c>
      <c r="J109" s="174">
        <v>0</v>
      </c>
      <c r="K109" s="174">
        <v>0</v>
      </c>
      <c r="L109" s="174">
        <v>0</v>
      </c>
      <c r="M109" s="174">
        <v>0</v>
      </c>
      <c r="N109" s="179">
        <v>0</v>
      </c>
    </row>
    <row r="110" spans="1:14" ht="33" customHeight="1" thickBot="1" x14ac:dyDescent="0.25">
      <c r="A110" s="55" t="s">
        <v>318</v>
      </c>
      <c r="B110" s="177">
        <v>0</v>
      </c>
      <c r="C110" s="177">
        <v>0</v>
      </c>
      <c r="D110" s="177">
        <v>0</v>
      </c>
      <c r="E110" s="177">
        <v>0</v>
      </c>
      <c r="F110" s="177">
        <v>0</v>
      </c>
      <c r="G110" s="177">
        <v>0</v>
      </c>
      <c r="H110" s="177">
        <v>0</v>
      </c>
      <c r="I110" s="177">
        <v>0</v>
      </c>
      <c r="J110" s="177">
        <v>0</v>
      </c>
      <c r="K110" s="177">
        <v>0</v>
      </c>
      <c r="L110" s="177">
        <v>0</v>
      </c>
      <c r="M110" s="177">
        <v>0</v>
      </c>
      <c r="N110" s="177">
        <v>0</v>
      </c>
    </row>
    <row r="111" spans="1:14" ht="33" customHeight="1" thickBot="1" x14ac:dyDescent="0.25">
      <c r="A111" s="57" t="s">
        <v>318</v>
      </c>
      <c r="B111" s="181">
        <v>0</v>
      </c>
      <c r="C111" s="181">
        <v>0</v>
      </c>
      <c r="D111" s="181"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2">
        <v>0</v>
      </c>
    </row>
    <row r="112" spans="1:14" ht="33" customHeight="1" thickBot="1" x14ac:dyDescent="0.25">
      <c r="A112" s="62" t="s">
        <v>229</v>
      </c>
      <c r="B112" s="183">
        <v>122212703.68619846</v>
      </c>
      <c r="C112" s="183">
        <v>110346327.09002578</v>
      </c>
      <c r="D112" s="183">
        <v>127254815.31626068</v>
      </c>
      <c r="E112" s="183">
        <v>164077196.69417056</v>
      </c>
      <c r="F112" s="183">
        <v>166309771.35040584</v>
      </c>
      <c r="G112" s="183">
        <v>164751929.33438131</v>
      </c>
      <c r="H112" s="183">
        <v>171509016.51289696</v>
      </c>
      <c r="I112" s="183">
        <v>180343396.23104024</v>
      </c>
      <c r="J112" s="183">
        <v>177737958.12647793</v>
      </c>
      <c r="K112" s="183">
        <v>194901660.11499336</v>
      </c>
      <c r="L112" s="183">
        <v>174449171.53203911</v>
      </c>
      <c r="M112" s="183">
        <v>164536215.74510014</v>
      </c>
      <c r="N112" s="183">
        <v>1918430161.7339907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370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83" t="s">
        <v>216</v>
      </c>
      <c r="B117" s="84" t="s">
        <v>217</v>
      </c>
      <c r="C117" s="84" t="s">
        <v>218</v>
      </c>
      <c r="D117" s="84" t="s">
        <v>219</v>
      </c>
      <c r="E117" s="84" t="s">
        <v>220</v>
      </c>
      <c r="F117" s="84" t="s">
        <v>221</v>
      </c>
      <c r="G117" s="84" t="s">
        <v>222</v>
      </c>
      <c r="H117" s="84" t="s">
        <v>223</v>
      </c>
      <c r="I117" s="84" t="s">
        <v>224</v>
      </c>
      <c r="J117" s="84" t="s">
        <v>225</v>
      </c>
      <c r="K117" s="84" t="s">
        <v>226</v>
      </c>
      <c r="L117" s="84" t="s">
        <v>227</v>
      </c>
      <c r="M117" s="84" t="s">
        <v>228</v>
      </c>
      <c r="N117" s="85" t="s">
        <v>229</v>
      </c>
    </row>
    <row r="118" spans="1:14" ht="33" customHeight="1" thickBot="1" x14ac:dyDescent="0.25">
      <c r="A118" s="77" t="s">
        <v>230</v>
      </c>
      <c r="B118" s="65">
        <v>737336</v>
      </c>
      <c r="C118" s="65">
        <v>0</v>
      </c>
      <c r="D118" s="65">
        <v>0</v>
      </c>
      <c r="E118" s="65">
        <v>0</v>
      </c>
      <c r="F118" s="65">
        <v>0</v>
      </c>
      <c r="G118" s="65">
        <v>0</v>
      </c>
      <c r="H118" s="65">
        <v>0</v>
      </c>
      <c r="I118" s="65">
        <v>0</v>
      </c>
      <c r="J118" s="65">
        <v>0</v>
      </c>
      <c r="K118" s="65">
        <v>0</v>
      </c>
      <c r="L118" s="65">
        <v>657147.75</v>
      </c>
      <c r="M118" s="65">
        <v>0</v>
      </c>
      <c r="N118" s="65">
        <v>1394483.75</v>
      </c>
    </row>
    <row r="119" spans="1:14" ht="33" customHeight="1" x14ac:dyDescent="0.2">
      <c r="A119" s="75" t="s">
        <v>231</v>
      </c>
      <c r="B119" s="68">
        <v>0</v>
      </c>
      <c r="C119" s="66">
        <v>0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7">
        <v>0</v>
      </c>
    </row>
    <row r="120" spans="1:14" ht="33" customHeight="1" x14ac:dyDescent="0.2">
      <c r="A120" s="75" t="s">
        <v>213</v>
      </c>
      <c r="B120" s="68">
        <v>0</v>
      </c>
      <c r="C120" s="66">
        <v>0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7">
        <v>0</v>
      </c>
    </row>
    <row r="121" spans="1:14" ht="33" customHeight="1" x14ac:dyDescent="0.2">
      <c r="A121" s="75" t="s">
        <v>232</v>
      </c>
      <c r="B121" s="68">
        <v>0</v>
      </c>
      <c r="C121" s="66">
        <v>0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7">
        <v>0</v>
      </c>
    </row>
    <row r="122" spans="1:14" ht="33" customHeight="1" x14ac:dyDescent="0.2">
      <c r="A122" s="76" t="s">
        <v>233</v>
      </c>
      <c r="B122" s="68">
        <v>0</v>
      </c>
      <c r="C122" s="66">
        <v>0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7">
        <v>0</v>
      </c>
    </row>
    <row r="123" spans="1:14" ht="33" customHeight="1" thickBot="1" x14ac:dyDescent="0.25">
      <c r="A123" s="82" t="s">
        <v>234</v>
      </c>
      <c r="B123" s="68">
        <v>737336</v>
      </c>
      <c r="C123" s="66">
        <v>0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657147.75</v>
      </c>
      <c r="M123" s="66">
        <v>0</v>
      </c>
      <c r="N123" s="67">
        <v>1394483.75</v>
      </c>
    </row>
    <row r="124" spans="1:14" ht="33" customHeight="1" thickBot="1" x14ac:dyDescent="0.25">
      <c r="A124" s="79" t="s">
        <v>235</v>
      </c>
      <c r="B124" s="69">
        <v>11009657.369999999</v>
      </c>
      <c r="C124" s="69">
        <v>15542933.43</v>
      </c>
      <c r="D124" s="69">
        <v>17066772.159999996</v>
      </c>
      <c r="E124" s="69">
        <v>15335374.65</v>
      </c>
      <c r="F124" s="69">
        <v>16852043.5</v>
      </c>
      <c r="G124" s="69">
        <v>12139398.85</v>
      </c>
      <c r="H124" s="69">
        <v>12209665.98</v>
      </c>
      <c r="I124" s="69">
        <v>14953632.209999999</v>
      </c>
      <c r="J124" s="69">
        <v>13325622.110000001</v>
      </c>
      <c r="K124" s="69">
        <v>11926324.789999999</v>
      </c>
      <c r="L124" s="69">
        <v>7100688.3200000003</v>
      </c>
      <c r="M124" s="69">
        <v>12912057.530000001</v>
      </c>
      <c r="N124" s="69">
        <v>160374170.90000001</v>
      </c>
    </row>
    <row r="125" spans="1:14" ht="33" customHeight="1" x14ac:dyDescent="0.2">
      <c r="A125" s="78" t="s">
        <v>236</v>
      </c>
      <c r="B125" s="66">
        <v>2603055.5699999998</v>
      </c>
      <c r="C125" s="66">
        <v>2879072.76</v>
      </c>
      <c r="D125" s="66">
        <v>2125706.2799999998</v>
      </c>
      <c r="E125" s="66">
        <v>1315099.6499999999</v>
      </c>
      <c r="F125" s="66">
        <v>1552243.71</v>
      </c>
      <c r="G125" s="66">
        <v>572938.29</v>
      </c>
      <c r="H125" s="66">
        <v>243686.76</v>
      </c>
      <c r="I125" s="66">
        <v>0</v>
      </c>
      <c r="J125" s="66">
        <v>0</v>
      </c>
      <c r="K125" s="66">
        <v>477074.7</v>
      </c>
      <c r="L125" s="66">
        <v>1246709.79</v>
      </c>
      <c r="M125" s="66">
        <v>758468.43</v>
      </c>
      <c r="N125" s="67">
        <v>13774055.939999998</v>
      </c>
    </row>
    <row r="126" spans="1:14" ht="33" customHeight="1" x14ac:dyDescent="0.2">
      <c r="A126" s="78" t="s">
        <v>237</v>
      </c>
      <c r="B126" s="66">
        <v>5003782.6900000004</v>
      </c>
      <c r="C126" s="66">
        <v>10690700.67</v>
      </c>
      <c r="D126" s="66">
        <v>11721208.35</v>
      </c>
      <c r="E126" s="66">
        <v>9509510.3599999994</v>
      </c>
      <c r="F126" s="66">
        <v>11315520.92</v>
      </c>
      <c r="G126" s="66">
        <v>7698388.9100000001</v>
      </c>
      <c r="H126" s="66">
        <v>7398233.5800000001</v>
      </c>
      <c r="I126" s="66">
        <v>9429447.4399999995</v>
      </c>
      <c r="J126" s="66">
        <v>10216622.060000001</v>
      </c>
      <c r="K126" s="66">
        <v>8411951.8000000007</v>
      </c>
      <c r="L126" s="66">
        <v>4263013.12</v>
      </c>
      <c r="M126" s="66">
        <v>8962640.5099999998</v>
      </c>
      <c r="N126" s="67">
        <v>104621020.41000001</v>
      </c>
    </row>
    <row r="127" spans="1:14" ht="33" customHeight="1" x14ac:dyDescent="0.2">
      <c r="A127" s="78" t="s">
        <v>238</v>
      </c>
      <c r="B127" s="66">
        <v>0</v>
      </c>
      <c r="C127" s="66">
        <v>0</v>
      </c>
      <c r="D127" s="66">
        <v>0</v>
      </c>
      <c r="E127" s="66">
        <v>0</v>
      </c>
      <c r="F127" s="66">
        <v>0</v>
      </c>
      <c r="G127" s="66">
        <v>0</v>
      </c>
      <c r="H127" s="66">
        <v>0</v>
      </c>
      <c r="I127" s="66">
        <v>0</v>
      </c>
      <c r="J127" s="66">
        <v>0</v>
      </c>
      <c r="K127" s="66">
        <v>0</v>
      </c>
      <c r="L127" s="66">
        <v>0</v>
      </c>
      <c r="M127" s="66">
        <v>0</v>
      </c>
      <c r="N127" s="67">
        <v>0</v>
      </c>
    </row>
    <row r="128" spans="1:14" ht="33" customHeight="1" x14ac:dyDescent="0.2">
      <c r="A128" s="78" t="s">
        <v>239</v>
      </c>
      <c r="B128" s="66">
        <v>1721979.11</v>
      </c>
      <c r="C128" s="66">
        <v>0</v>
      </c>
      <c r="D128" s="66">
        <v>2233277.5299999998</v>
      </c>
      <c r="E128" s="66">
        <v>2744854.64</v>
      </c>
      <c r="F128" s="66">
        <v>1488048.87</v>
      </c>
      <c r="G128" s="66">
        <v>2398991.65</v>
      </c>
      <c r="H128" s="66">
        <v>2632885.64</v>
      </c>
      <c r="I128" s="66">
        <v>2552264.77</v>
      </c>
      <c r="J128" s="66">
        <v>1251740.05</v>
      </c>
      <c r="K128" s="66">
        <v>1460353.29</v>
      </c>
      <c r="L128" s="66">
        <v>708782.91</v>
      </c>
      <c r="M128" s="66">
        <v>1880795.29</v>
      </c>
      <c r="N128" s="67">
        <v>21073973.749999996</v>
      </c>
    </row>
    <row r="129" spans="1:14" ht="33" customHeight="1" x14ac:dyDescent="0.2">
      <c r="A129" s="78" t="s">
        <v>240</v>
      </c>
      <c r="B129" s="66">
        <v>0</v>
      </c>
      <c r="C129" s="66">
        <v>0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0</v>
      </c>
      <c r="K129" s="66">
        <v>0</v>
      </c>
      <c r="L129" s="66">
        <v>0</v>
      </c>
      <c r="M129" s="66">
        <v>0</v>
      </c>
      <c r="N129" s="67">
        <v>0</v>
      </c>
    </row>
    <row r="130" spans="1:14" ht="33" customHeight="1" thickBot="1" x14ac:dyDescent="0.25">
      <c r="A130" s="78" t="s">
        <v>241</v>
      </c>
      <c r="B130" s="66">
        <v>1680840</v>
      </c>
      <c r="C130" s="66">
        <v>1973160</v>
      </c>
      <c r="D130" s="66">
        <v>986580</v>
      </c>
      <c r="E130" s="66">
        <v>1765910</v>
      </c>
      <c r="F130" s="66">
        <v>2496230</v>
      </c>
      <c r="G130" s="66">
        <v>1469080</v>
      </c>
      <c r="H130" s="66">
        <v>1934860</v>
      </c>
      <c r="I130" s="66">
        <v>2971920</v>
      </c>
      <c r="J130" s="66">
        <v>1857260</v>
      </c>
      <c r="K130" s="66">
        <v>1576945</v>
      </c>
      <c r="L130" s="66">
        <v>882182.5</v>
      </c>
      <c r="M130" s="66">
        <v>1310153.3</v>
      </c>
      <c r="N130" s="67">
        <v>20905120.800000001</v>
      </c>
    </row>
    <row r="131" spans="1:14" ht="33" customHeight="1" thickBot="1" x14ac:dyDescent="0.25">
      <c r="A131" s="79" t="s">
        <v>242</v>
      </c>
      <c r="B131" s="69">
        <v>0</v>
      </c>
      <c r="C131" s="69">
        <v>0</v>
      </c>
      <c r="D131" s="69">
        <v>0</v>
      </c>
      <c r="E131" s="69">
        <v>0</v>
      </c>
      <c r="F131" s="69">
        <v>0</v>
      </c>
      <c r="G131" s="69">
        <v>0</v>
      </c>
      <c r="H131" s="69">
        <v>0</v>
      </c>
      <c r="I131" s="69">
        <v>0</v>
      </c>
      <c r="J131" s="69">
        <v>0</v>
      </c>
      <c r="K131" s="69">
        <v>0</v>
      </c>
      <c r="L131" s="69">
        <v>0</v>
      </c>
      <c r="M131" s="69">
        <v>0</v>
      </c>
      <c r="N131" s="69">
        <v>0</v>
      </c>
    </row>
    <row r="132" spans="1:14" ht="33" customHeight="1" x14ac:dyDescent="0.2">
      <c r="A132" s="78" t="s">
        <v>243</v>
      </c>
      <c r="B132" s="66">
        <v>0</v>
      </c>
      <c r="C132" s="66">
        <v>0</v>
      </c>
      <c r="D132" s="66">
        <v>0</v>
      </c>
      <c r="E132" s="66">
        <v>0</v>
      </c>
      <c r="F132" s="66">
        <v>0</v>
      </c>
      <c r="G132" s="66">
        <v>0</v>
      </c>
      <c r="H132" s="66">
        <v>0</v>
      </c>
      <c r="I132" s="66">
        <v>0</v>
      </c>
      <c r="J132" s="66">
        <v>0</v>
      </c>
      <c r="K132" s="66">
        <v>0</v>
      </c>
      <c r="L132" s="66">
        <v>0</v>
      </c>
      <c r="M132" s="66">
        <v>0</v>
      </c>
      <c r="N132" s="67">
        <v>0</v>
      </c>
    </row>
    <row r="133" spans="1:14" ht="33" customHeight="1" x14ac:dyDescent="0.2">
      <c r="A133" s="78" t="s">
        <v>244</v>
      </c>
      <c r="B133" s="66">
        <v>0</v>
      </c>
      <c r="C133" s="66">
        <v>0</v>
      </c>
      <c r="D133" s="66">
        <v>0</v>
      </c>
      <c r="E133" s="66">
        <v>0</v>
      </c>
      <c r="F133" s="66">
        <v>0</v>
      </c>
      <c r="G133" s="66">
        <v>0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7">
        <v>0</v>
      </c>
    </row>
    <row r="134" spans="1:14" ht="33" customHeight="1" x14ac:dyDescent="0.2">
      <c r="A134" s="78" t="s">
        <v>245</v>
      </c>
      <c r="B134" s="66">
        <v>0</v>
      </c>
      <c r="C134" s="66">
        <v>0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7">
        <v>0</v>
      </c>
    </row>
    <row r="135" spans="1:14" ht="33" customHeight="1" thickBot="1" x14ac:dyDescent="0.25">
      <c r="A135" s="78" t="s">
        <v>246</v>
      </c>
      <c r="B135" s="66">
        <v>0</v>
      </c>
      <c r="C135" s="66">
        <v>0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7">
        <v>0</v>
      </c>
    </row>
    <row r="136" spans="1:14" ht="33" customHeight="1" thickBot="1" x14ac:dyDescent="0.25">
      <c r="A136" s="79" t="s">
        <v>247</v>
      </c>
      <c r="B136" s="70">
        <v>1635528</v>
      </c>
      <c r="C136" s="70">
        <v>1069112</v>
      </c>
      <c r="D136" s="70">
        <v>1448622</v>
      </c>
      <c r="E136" s="70">
        <v>1051512</v>
      </c>
      <c r="F136" s="70">
        <v>1558992</v>
      </c>
      <c r="G136" s="70">
        <v>2017756</v>
      </c>
      <c r="H136" s="70">
        <v>2651780</v>
      </c>
      <c r="I136" s="70">
        <v>3325374</v>
      </c>
      <c r="J136" s="70">
        <v>2647442</v>
      </c>
      <c r="K136" s="70">
        <v>2414316</v>
      </c>
      <c r="L136" s="70">
        <v>1841775</v>
      </c>
      <c r="M136" s="70">
        <v>1698040</v>
      </c>
      <c r="N136" s="70">
        <v>23360249</v>
      </c>
    </row>
    <row r="137" spans="1:14" ht="33" customHeight="1" x14ac:dyDescent="0.2">
      <c r="A137" s="78" t="s">
        <v>248</v>
      </c>
      <c r="B137" s="66">
        <v>0</v>
      </c>
      <c r="C137" s="66">
        <v>0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0</v>
      </c>
      <c r="J137" s="66">
        <v>0</v>
      </c>
      <c r="K137" s="66">
        <v>0</v>
      </c>
      <c r="L137" s="66">
        <v>0</v>
      </c>
      <c r="M137" s="66">
        <v>0</v>
      </c>
      <c r="N137" s="71">
        <v>0</v>
      </c>
    </row>
    <row r="138" spans="1:14" ht="33" customHeight="1" thickBot="1" x14ac:dyDescent="0.25">
      <c r="A138" s="78" t="s">
        <v>249</v>
      </c>
      <c r="B138" s="66">
        <v>1635528</v>
      </c>
      <c r="C138" s="66">
        <v>1069112</v>
      </c>
      <c r="D138" s="66">
        <v>1448622</v>
      </c>
      <c r="E138" s="66">
        <v>1051512</v>
      </c>
      <c r="F138" s="66">
        <v>1558992</v>
      </c>
      <c r="G138" s="66">
        <v>2017756</v>
      </c>
      <c r="H138" s="66">
        <v>2651780</v>
      </c>
      <c r="I138" s="66">
        <v>3325374</v>
      </c>
      <c r="J138" s="66">
        <v>2647442</v>
      </c>
      <c r="K138" s="66">
        <v>2414316</v>
      </c>
      <c r="L138" s="66">
        <v>1841775</v>
      </c>
      <c r="M138" s="66">
        <v>1698040</v>
      </c>
      <c r="N138" s="71">
        <v>23360249</v>
      </c>
    </row>
    <row r="139" spans="1:14" ht="33" customHeight="1" thickBot="1" x14ac:dyDescent="0.25">
      <c r="A139" s="79" t="s">
        <v>250</v>
      </c>
      <c r="B139" s="69">
        <v>137647734.68000001</v>
      </c>
      <c r="C139" s="69">
        <v>125750557.06</v>
      </c>
      <c r="D139" s="69">
        <v>122814320.17999999</v>
      </c>
      <c r="E139" s="69">
        <v>142887824.75999999</v>
      </c>
      <c r="F139" s="69">
        <v>143524364.69999999</v>
      </c>
      <c r="G139" s="69">
        <v>157500335.69999999</v>
      </c>
      <c r="H139" s="69">
        <v>157913719.96000001</v>
      </c>
      <c r="I139" s="69">
        <v>140854634.30000001</v>
      </c>
      <c r="J139" s="69">
        <v>195923719.75999999</v>
      </c>
      <c r="K139" s="69">
        <v>172453156.34</v>
      </c>
      <c r="L139" s="69">
        <v>164718645.56999999</v>
      </c>
      <c r="M139" s="69">
        <v>161666842.69</v>
      </c>
      <c r="N139" s="69">
        <v>1823655855.6999998</v>
      </c>
    </row>
    <row r="140" spans="1:14" ht="33" customHeight="1" x14ac:dyDescent="0.2">
      <c r="A140" s="78" t="s">
        <v>251</v>
      </c>
      <c r="B140" s="66">
        <v>0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71">
        <v>0</v>
      </c>
    </row>
    <row r="141" spans="1:14" ht="33" customHeight="1" x14ac:dyDescent="0.2">
      <c r="A141" s="78" t="s">
        <v>252</v>
      </c>
      <c r="B141" s="66">
        <v>0</v>
      </c>
      <c r="C141" s="66">
        <v>0</v>
      </c>
      <c r="D141" s="66">
        <v>0</v>
      </c>
      <c r="E141" s="66">
        <v>0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0</v>
      </c>
      <c r="M141" s="66">
        <v>0</v>
      </c>
      <c r="N141" s="71">
        <v>0</v>
      </c>
    </row>
    <row r="142" spans="1:14" ht="33" customHeight="1" x14ac:dyDescent="0.2">
      <c r="A142" s="78" t="s">
        <v>253</v>
      </c>
      <c r="B142" s="66">
        <v>0</v>
      </c>
      <c r="C142" s="66">
        <v>0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0</v>
      </c>
      <c r="N142" s="71">
        <v>0</v>
      </c>
    </row>
    <row r="143" spans="1:14" ht="33" customHeight="1" x14ac:dyDescent="0.2">
      <c r="A143" s="78" t="s">
        <v>254</v>
      </c>
      <c r="B143" s="66">
        <v>37092850.549999997</v>
      </c>
      <c r="C143" s="66">
        <v>57556686.920000002</v>
      </c>
      <c r="D143" s="66">
        <v>87843185.959999993</v>
      </c>
      <c r="E143" s="66">
        <v>61469067.600000001</v>
      </c>
      <c r="F143" s="66">
        <v>3348117.75</v>
      </c>
      <c r="G143" s="66">
        <v>0</v>
      </c>
      <c r="H143" s="66">
        <v>96306884.060000002</v>
      </c>
      <c r="I143" s="66">
        <v>57902474.359999999</v>
      </c>
      <c r="J143" s="66">
        <v>48236810.130000003</v>
      </c>
      <c r="K143" s="66">
        <v>57738898.439999998</v>
      </c>
      <c r="L143" s="66">
        <v>50047510.079999998</v>
      </c>
      <c r="M143" s="66">
        <v>40629028.25</v>
      </c>
      <c r="N143" s="71">
        <v>598171514.10000002</v>
      </c>
    </row>
    <row r="144" spans="1:14" ht="33" customHeight="1" x14ac:dyDescent="0.2">
      <c r="A144" s="78" t="s">
        <v>255</v>
      </c>
      <c r="B144" s="66">
        <v>4869270</v>
      </c>
      <c r="C144" s="66">
        <v>3536380</v>
      </c>
      <c r="D144" s="66">
        <v>3185530</v>
      </c>
      <c r="E144" s="66">
        <v>5092800</v>
      </c>
      <c r="F144" s="66">
        <v>4340260</v>
      </c>
      <c r="G144" s="66">
        <v>4662900</v>
      </c>
      <c r="H144" s="66">
        <v>6858570</v>
      </c>
      <c r="I144" s="66">
        <v>8117306</v>
      </c>
      <c r="J144" s="66">
        <v>8146889</v>
      </c>
      <c r="K144" s="66">
        <v>7913259.4000000004</v>
      </c>
      <c r="L144" s="66">
        <v>6880315</v>
      </c>
      <c r="M144" s="66">
        <v>5725585</v>
      </c>
      <c r="N144" s="71">
        <v>69329064.400000006</v>
      </c>
    </row>
    <row r="145" spans="1:14" ht="33" customHeight="1" x14ac:dyDescent="0.2">
      <c r="A145" s="78" t="s">
        <v>256</v>
      </c>
      <c r="B145" s="66">
        <v>2058451.21</v>
      </c>
      <c r="C145" s="66">
        <v>218931.3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4869113.78</v>
      </c>
      <c r="M145" s="66">
        <v>2843465.26</v>
      </c>
      <c r="N145" s="71">
        <v>9989961.5500000007</v>
      </c>
    </row>
    <row r="146" spans="1:14" ht="33" customHeight="1" x14ac:dyDescent="0.2">
      <c r="A146" s="78" t="s">
        <v>257</v>
      </c>
      <c r="B146" s="66">
        <v>0</v>
      </c>
      <c r="C146" s="66">
        <v>0</v>
      </c>
      <c r="D146" s="66">
        <v>0</v>
      </c>
      <c r="E146" s="66">
        <v>0</v>
      </c>
      <c r="F146" s="66">
        <v>0</v>
      </c>
      <c r="G146" s="66">
        <v>0</v>
      </c>
      <c r="H146" s="66">
        <v>0</v>
      </c>
      <c r="I146" s="66">
        <v>0</v>
      </c>
      <c r="J146" s="66">
        <v>0</v>
      </c>
      <c r="K146" s="66">
        <v>0</v>
      </c>
      <c r="L146" s="66">
        <v>0</v>
      </c>
      <c r="M146" s="66">
        <v>0</v>
      </c>
      <c r="N146" s="71">
        <v>0</v>
      </c>
    </row>
    <row r="147" spans="1:14" ht="33" customHeight="1" x14ac:dyDescent="0.2">
      <c r="A147" s="78" t="s">
        <v>258</v>
      </c>
      <c r="B147" s="66">
        <v>5120322.4800000004</v>
      </c>
      <c r="C147" s="66">
        <v>4169343.36</v>
      </c>
      <c r="D147" s="66">
        <v>6171088.5599999996</v>
      </c>
      <c r="E147" s="66">
        <v>3281787.6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71">
        <v>18742542</v>
      </c>
    </row>
    <row r="148" spans="1:14" ht="33" customHeight="1" x14ac:dyDescent="0.2">
      <c r="A148" s="78" t="s">
        <v>259</v>
      </c>
      <c r="B148" s="66">
        <v>86777165.439999998</v>
      </c>
      <c r="C148" s="66">
        <v>58501215.479999997</v>
      </c>
      <c r="D148" s="66">
        <v>24329415.66</v>
      </c>
      <c r="E148" s="66">
        <v>72419294.560000002</v>
      </c>
      <c r="F148" s="66">
        <v>134821536.94999999</v>
      </c>
      <c r="G148" s="66">
        <v>150639010.69999999</v>
      </c>
      <c r="H148" s="66">
        <v>48343678.899999999</v>
      </c>
      <c r="I148" s="66">
        <v>63597312.939999998</v>
      </c>
      <c r="J148" s="66">
        <v>132025323.63</v>
      </c>
      <c r="K148" s="66">
        <v>98519019</v>
      </c>
      <c r="L148" s="66">
        <v>95073941.209999993</v>
      </c>
      <c r="M148" s="66">
        <v>107166774.18000001</v>
      </c>
      <c r="N148" s="71">
        <v>1072213688.6499999</v>
      </c>
    </row>
    <row r="149" spans="1:14" ht="33" customHeight="1" x14ac:dyDescent="0.2">
      <c r="A149" s="78" t="s">
        <v>260</v>
      </c>
      <c r="B149" s="66">
        <v>0</v>
      </c>
      <c r="C149" s="66">
        <v>0</v>
      </c>
      <c r="D149" s="66">
        <v>0</v>
      </c>
      <c r="E149" s="66">
        <v>0</v>
      </c>
      <c r="F149" s="66">
        <v>0</v>
      </c>
      <c r="G149" s="66">
        <v>0</v>
      </c>
      <c r="H149" s="66">
        <v>498365</v>
      </c>
      <c r="I149" s="66">
        <v>1153475</v>
      </c>
      <c r="J149" s="66">
        <v>53650</v>
      </c>
      <c r="K149" s="66">
        <v>0</v>
      </c>
      <c r="L149" s="66">
        <v>0</v>
      </c>
      <c r="M149" s="66">
        <v>301392</v>
      </c>
      <c r="N149" s="71">
        <v>2006882</v>
      </c>
    </row>
    <row r="150" spans="1:14" ht="33" customHeight="1" thickBot="1" x14ac:dyDescent="0.25">
      <c r="A150" s="78" t="s">
        <v>261</v>
      </c>
      <c r="B150" s="66">
        <v>1729675</v>
      </c>
      <c r="C150" s="66">
        <v>1768000</v>
      </c>
      <c r="D150" s="66">
        <v>1285100</v>
      </c>
      <c r="E150" s="66">
        <v>624875</v>
      </c>
      <c r="F150" s="66">
        <v>1014450</v>
      </c>
      <c r="G150" s="66">
        <v>2198425</v>
      </c>
      <c r="H150" s="66">
        <v>5906222</v>
      </c>
      <c r="I150" s="66">
        <v>10084066</v>
      </c>
      <c r="J150" s="66">
        <v>7461047</v>
      </c>
      <c r="K150" s="66">
        <v>8281979.5</v>
      </c>
      <c r="L150" s="66">
        <v>7847765.5</v>
      </c>
      <c r="M150" s="66">
        <v>5000598</v>
      </c>
      <c r="N150" s="71">
        <v>53202203</v>
      </c>
    </row>
    <row r="151" spans="1:14" ht="33" customHeight="1" thickBot="1" x14ac:dyDescent="0.25">
      <c r="A151" s="79" t="s">
        <v>262</v>
      </c>
      <c r="B151" s="69">
        <v>0</v>
      </c>
      <c r="C151" s="69">
        <v>0</v>
      </c>
      <c r="D151" s="69">
        <v>0</v>
      </c>
      <c r="E151" s="69">
        <v>0</v>
      </c>
      <c r="F151" s="69">
        <v>0</v>
      </c>
      <c r="G151" s="69">
        <v>0</v>
      </c>
      <c r="H151" s="69">
        <v>0</v>
      </c>
      <c r="I151" s="69">
        <v>0</v>
      </c>
      <c r="J151" s="69">
        <v>0</v>
      </c>
      <c r="K151" s="69">
        <v>0</v>
      </c>
      <c r="L151" s="69">
        <v>0</v>
      </c>
      <c r="M151" s="69">
        <v>0</v>
      </c>
      <c r="N151" s="69">
        <v>0</v>
      </c>
    </row>
    <row r="152" spans="1:14" ht="33" customHeight="1" thickBot="1" x14ac:dyDescent="0.25">
      <c r="A152" s="80" t="s">
        <v>262</v>
      </c>
      <c r="B152" s="72">
        <v>0</v>
      </c>
      <c r="C152" s="72">
        <v>0</v>
      </c>
      <c r="D152" s="72">
        <v>0</v>
      </c>
      <c r="E152" s="72">
        <v>0</v>
      </c>
      <c r="F152" s="72">
        <v>0</v>
      </c>
      <c r="G152" s="72">
        <v>0</v>
      </c>
      <c r="H152" s="72">
        <v>0</v>
      </c>
      <c r="I152" s="72">
        <v>0</v>
      </c>
      <c r="J152" s="72">
        <v>0</v>
      </c>
      <c r="K152" s="72">
        <v>0</v>
      </c>
      <c r="L152" s="72">
        <v>0</v>
      </c>
      <c r="M152" s="72">
        <v>0</v>
      </c>
      <c r="N152" s="71">
        <v>0</v>
      </c>
    </row>
    <row r="153" spans="1:14" ht="33" customHeight="1" thickBot="1" x14ac:dyDescent="0.25">
      <c r="A153" s="79" t="s">
        <v>263</v>
      </c>
      <c r="B153" s="69">
        <v>6023305.4400000004</v>
      </c>
      <c r="C153" s="69">
        <v>2707424.26</v>
      </c>
      <c r="D153" s="69">
        <v>4774505.24</v>
      </c>
      <c r="E153" s="69">
        <v>4362992.5299999993</v>
      </c>
      <c r="F153" s="69">
        <v>6038833.9000000004</v>
      </c>
      <c r="G153" s="69">
        <v>5523776</v>
      </c>
      <c r="H153" s="69">
        <v>6600163.7399999993</v>
      </c>
      <c r="I153" s="69">
        <v>6696948.7600000007</v>
      </c>
      <c r="J153" s="69">
        <v>8246333.9199999999</v>
      </c>
      <c r="K153" s="69">
        <v>8339790.8400000008</v>
      </c>
      <c r="L153" s="69">
        <v>5089154.2</v>
      </c>
      <c r="M153" s="69">
        <v>8761669.2799999993</v>
      </c>
      <c r="N153" s="69">
        <v>73164898.109999985</v>
      </c>
    </row>
    <row r="154" spans="1:14" ht="33" customHeight="1" x14ac:dyDescent="0.2">
      <c r="A154" s="78" t="s">
        <v>264</v>
      </c>
      <c r="B154" s="66">
        <v>0</v>
      </c>
      <c r="C154" s="66">
        <v>0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0</v>
      </c>
      <c r="K154" s="66">
        <v>0</v>
      </c>
      <c r="L154" s="66">
        <v>0</v>
      </c>
      <c r="M154" s="66">
        <v>0</v>
      </c>
      <c r="N154" s="71">
        <v>0</v>
      </c>
    </row>
    <row r="155" spans="1:14" ht="33" customHeight="1" x14ac:dyDescent="0.2">
      <c r="A155" s="78" t="s">
        <v>265</v>
      </c>
      <c r="B155" s="66">
        <v>6023305.4400000004</v>
      </c>
      <c r="C155" s="66">
        <v>2601793.42</v>
      </c>
      <c r="D155" s="66">
        <v>4774505.24</v>
      </c>
      <c r="E155" s="66">
        <v>3902634.26</v>
      </c>
      <c r="F155" s="66">
        <v>5693385.54</v>
      </c>
      <c r="G155" s="66">
        <v>4755077.58</v>
      </c>
      <c r="H155" s="66">
        <v>6007725.2599999998</v>
      </c>
      <c r="I155" s="66">
        <v>6103012.2999999998</v>
      </c>
      <c r="J155" s="66">
        <v>7352615.8200000003</v>
      </c>
      <c r="K155" s="66">
        <v>7909521.9400000004</v>
      </c>
      <c r="L155" s="66">
        <v>4930911.04</v>
      </c>
      <c r="M155" s="66">
        <v>8346331.7199999997</v>
      </c>
      <c r="N155" s="71">
        <v>68400819.559999987</v>
      </c>
    </row>
    <row r="156" spans="1:14" ht="33" customHeight="1" x14ac:dyDescent="0.2">
      <c r="A156" s="78" t="s">
        <v>266</v>
      </c>
      <c r="B156" s="66">
        <v>0</v>
      </c>
      <c r="C156" s="66">
        <v>0</v>
      </c>
      <c r="D156" s="66">
        <v>0</v>
      </c>
      <c r="E156" s="66">
        <v>0</v>
      </c>
      <c r="F156" s="66">
        <v>0</v>
      </c>
      <c r="G156" s="66">
        <v>0</v>
      </c>
      <c r="H156" s="66">
        <v>0</v>
      </c>
      <c r="I156" s="66">
        <v>18793.740000000002</v>
      </c>
      <c r="J156" s="66">
        <v>0</v>
      </c>
      <c r="K156" s="66">
        <v>48005</v>
      </c>
      <c r="L156" s="66">
        <v>0</v>
      </c>
      <c r="M156" s="66">
        <v>0</v>
      </c>
      <c r="N156" s="71">
        <v>66798.740000000005</v>
      </c>
    </row>
    <row r="157" spans="1:14" ht="33" customHeight="1" x14ac:dyDescent="0.2">
      <c r="A157" s="78" t="s">
        <v>267</v>
      </c>
      <c r="B157" s="66">
        <v>0</v>
      </c>
      <c r="C157" s="66">
        <v>0</v>
      </c>
      <c r="D157" s="66">
        <v>0</v>
      </c>
      <c r="E157" s="66">
        <v>460358.27</v>
      </c>
      <c r="F157" s="66">
        <v>345448.36</v>
      </c>
      <c r="G157" s="66">
        <v>605225.46</v>
      </c>
      <c r="H157" s="66">
        <v>203465.42</v>
      </c>
      <c r="I157" s="66">
        <v>381614.77</v>
      </c>
      <c r="J157" s="66">
        <v>544058.51</v>
      </c>
      <c r="K157" s="66">
        <v>382263.9</v>
      </c>
      <c r="L157" s="66">
        <v>158243.16</v>
      </c>
      <c r="M157" s="66">
        <v>415337.56</v>
      </c>
      <c r="N157" s="71">
        <v>3496015.41</v>
      </c>
    </row>
    <row r="158" spans="1:14" ht="33" customHeight="1" x14ac:dyDescent="0.2">
      <c r="A158" s="78" t="s">
        <v>268</v>
      </c>
      <c r="B158" s="66">
        <v>0</v>
      </c>
      <c r="C158" s="66">
        <v>0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71">
        <v>0</v>
      </c>
    </row>
    <row r="159" spans="1:14" ht="33" customHeight="1" x14ac:dyDescent="0.2">
      <c r="A159" s="78" t="s">
        <v>269</v>
      </c>
      <c r="B159" s="66">
        <v>0</v>
      </c>
      <c r="C159" s="66">
        <v>0</v>
      </c>
      <c r="D159" s="66">
        <v>0</v>
      </c>
      <c r="E159" s="66">
        <v>0</v>
      </c>
      <c r="F159" s="66">
        <v>0</v>
      </c>
      <c r="G159" s="66">
        <v>0</v>
      </c>
      <c r="H159" s="66">
        <v>0</v>
      </c>
      <c r="I159" s="66">
        <v>0</v>
      </c>
      <c r="J159" s="66">
        <v>0</v>
      </c>
      <c r="K159" s="66">
        <v>0</v>
      </c>
      <c r="L159" s="66">
        <v>0</v>
      </c>
      <c r="M159" s="66">
        <v>0</v>
      </c>
      <c r="N159" s="71">
        <v>0</v>
      </c>
    </row>
    <row r="160" spans="1:14" ht="33" customHeight="1" x14ac:dyDescent="0.2">
      <c r="A160" s="78" t="s">
        <v>270</v>
      </c>
      <c r="B160" s="66">
        <v>0</v>
      </c>
      <c r="C160" s="66">
        <v>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0</v>
      </c>
      <c r="L160" s="66">
        <v>0</v>
      </c>
      <c r="M160" s="66">
        <v>0</v>
      </c>
      <c r="N160" s="71">
        <v>0</v>
      </c>
    </row>
    <row r="161" spans="1:14" ht="33" customHeight="1" x14ac:dyDescent="0.2">
      <c r="A161" s="78" t="s">
        <v>271</v>
      </c>
      <c r="B161" s="66">
        <v>0</v>
      </c>
      <c r="C161" s="66">
        <v>0</v>
      </c>
      <c r="D161" s="66">
        <v>0</v>
      </c>
      <c r="E161" s="66">
        <v>0</v>
      </c>
      <c r="F161" s="66">
        <v>0</v>
      </c>
      <c r="G161" s="66">
        <v>0</v>
      </c>
      <c r="H161" s="66">
        <v>0</v>
      </c>
      <c r="I161" s="66">
        <v>0</v>
      </c>
      <c r="J161" s="66">
        <v>0</v>
      </c>
      <c r="K161" s="66">
        <v>0</v>
      </c>
      <c r="L161" s="66">
        <v>0</v>
      </c>
      <c r="M161" s="66">
        <v>0</v>
      </c>
      <c r="N161" s="71">
        <v>0</v>
      </c>
    </row>
    <row r="162" spans="1:14" ht="33" customHeight="1" x14ac:dyDescent="0.2">
      <c r="A162" s="78" t="s">
        <v>272</v>
      </c>
      <c r="B162" s="66">
        <v>0</v>
      </c>
      <c r="C162" s="66">
        <v>0</v>
      </c>
      <c r="D162" s="66">
        <v>0</v>
      </c>
      <c r="E162" s="66">
        <v>0</v>
      </c>
      <c r="F162" s="66">
        <v>0</v>
      </c>
      <c r="G162" s="66">
        <v>0</v>
      </c>
      <c r="H162" s="66">
        <v>0</v>
      </c>
      <c r="I162" s="66">
        <v>0</v>
      </c>
      <c r="J162" s="66">
        <v>0</v>
      </c>
      <c r="K162" s="66">
        <v>0</v>
      </c>
      <c r="L162" s="66">
        <v>0</v>
      </c>
      <c r="M162" s="66">
        <v>0</v>
      </c>
      <c r="N162" s="71">
        <v>0</v>
      </c>
    </row>
    <row r="163" spans="1:14" ht="33" customHeight="1" thickBot="1" x14ac:dyDescent="0.25">
      <c r="A163" s="78" t="s">
        <v>273</v>
      </c>
      <c r="B163" s="66">
        <v>0</v>
      </c>
      <c r="C163" s="66">
        <v>105630.84</v>
      </c>
      <c r="D163" s="66">
        <v>0</v>
      </c>
      <c r="E163" s="66">
        <v>0</v>
      </c>
      <c r="F163" s="66">
        <v>0</v>
      </c>
      <c r="G163" s="66">
        <v>163472.95999999999</v>
      </c>
      <c r="H163" s="66">
        <v>388973.06</v>
      </c>
      <c r="I163" s="66">
        <v>193527.95</v>
      </c>
      <c r="J163" s="66">
        <v>349659.59</v>
      </c>
      <c r="K163" s="66">
        <v>0</v>
      </c>
      <c r="L163" s="66">
        <v>0</v>
      </c>
      <c r="M163" s="66">
        <v>0</v>
      </c>
      <c r="N163" s="71">
        <v>1201264.4000000001</v>
      </c>
    </row>
    <row r="164" spans="1:14" ht="33" customHeight="1" thickBot="1" x14ac:dyDescent="0.25">
      <c r="A164" s="79" t="s">
        <v>274</v>
      </c>
      <c r="B164" s="69">
        <v>0</v>
      </c>
      <c r="C164" s="69">
        <v>0</v>
      </c>
      <c r="D164" s="69">
        <v>1820909.73</v>
      </c>
      <c r="E164" s="69">
        <v>1064709.42</v>
      </c>
      <c r="F164" s="69">
        <v>619315.89</v>
      </c>
      <c r="G164" s="69">
        <v>478590.9</v>
      </c>
      <c r="H164" s="69">
        <v>0</v>
      </c>
      <c r="I164" s="69">
        <v>581493.99</v>
      </c>
      <c r="J164" s="69">
        <v>4016490.09</v>
      </c>
      <c r="K164" s="69">
        <v>2182538.56</v>
      </c>
      <c r="L164" s="69">
        <v>3823213.99</v>
      </c>
      <c r="M164" s="69">
        <v>2707337.99</v>
      </c>
      <c r="N164" s="69">
        <v>17294600.560000002</v>
      </c>
    </row>
    <row r="165" spans="1:14" ht="33" customHeight="1" x14ac:dyDescent="0.2">
      <c r="A165" s="78" t="s">
        <v>275</v>
      </c>
      <c r="B165" s="66">
        <v>0</v>
      </c>
      <c r="C165" s="66">
        <v>0</v>
      </c>
      <c r="D165" s="66">
        <v>1820909.73</v>
      </c>
      <c r="E165" s="66">
        <v>1064709.42</v>
      </c>
      <c r="F165" s="66">
        <v>619315.89</v>
      </c>
      <c r="G165" s="66">
        <v>478590.9</v>
      </c>
      <c r="H165" s="66">
        <v>0</v>
      </c>
      <c r="I165" s="66">
        <v>581493.99</v>
      </c>
      <c r="J165" s="66">
        <v>4016490.09</v>
      </c>
      <c r="K165" s="66">
        <v>2182538.56</v>
      </c>
      <c r="L165" s="66">
        <v>3823213.99</v>
      </c>
      <c r="M165" s="66">
        <v>2707337.99</v>
      </c>
      <c r="N165" s="71">
        <v>17294600.560000002</v>
      </c>
    </row>
    <row r="166" spans="1:14" ht="33" customHeight="1" x14ac:dyDescent="0.2">
      <c r="A166" s="78" t="s">
        <v>276</v>
      </c>
      <c r="B166" s="66">
        <v>0</v>
      </c>
      <c r="C166" s="66">
        <v>0</v>
      </c>
      <c r="D166" s="66">
        <v>0</v>
      </c>
      <c r="E166" s="66">
        <v>0</v>
      </c>
      <c r="F166" s="66">
        <v>0</v>
      </c>
      <c r="G166" s="66">
        <v>0</v>
      </c>
      <c r="H166" s="66">
        <v>0</v>
      </c>
      <c r="I166" s="66">
        <v>0</v>
      </c>
      <c r="J166" s="66">
        <v>0</v>
      </c>
      <c r="K166" s="66">
        <v>0</v>
      </c>
      <c r="L166" s="66">
        <v>0</v>
      </c>
      <c r="M166" s="66">
        <v>0</v>
      </c>
      <c r="N166" s="71">
        <v>0</v>
      </c>
    </row>
    <row r="167" spans="1:14" ht="33" customHeight="1" x14ac:dyDescent="0.2">
      <c r="A167" s="78" t="s">
        <v>277</v>
      </c>
      <c r="B167" s="66">
        <v>0</v>
      </c>
      <c r="C167" s="66">
        <v>0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0</v>
      </c>
      <c r="K167" s="66">
        <v>0</v>
      </c>
      <c r="L167" s="66">
        <v>0</v>
      </c>
      <c r="M167" s="66">
        <v>0</v>
      </c>
      <c r="N167" s="71">
        <v>0</v>
      </c>
    </row>
    <row r="168" spans="1:14" ht="33" customHeight="1" x14ac:dyDescent="0.2">
      <c r="A168" s="78" t="s">
        <v>278</v>
      </c>
      <c r="B168" s="66">
        <v>0</v>
      </c>
      <c r="C168" s="66">
        <v>0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0</v>
      </c>
      <c r="M168" s="66">
        <v>0</v>
      </c>
      <c r="N168" s="71">
        <v>0</v>
      </c>
    </row>
    <row r="169" spans="1:14" ht="33" customHeight="1" x14ac:dyDescent="0.2">
      <c r="A169" s="78" t="s">
        <v>279</v>
      </c>
      <c r="B169" s="66">
        <v>0</v>
      </c>
      <c r="C169" s="66">
        <v>0</v>
      </c>
      <c r="D169" s="66">
        <v>0</v>
      </c>
      <c r="E169" s="66">
        <v>0</v>
      </c>
      <c r="F169" s="66">
        <v>0</v>
      </c>
      <c r="G169" s="66">
        <v>0</v>
      </c>
      <c r="H169" s="66">
        <v>0</v>
      </c>
      <c r="I169" s="66">
        <v>0</v>
      </c>
      <c r="J169" s="66">
        <v>0</v>
      </c>
      <c r="K169" s="66">
        <v>0</v>
      </c>
      <c r="L169" s="66">
        <v>0</v>
      </c>
      <c r="M169" s="66">
        <v>0</v>
      </c>
      <c r="N169" s="71">
        <v>0</v>
      </c>
    </row>
    <row r="170" spans="1:14" ht="33" customHeight="1" x14ac:dyDescent="0.2">
      <c r="A170" s="78" t="s">
        <v>280</v>
      </c>
      <c r="B170" s="66">
        <v>0</v>
      </c>
      <c r="C170" s="66">
        <v>0</v>
      </c>
      <c r="D170" s="66">
        <v>0</v>
      </c>
      <c r="E170" s="66">
        <v>0</v>
      </c>
      <c r="F170" s="66">
        <v>0</v>
      </c>
      <c r="G170" s="66">
        <v>0</v>
      </c>
      <c r="H170" s="66">
        <v>0</v>
      </c>
      <c r="I170" s="66">
        <v>0</v>
      </c>
      <c r="J170" s="66">
        <v>0</v>
      </c>
      <c r="K170" s="66">
        <v>0</v>
      </c>
      <c r="L170" s="66">
        <v>0</v>
      </c>
      <c r="M170" s="66">
        <v>0</v>
      </c>
      <c r="N170" s="71">
        <v>0</v>
      </c>
    </row>
    <row r="171" spans="1:14" ht="33" customHeight="1" thickBot="1" x14ac:dyDescent="0.25">
      <c r="A171" s="78" t="s">
        <v>281</v>
      </c>
      <c r="B171" s="66">
        <v>0</v>
      </c>
      <c r="C171" s="66">
        <v>0</v>
      </c>
      <c r="D171" s="66">
        <v>0</v>
      </c>
      <c r="E171" s="66">
        <v>0</v>
      </c>
      <c r="F171" s="66">
        <v>0</v>
      </c>
      <c r="G171" s="66">
        <v>0</v>
      </c>
      <c r="H171" s="66">
        <v>0</v>
      </c>
      <c r="I171" s="66">
        <v>0</v>
      </c>
      <c r="J171" s="66">
        <v>0</v>
      </c>
      <c r="K171" s="66">
        <v>0</v>
      </c>
      <c r="L171" s="66">
        <v>0</v>
      </c>
      <c r="M171" s="66">
        <v>0</v>
      </c>
      <c r="N171" s="71">
        <v>0</v>
      </c>
    </row>
    <row r="172" spans="1:14" ht="33" customHeight="1" thickBot="1" x14ac:dyDescent="0.25">
      <c r="A172" s="79" t="s">
        <v>282</v>
      </c>
      <c r="B172" s="69">
        <v>9092239.5899999999</v>
      </c>
      <c r="C172" s="69">
        <v>11045739.859999999</v>
      </c>
      <c r="D172" s="69">
        <v>6344499.5099999998</v>
      </c>
      <c r="E172" s="69">
        <v>7697390.4499999993</v>
      </c>
      <c r="F172" s="69">
        <v>7695142.3499999996</v>
      </c>
      <c r="G172" s="69">
        <v>12649302.100000001</v>
      </c>
      <c r="H172" s="69">
        <v>14797963.57</v>
      </c>
      <c r="I172" s="69">
        <v>15226193.439999999</v>
      </c>
      <c r="J172" s="69">
        <v>14444981.560000001</v>
      </c>
      <c r="K172" s="69">
        <v>24617616.98</v>
      </c>
      <c r="L172" s="69">
        <v>16500344.040000001</v>
      </c>
      <c r="M172" s="69">
        <v>8480220.3000000007</v>
      </c>
      <c r="N172" s="69">
        <v>148591633.75</v>
      </c>
    </row>
    <row r="173" spans="1:14" ht="33" customHeight="1" x14ac:dyDescent="0.2">
      <c r="A173" s="78" t="s">
        <v>283</v>
      </c>
      <c r="B173" s="66">
        <v>0</v>
      </c>
      <c r="C173" s="66">
        <v>0</v>
      </c>
      <c r="D173" s="66">
        <v>0</v>
      </c>
      <c r="E173" s="66">
        <v>0</v>
      </c>
      <c r="F173" s="66">
        <v>0</v>
      </c>
      <c r="G173" s="66">
        <v>0</v>
      </c>
      <c r="H173" s="66">
        <v>0</v>
      </c>
      <c r="I173" s="66">
        <v>0</v>
      </c>
      <c r="J173" s="66">
        <v>0</v>
      </c>
      <c r="K173" s="66">
        <v>0</v>
      </c>
      <c r="L173" s="66">
        <v>0</v>
      </c>
      <c r="M173" s="66">
        <v>0</v>
      </c>
      <c r="N173" s="71">
        <v>0</v>
      </c>
    </row>
    <row r="174" spans="1:14" ht="33" customHeight="1" x14ac:dyDescent="0.2">
      <c r="A174" s="78" t="s">
        <v>284</v>
      </c>
      <c r="B174" s="66">
        <v>0</v>
      </c>
      <c r="C174" s="66">
        <v>0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0</v>
      </c>
      <c r="J174" s="66">
        <v>0</v>
      </c>
      <c r="K174" s="66">
        <v>0</v>
      </c>
      <c r="L174" s="66">
        <v>0</v>
      </c>
      <c r="M174" s="66">
        <v>0</v>
      </c>
      <c r="N174" s="71">
        <v>0</v>
      </c>
    </row>
    <row r="175" spans="1:14" ht="33" customHeight="1" x14ac:dyDescent="0.2">
      <c r="A175" s="78" t="s">
        <v>285</v>
      </c>
      <c r="B175" s="66">
        <v>0</v>
      </c>
      <c r="C175" s="66">
        <v>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71">
        <v>0</v>
      </c>
    </row>
    <row r="176" spans="1:14" ht="33" customHeight="1" x14ac:dyDescent="0.2">
      <c r="A176" s="78" t="s">
        <v>286</v>
      </c>
      <c r="B176" s="66">
        <v>0</v>
      </c>
      <c r="C176" s="66">
        <v>0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71">
        <v>0</v>
      </c>
    </row>
    <row r="177" spans="1:14" ht="33" customHeight="1" x14ac:dyDescent="0.2">
      <c r="A177" s="78" t="s">
        <v>287</v>
      </c>
      <c r="B177" s="66">
        <v>4837539.1900000004</v>
      </c>
      <c r="C177" s="66">
        <v>4922606.79</v>
      </c>
      <c r="D177" s="66">
        <v>0</v>
      </c>
      <c r="E177" s="66">
        <v>0</v>
      </c>
      <c r="F177" s="66">
        <v>0</v>
      </c>
      <c r="G177" s="66">
        <v>5700677.3799999999</v>
      </c>
      <c r="H177" s="66">
        <v>4901011.05</v>
      </c>
      <c r="I177" s="66">
        <v>5287145.16</v>
      </c>
      <c r="J177" s="66">
        <v>8386889.1900000004</v>
      </c>
      <c r="K177" s="66">
        <v>10580993.789999999</v>
      </c>
      <c r="L177" s="66">
        <v>8219992.4100000001</v>
      </c>
      <c r="M177" s="66">
        <v>1921870.29</v>
      </c>
      <c r="N177" s="71">
        <v>54758725.249999993</v>
      </c>
    </row>
    <row r="178" spans="1:14" ht="33" customHeight="1" x14ac:dyDescent="0.2">
      <c r="A178" s="78" t="s">
        <v>288</v>
      </c>
      <c r="B178" s="66">
        <v>0</v>
      </c>
      <c r="C178" s="66">
        <v>0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0</v>
      </c>
      <c r="J178" s="66">
        <v>0</v>
      </c>
      <c r="K178" s="66">
        <v>0</v>
      </c>
      <c r="L178" s="66">
        <v>0</v>
      </c>
      <c r="M178" s="66">
        <v>0</v>
      </c>
      <c r="N178" s="71">
        <v>0</v>
      </c>
    </row>
    <row r="179" spans="1:14" ht="33" customHeight="1" x14ac:dyDescent="0.2">
      <c r="A179" s="78" t="s">
        <v>289</v>
      </c>
      <c r="B179" s="66">
        <v>565946.07999999996</v>
      </c>
      <c r="C179" s="66">
        <v>1818492.36</v>
      </c>
      <c r="D179" s="66">
        <v>1070473.1000000001</v>
      </c>
      <c r="E179" s="66">
        <v>4420206.68</v>
      </c>
      <c r="F179" s="66">
        <v>2726578.64</v>
      </c>
      <c r="G179" s="66">
        <v>2973926.74</v>
      </c>
      <c r="H179" s="66">
        <v>5365751.05</v>
      </c>
      <c r="I179" s="66">
        <v>4516349.7699999996</v>
      </c>
      <c r="J179" s="66">
        <v>2069307.62</v>
      </c>
      <c r="K179" s="66">
        <v>7777362.6200000001</v>
      </c>
      <c r="L179" s="66">
        <v>5460440.3200000003</v>
      </c>
      <c r="M179" s="66">
        <v>3711265.13</v>
      </c>
      <c r="N179" s="71">
        <v>42476100.110000007</v>
      </c>
    </row>
    <row r="180" spans="1:14" ht="33" customHeight="1" x14ac:dyDescent="0.2">
      <c r="A180" s="78" t="s">
        <v>290</v>
      </c>
      <c r="B180" s="66">
        <v>0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71">
        <v>0</v>
      </c>
    </row>
    <row r="181" spans="1:14" ht="33" customHeight="1" x14ac:dyDescent="0.2">
      <c r="A181" s="78" t="s">
        <v>291</v>
      </c>
      <c r="B181" s="66">
        <v>0</v>
      </c>
      <c r="C181" s="66">
        <v>0</v>
      </c>
      <c r="D181" s="66">
        <v>0</v>
      </c>
      <c r="E181" s="66">
        <v>0</v>
      </c>
      <c r="F181" s="66">
        <v>0</v>
      </c>
      <c r="G181" s="66">
        <v>0</v>
      </c>
      <c r="H181" s="66">
        <v>0</v>
      </c>
      <c r="I181" s="66">
        <v>0</v>
      </c>
      <c r="J181" s="66">
        <v>0</v>
      </c>
      <c r="K181" s="66">
        <v>0</v>
      </c>
      <c r="L181" s="66">
        <v>0</v>
      </c>
      <c r="M181" s="66">
        <v>0</v>
      </c>
      <c r="N181" s="71">
        <v>0</v>
      </c>
    </row>
    <row r="182" spans="1:14" ht="33" customHeight="1" x14ac:dyDescent="0.2">
      <c r="A182" s="78" t="s">
        <v>292</v>
      </c>
      <c r="B182" s="66">
        <v>3688754.32</v>
      </c>
      <c r="C182" s="66">
        <v>4304640.71</v>
      </c>
      <c r="D182" s="66">
        <v>5274026.41</v>
      </c>
      <c r="E182" s="66">
        <v>3277183.77</v>
      </c>
      <c r="F182" s="66">
        <v>4968563.71</v>
      </c>
      <c r="G182" s="66">
        <v>3974697.98</v>
      </c>
      <c r="H182" s="66">
        <v>4531201.47</v>
      </c>
      <c r="I182" s="66">
        <v>5422698.5099999998</v>
      </c>
      <c r="J182" s="66">
        <v>3988784.75</v>
      </c>
      <c r="K182" s="66">
        <v>6259260.5700000003</v>
      </c>
      <c r="L182" s="66">
        <v>2819911.31</v>
      </c>
      <c r="M182" s="66">
        <v>2847084.88</v>
      </c>
      <c r="N182" s="71">
        <v>51356808.390000001</v>
      </c>
    </row>
    <row r="183" spans="1:14" ht="33" customHeight="1" x14ac:dyDescent="0.2">
      <c r="A183" s="78" t="s">
        <v>293</v>
      </c>
      <c r="B183" s="66">
        <v>0</v>
      </c>
      <c r="C183" s="66">
        <v>0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71">
        <v>0</v>
      </c>
    </row>
    <row r="184" spans="1:14" ht="33" customHeight="1" x14ac:dyDescent="0.2">
      <c r="A184" s="78" t="s">
        <v>294</v>
      </c>
      <c r="B184" s="66">
        <v>0</v>
      </c>
      <c r="C184" s="66">
        <v>0</v>
      </c>
      <c r="D184" s="66">
        <v>0</v>
      </c>
      <c r="E184" s="66">
        <v>0</v>
      </c>
      <c r="F184" s="66">
        <v>0</v>
      </c>
      <c r="G184" s="66">
        <v>0</v>
      </c>
      <c r="H184" s="66">
        <v>0</v>
      </c>
      <c r="I184" s="66">
        <v>0</v>
      </c>
      <c r="J184" s="66">
        <v>0</v>
      </c>
      <c r="K184" s="66">
        <v>0</v>
      </c>
      <c r="L184" s="66">
        <v>0</v>
      </c>
      <c r="M184" s="66">
        <v>0</v>
      </c>
      <c r="N184" s="71">
        <v>0</v>
      </c>
    </row>
    <row r="185" spans="1:14" ht="33" customHeight="1" x14ac:dyDescent="0.2">
      <c r="A185" s="78" t="s">
        <v>295</v>
      </c>
      <c r="B185" s="66">
        <v>0</v>
      </c>
      <c r="C185" s="66">
        <v>0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71">
        <v>0</v>
      </c>
    </row>
    <row r="186" spans="1:14" ht="33" customHeight="1" x14ac:dyDescent="0.2">
      <c r="A186" s="78" t="s">
        <v>296</v>
      </c>
      <c r="B186" s="66">
        <v>0</v>
      </c>
      <c r="C186" s="66">
        <v>0</v>
      </c>
      <c r="D186" s="66">
        <v>0</v>
      </c>
      <c r="E186" s="66">
        <v>0</v>
      </c>
      <c r="F186" s="66">
        <v>0</v>
      </c>
      <c r="G186" s="66">
        <v>0</v>
      </c>
      <c r="H186" s="66">
        <v>0</v>
      </c>
      <c r="I186" s="66">
        <v>0</v>
      </c>
      <c r="J186" s="66">
        <v>0</v>
      </c>
      <c r="K186" s="66">
        <v>0</v>
      </c>
      <c r="L186" s="66">
        <v>0</v>
      </c>
      <c r="M186" s="66">
        <v>0</v>
      </c>
      <c r="N186" s="71">
        <v>0</v>
      </c>
    </row>
    <row r="187" spans="1:14" ht="33" customHeight="1" thickBot="1" x14ac:dyDescent="0.25">
      <c r="A187" s="78" t="s">
        <v>297</v>
      </c>
      <c r="B187" s="66">
        <v>0</v>
      </c>
      <c r="C187" s="66">
        <v>0</v>
      </c>
      <c r="D187" s="66">
        <v>0</v>
      </c>
      <c r="E187" s="66">
        <v>0</v>
      </c>
      <c r="F187" s="66">
        <v>0</v>
      </c>
      <c r="G187" s="66">
        <v>0</v>
      </c>
      <c r="H187" s="66">
        <v>0</v>
      </c>
      <c r="I187" s="66">
        <v>0</v>
      </c>
      <c r="J187" s="66">
        <v>0</v>
      </c>
      <c r="K187" s="66">
        <v>0</v>
      </c>
      <c r="L187" s="66">
        <v>0</v>
      </c>
      <c r="M187" s="66">
        <v>0</v>
      </c>
      <c r="N187" s="71">
        <v>0</v>
      </c>
    </row>
    <row r="188" spans="1:14" ht="33" customHeight="1" thickBot="1" x14ac:dyDescent="0.25">
      <c r="A188" s="79" t="s">
        <v>298</v>
      </c>
      <c r="B188" s="69">
        <v>10644528.5</v>
      </c>
      <c r="C188" s="69">
        <v>10179652.6</v>
      </c>
      <c r="D188" s="69">
        <v>5662968</v>
      </c>
      <c r="E188" s="69">
        <v>3361812</v>
      </c>
      <c r="F188" s="69">
        <v>3706993</v>
      </c>
      <c r="G188" s="69">
        <v>5547173</v>
      </c>
      <c r="H188" s="69">
        <v>9754617.5</v>
      </c>
      <c r="I188" s="69">
        <v>10233303.300000001</v>
      </c>
      <c r="J188" s="69">
        <v>2830414.72</v>
      </c>
      <c r="K188" s="69">
        <v>6487077</v>
      </c>
      <c r="L188" s="69">
        <v>3847789.5</v>
      </c>
      <c r="M188" s="69">
        <v>4088039.2</v>
      </c>
      <c r="N188" s="69">
        <v>76344368.320000008</v>
      </c>
    </row>
    <row r="189" spans="1:14" ht="33" customHeight="1" x14ac:dyDescent="0.2">
      <c r="A189" s="78" t="s">
        <v>299</v>
      </c>
      <c r="B189" s="66">
        <v>10522728.5</v>
      </c>
      <c r="C189" s="66">
        <v>9893100.5999999996</v>
      </c>
      <c r="D189" s="66">
        <v>4301846</v>
      </c>
      <c r="E189" s="66">
        <v>2224650</v>
      </c>
      <c r="F189" s="66">
        <v>3212877</v>
      </c>
      <c r="G189" s="66">
        <v>5388833</v>
      </c>
      <c r="H189" s="66">
        <v>9644997.5</v>
      </c>
      <c r="I189" s="66">
        <v>10062783.300000001</v>
      </c>
      <c r="J189" s="66">
        <v>2720794.72</v>
      </c>
      <c r="K189" s="66">
        <v>6487077</v>
      </c>
      <c r="L189" s="66">
        <v>3847789.5</v>
      </c>
      <c r="M189" s="66">
        <v>4088039.2</v>
      </c>
      <c r="N189" s="71">
        <v>72395516.320000008</v>
      </c>
    </row>
    <row r="190" spans="1:14" ht="33" customHeight="1" x14ac:dyDescent="0.2">
      <c r="A190" s="78" t="s">
        <v>300</v>
      </c>
      <c r="B190" s="66">
        <v>0</v>
      </c>
      <c r="C190" s="66">
        <v>0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71">
        <v>0</v>
      </c>
    </row>
    <row r="191" spans="1:14" ht="33" customHeight="1" x14ac:dyDescent="0.2">
      <c r="A191" s="78" t="s">
        <v>301</v>
      </c>
      <c r="B191" s="66">
        <v>0</v>
      </c>
      <c r="C191" s="66">
        <v>0</v>
      </c>
      <c r="D191" s="66">
        <v>0</v>
      </c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71">
        <v>0</v>
      </c>
    </row>
    <row r="192" spans="1:14" ht="33" customHeight="1" x14ac:dyDescent="0.2">
      <c r="A192" s="78" t="s">
        <v>302</v>
      </c>
      <c r="B192" s="66">
        <v>0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71">
        <v>0</v>
      </c>
    </row>
    <row r="193" spans="1:14" ht="33" customHeight="1" x14ac:dyDescent="0.2">
      <c r="A193" s="78" t="s">
        <v>303</v>
      </c>
      <c r="B193" s="66">
        <v>0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71">
        <v>0</v>
      </c>
    </row>
    <row r="194" spans="1:14" ht="33" customHeight="1" thickBot="1" x14ac:dyDescent="0.25">
      <c r="A194" s="78" t="s">
        <v>234</v>
      </c>
      <c r="B194" s="66">
        <v>121800</v>
      </c>
      <c r="C194" s="66">
        <v>286552</v>
      </c>
      <c r="D194" s="66">
        <v>1361122</v>
      </c>
      <c r="E194" s="66">
        <v>1137162</v>
      </c>
      <c r="F194" s="66">
        <v>494116</v>
      </c>
      <c r="G194" s="66">
        <v>158340</v>
      </c>
      <c r="H194" s="66">
        <v>109620</v>
      </c>
      <c r="I194" s="66">
        <v>170520</v>
      </c>
      <c r="J194" s="66">
        <v>109620</v>
      </c>
      <c r="K194" s="66">
        <v>0</v>
      </c>
      <c r="L194" s="66">
        <v>0</v>
      </c>
      <c r="M194" s="66">
        <v>0</v>
      </c>
      <c r="N194" s="71">
        <v>3948852</v>
      </c>
    </row>
    <row r="195" spans="1:14" ht="33" customHeight="1" thickBot="1" x14ac:dyDescent="0.25">
      <c r="A195" s="79" t="s">
        <v>304</v>
      </c>
      <c r="B195" s="69">
        <v>1506057</v>
      </c>
      <c r="C195" s="69">
        <v>745140.5</v>
      </c>
      <c r="D195" s="69">
        <v>1142112</v>
      </c>
      <c r="E195" s="69">
        <v>1117725.1400000001</v>
      </c>
      <c r="F195" s="69">
        <v>4274361.5</v>
      </c>
      <c r="G195" s="69">
        <v>10047075.5</v>
      </c>
      <c r="H195" s="69">
        <v>13080764.300000001</v>
      </c>
      <c r="I195" s="69">
        <v>5590976.5</v>
      </c>
      <c r="J195" s="69">
        <v>3471531</v>
      </c>
      <c r="K195" s="69">
        <v>1601746</v>
      </c>
      <c r="L195" s="69">
        <v>1296675.8</v>
      </c>
      <c r="M195" s="69">
        <v>819192</v>
      </c>
      <c r="N195" s="69">
        <v>44693357.240000002</v>
      </c>
    </row>
    <row r="196" spans="1:14" ht="33" customHeight="1" x14ac:dyDescent="0.2">
      <c r="A196" s="78" t="s">
        <v>305</v>
      </c>
      <c r="B196" s="66">
        <v>0</v>
      </c>
      <c r="C196" s="66">
        <v>0</v>
      </c>
      <c r="D196" s="66">
        <v>430974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130150.8</v>
      </c>
      <c r="M196" s="66">
        <v>0</v>
      </c>
      <c r="N196" s="66">
        <v>561124.80000000005</v>
      </c>
    </row>
    <row r="197" spans="1:14" ht="33" customHeight="1" x14ac:dyDescent="0.2">
      <c r="A197" s="78" t="s">
        <v>306</v>
      </c>
      <c r="B197" s="66">
        <v>0</v>
      </c>
      <c r="C197" s="66">
        <v>0</v>
      </c>
      <c r="D197" s="66">
        <v>0</v>
      </c>
      <c r="E197" s="66">
        <v>775438.14</v>
      </c>
      <c r="F197" s="66">
        <v>3109112.5</v>
      </c>
      <c r="G197" s="66">
        <v>8031024.5</v>
      </c>
      <c r="H197" s="66">
        <v>9554966.3000000007</v>
      </c>
      <c r="I197" s="66">
        <v>1635202.5</v>
      </c>
      <c r="J197" s="66">
        <v>0</v>
      </c>
      <c r="K197" s="66">
        <v>0</v>
      </c>
      <c r="L197" s="66">
        <v>0</v>
      </c>
      <c r="M197" s="66">
        <v>0</v>
      </c>
      <c r="N197" s="66">
        <v>23105743.940000001</v>
      </c>
    </row>
    <row r="198" spans="1:14" ht="33" customHeight="1" x14ac:dyDescent="0.2">
      <c r="A198" s="78" t="s">
        <v>307</v>
      </c>
      <c r="B198" s="66">
        <v>1506057</v>
      </c>
      <c r="C198" s="66">
        <v>745140.5</v>
      </c>
      <c r="D198" s="66">
        <v>711138</v>
      </c>
      <c r="E198" s="66">
        <v>342287</v>
      </c>
      <c r="F198" s="66">
        <v>1165249</v>
      </c>
      <c r="G198" s="66">
        <v>2016051</v>
      </c>
      <c r="H198" s="66">
        <v>3525798</v>
      </c>
      <c r="I198" s="66">
        <v>3955774</v>
      </c>
      <c r="J198" s="66">
        <v>3471531</v>
      </c>
      <c r="K198" s="66">
        <v>1601746</v>
      </c>
      <c r="L198" s="66">
        <v>1166525</v>
      </c>
      <c r="M198" s="66">
        <v>819192</v>
      </c>
      <c r="N198" s="66">
        <v>21026488.5</v>
      </c>
    </row>
    <row r="199" spans="1:14" ht="33" customHeight="1" thickBot="1" x14ac:dyDescent="0.25">
      <c r="A199" s="78" t="s">
        <v>234</v>
      </c>
      <c r="B199" s="66">
        <v>0</v>
      </c>
      <c r="C199" s="66">
        <v>0</v>
      </c>
      <c r="D199" s="66">
        <v>0</v>
      </c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</row>
    <row r="200" spans="1:14" ht="33" customHeight="1" thickBot="1" x14ac:dyDescent="0.25">
      <c r="A200" s="79" t="s">
        <v>308</v>
      </c>
      <c r="B200" s="69">
        <v>57407705.979999997</v>
      </c>
      <c r="C200" s="69">
        <v>62726810.240000002</v>
      </c>
      <c r="D200" s="69">
        <v>62786230.25</v>
      </c>
      <c r="E200" s="69">
        <v>67180950.879999995</v>
      </c>
      <c r="F200" s="69">
        <v>65206815.920000002</v>
      </c>
      <c r="G200" s="69">
        <v>61458826.539999999</v>
      </c>
      <c r="H200" s="69">
        <v>61453633.070000008</v>
      </c>
      <c r="I200" s="69">
        <v>64992143.350000001</v>
      </c>
      <c r="J200" s="69">
        <v>50782120.600000001</v>
      </c>
      <c r="K200" s="69">
        <v>55168593.630000003</v>
      </c>
      <c r="L200" s="69">
        <v>30813487</v>
      </c>
      <c r="M200" s="69">
        <v>58120626.120000005</v>
      </c>
      <c r="N200" s="69">
        <v>698097943.57999992</v>
      </c>
    </row>
    <row r="201" spans="1:14" ht="33" customHeight="1" x14ac:dyDescent="0.2">
      <c r="A201" s="78" t="s">
        <v>309</v>
      </c>
      <c r="B201" s="66">
        <v>2639992.29</v>
      </c>
      <c r="C201" s="66">
        <v>2506553.15</v>
      </c>
      <c r="D201" s="66">
        <v>4669551.55</v>
      </c>
      <c r="E201" s="66">
        <v>6462261.9699999997</v>
      </c>
      <c r="F201" s="66">
        <v>5391259.9699999997</v>
      </c>
      <c r="G201" s="66">
        <v>3900139.15</v>
      </c>
      <c r="H201" s="66">
        <v>4061284.14</v>
      </c>
      <c r="I201" s="66">
        <v>3022070.15</v>
      </c>
      <c r="J201" s="66">
        <v>5750657.0099999998</v>
      </c>
      <c r="K201" s="66">
        <v>3207568.62</v>
      </c>
      <c r="L201" s="66">
        <v>2613049.91</v>
      </c>
      <c r="M201" s="66">
        <v>1726080.54</v>
      </c>
      <c r="N201" s="71">
        <v>45950468.449999996</v>
      </c>
    </row>
    <row r="202" spans="1:14" ht="33" customHeight="1" x14ac:dyDescent="0.2">
      <c r="A202" s="78" t="s">
        <v>310</v>
      </c>
      <c r="B202" s="66">
        <v>5767532.4299999997</v>
      </c>
      <c r="C202" s="66">
        <v>5734317.21</v>
      </c>
      <c r="D202" s="66">
        <v>5531666.4000000004</v>
      </c>
      <c r="E202" s="66">
        <v>5771925.8700000001</v>
      </c>
      <c r="F202" s="66">
        <v>5672107.3200000003</v>
      </c>
      <c r="G202" s="66">
        <v>7003539.9900000002</v>
      </c>
      <c r="H202" s="66">
        <v>4897641.4800000004</v>
      </c>
      <c r="I202" s="66">
        <v>4199287.92</v>
      </c>
      <c r="J202" s="66">
        <v>0</v>
      </c>
      <c r="K202" s="66">
        <v>4771882.6500000004</v>
      </c>
      <c r="L202" s="66">
        <v>4883698.41</v>
      </c>
      <c r="M202" s="66">
        <v>4506122.3</v>
      </c>
      <c r="N202" s="71">
        <v>58739721.980000004</v>
      </c>
    </row>
    <row r="203" spans="1:14" ht="33" customHeight="1" x14ac:dyDescent="0.2">
      <c r="A203" s="78" t="s">
        <v>311</v>
      </c>
      <c r="B203" s="66">
        <v>0</v>
      </c>
      <c r="C203" s="66">
        <v>0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71">
        <v>0</v>
      </c>
    </row>
    <row r="204" spans="1:14" ht="33" customHeight="1" x14ac:dyDescent="0.2">
      <c r="A204" s="78" t="s">
        <v>312</v>
      </c>
      <c r="B204" s="66">
        <v>0</v>
      </c>
      <c r="C204" s="66">
        <v>0</v>
      </c>
      <c r="D204" s="66">
        <v>0</v>
      </c>
      <c r="E204" s="66">
        <v>1006538.46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71">
        <v>1006538.46</v>
      </c>
    </row>
    <row r="205" spans="1:14" ht="33" customHeight="1" x14ac:dyDescent="0.2">
      <c r="A205" s="78" t="s">
        <v>313</v>
      </c>
      <c r="B205" s="66">
        <v>0</v>
      </c>
      <c r="C205" s="66">
        <v>0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71">
        <v>0</v>
      </c>
    </row>
    <row r="206" spans="1:14" ht="33" customHeight="1" x14ac:dyDescent="0.2">
      <c r="A206" s="78" t="s">
        <v>314</v>
      </c>
      <c r="B206" s="66">
        <v>49000181.259999998</v>
      </c>
      <c r="C206" s="66">
        <v>54485939.880000003</v>
      </c>
      <c r="D206" s="66">
        <v>52585012.299999997</v>
      </c>
      <c r="E206" s="66">
        <v>53940224.579999998</v>
      </c>
      <c r="F206" s="66">
        <v>54143448.630000003</v>
      </c>
      <c r="G206" s="66">
        <v>50555147.399999999</v>
      </c>
      <c r="H206" s="66">
        <v>52494707.450000003</v>
      </c>
      <c r="I206" s="66">
        <v>57770785.280000001</v>
      </c>
      <c r="J206" s="66">
        <v>45031463.590000004</v>
      </c>
      <c r="K206" s="66">
        <v>47189142.359999999</v>
      </c>
      <c r="L206" s="66">
        <v>23316738.68</v>
      </c>
      <c r="M206" s="66">
        <v>51888423.280000001</v>
      </c>
      <c r="N206" s="71">
        <v>592401214.68999994</v>
      </c>
    </row>
    <row r="207" spans="1:14" ht="33" customHeight="1" x14ac:dyDescent="0.2">
      <c r="A207" s="78" t="s">
        <v>313</v>
      </c>
      <c r="B207" s="66">
        <v>0</v>
      </c>
      <c r="C207" s="66">
        <v>0</v>
      </c>
      <c r="D207" s="66">
        <v>0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71">
        <v>0</v>
      </c>
    </row>
    <row r="208" spans="1:14" ht="33" customHeight="1" thickBot="1" x14ac:dyDescent="0.25">
      <c r="A208" s="78" t="s">
        <v>234</v>
      </c>
      <c r="B208" s="66">
        <v>0</v>
      </c>
      <c r="C208" s="66">
        <v>0</v>
      </c>
      <c r="D208" s="66">
        <v>0</v>
      </c>
      <c r="E208" s="66">
        <v>0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71">
        <v>0</v>
      </c>
    </row>
    <row r="209" spans="1:14" ht="33" customHeight="1" thickBot="1" x14ac:dyDescent="0.25">
      <c r="A209" s="79" t="s">
        <v>315</v>
      </c>
      <c r="B209" s="69">
        <v>0</v>
      </c>
      <c r="C209" s="69">
        <v>0</v>
      </c>
      <c r="D209" s="69">
        <v>0</v>
      </c>
      <c r="E209" s="69">
        <v>0</v>
      </c>
      <c r="F209" s="69">
        <v>0</v>
      </c>
      <c r="G209" s="69">
        <v>0</v>
      </c>
      <c r="H209" s="69">
        <v>0</v>
      </c>
      <c r="I209" s="69">
        <v>0</v>
      </c>
      <c r="J209" s="69">
        <v>0</v>
      </c>
      <c r="K209" s="69">
        <v>0</v>
      </c>
      <c r="L209" s="69">
        <v>0</v>
      </c>
      <c r="M209" s="69">
        <v>0</v>
      </c>
      <c r="N209" s="69">
        <v>0</v>
      </c>
    </row>
    <row r="210" spans="1:14" ht="33" customHeight="1" x14ac:dyDescent="0.2">
      <c r="A210" s="78" t="s">
        <v>316</v>
      </c>
      <c r="B210" s="66">
        <v>0</v>
      </c>
      <c r="C210" s="66">
        <v>0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0</v>
      </c>
      <c r="M210" s="66">
        <v>0</v>
      </c>
      <c r="N210" s="71">
        <v>0</v>
      </c>
    </row>
    <row r="211" spans="1:14" ht="33" customHeight="1" x14ac:dyDescent="0.2">
      <c r="A211" s="78" t="s">
        <v>317</v>
      </c>
      <c r="B211" s="66">
        <v>0</v>
      </c>
      <c r="C211" s="66">
        <v>0</v>
      </c>
      <c r="D211" s="66">
        <v>0</v>
      </c>
      <c r="E211" s="66">
        <v>0</v>
      </c>
      <c r="F211" s="66">
        <v>0</v>
      </c>
      <c r="G211" s="66">
        <v>0</v>
      </c>
      <c r="H211" s="66">
        <v>0</v>
      </c>
      <c r="I211" s="66">
        <v>0</v>
      </c>
      <c r="J211" s="66">
        <v>0</v>
      </c>
      <c r="K211" s="66">
        <v>0</v>
      </c>
      <c r="L211" s="66">
        <v>0</v>
      </c>
      <c r="M211" s="66">
        <v>0</v>
      </c>
      <c r="N211" s="71">
        <v>0</v>
      </c>
    </row>
    <row r="212" spans="1:14" ht="33" customHeight="1" thickBot="1" x14ac:dyDescent="0.25">
      <c r="A212" s="78" t="s">
        <v>234</v>
      </c>
      <c r="B212" s="66">
        <v>0</v>
      </c>
      <c r="C212" s="66">
        <v>0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71">
        <v>0</v>
      </c>
    </row>
    <row r="213" spans="1:14" ht="33" customHeight="1" thickBot="1" x14ac:dyDescent="0.25">
      <c r="A213" s="79" t="s">
        <v>318</v>
      </c>
      <c r="B213" s="69">
        <v>0</v>
      </c>
      <c r="C213" s="69">
        <v>0</v>
      </c>
      <c r="D213" s="69">
        <v>0</v>
      </c>
      <c r="E213" s="69">
        <v>0</v>
      </c>
      <c r="F213" s="69">
        <v>0</v>
      </c>
      <c r="G213" s="69">
        <v>0</v>
      </c>
      <c r="H213" s="69">
        <v>0</v>
      </c>
      <c r="I213" s="69">
        <v>23380</v>
      </c>
      <c r="J213" s="69">
        <v>0</v>
      </c>
      <c r="K213" s="69">
        <v>0</v>
      </c>
      <c r="L213" s="69">
        <v>0</v>
      </c>
      <c r="M213" s="69">
        <v>0</v>
      </c>
      <c r="N213" s="69">
        <v>23380</v>
      </c>
    </row>
    <row r="214" spans="1:14" ht="33" customHeight="1" thickBot="1" x14ac:dyDescent="0.25">
      <c r="A214" s="81" t="s">
        <v>318</v>
      </c>
      <c r="B214" s="73">
        <v>0</v>
      </c>
      <c r="C214" s="73">
        <v>0</v>
      </c>
      <c r="D214" s="73">
        <v>0</v>
      </c>
      <c r="E214" s="73">
        <v>0</v>
      </c>
      <c r="F214" s="73">
        <v>0</v>
      </c>
      <c r="G214" s="73">
        <v>0</v>
      </c>
      <c r="H214" s="73">
        <v>0</v>
      </c>
      <c r="I214" s="73">
        <v>23380</v>
      </c>
      <c r="J214" s="73">
        <v>0</v>
      </c>
      <c r="K214" s="73">
        <v>0</v>
      </c>
      <c r="L214" s="73">
        <v>0</v>
      </c>
      <c r="M214" s="73">
        <v>0</v>
      </c>
      <c r="N214" s="74">
        <v>23380</v>
      </c>
    </row>
    <row r="215" spans="1:14" ht="33" customHeight="1" thickBot="1" x14ac:dyDescent="0.25">
      <c r="A215" s="86" t="s">
        <v>229</v>
      </c>
      <c r="B215" s="87">
        <v>235704092.56</v>
      </c>
      <c r="C215" s="87">
        <v>229767369.95000002</v>
      </c>
      <c r="D215" s="87">
        <v>223860939.06999996</v>
      </c>
      <c r="E215" s="87">
        <v>244060291.82999995</v>
      </c>
      <c r="F215" s="87">
        <v>249476862.75999999</v>
      </c>
      <c r="G215" s="87">
        <v>267362234.58999997</v>
      </c>
      <c r="H215" s="87">
        <v>278462308.12</v>
      </c>
      <c r="I215" s="87">
        <v>262478079.85000002</v>
      </c>
      <c r="J215" s="87">
        <v>295688655.75999999</v>
      </c>
      <c r="K215" s="87">
        <v>285191160.13999999</v>
      </c>
      <c r="L215" s="87">
        <v>235688921.16999999</v>
      </c>
      <c r="M215" s="87">
        <v>259254025.11000001</v>
      </c>
      <c r="N215" s="87">
        <v>3066994940.9099998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371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06" t="s">
        <v>216</v>
      </c>
      <c r="B220" s="107" t="s">
        <v>217</v>
      </c>
      <c r="C220" s="107" t="s">
        <v>218</v>
      </c>
      <c r="D220" s="107" t="s">
        <v>219</v>
      </c>
      <c r="E220" s="107" t="s">
        <v>220</v>
      </c>
      <c r="F220" s="107" t="s">
        <v>221</v>
      </c>
      <c r="G220" s="107" t="s">
        <v>222</v>
      </c>
      <c r="H220" s="107" t="s">
        <v>223</v>
      </c>
      <c r="I220" s="107" t="s">
        <v>224</v>
      </c>
      <c r="J220" s="107" t="s">
        <v>225</v>
      </c>
      <c r="K220" s="107" t="s">
        <v>226</v>
      </c>
      <c r="L220" s="107" t="s">
        <v>227</v>
      </c>
      <c r="M220" s="107" t="s">
        <v>228</v>
      </c>
      <c r="N220" s="108" t="s">
        <v>229</v>
      </c>
    </row>
    <row r="221" spans="1:14" ht="33" customHeight="1" thickBot="1" x14ac:dyDescent="0.25">
      <c r="A221" s="100" t="s">
        <v>230</v>
      </c>
      <c r="B221" s="88">
        <v>57400</v>
      </c>
      <c r="C221" s="88">
        <v>59450</v>
      </c>
      <c r="D221" s="88">
        <v>0</v>
      </c>
      <c r="E221" s="88">
        <v>59450</v>
      </c>
      <c r="F221" s="88">
        <v>0</v>
      </c>
      <c r="G221" s="88">
        <v>0</v>
      </c>
      <c r="H221" s="88">
        <v>0</v>
      </c>
      <c r="I221" s="88">
        <v>116850</v>
      </c>
      <c r="J221" s="88">
        <v>174250</v>
      </c>
      <c r="K221" s="88">
        <v>57400</v>
      </c>
      <c r="L221" s="88">
        <v>0</v>
      </c>
      <c r="M221" s="88">
        <v>57400</v>
      </c>
      <c r="N221" s="88">
        <v>582200</v>
      </c>
    </row>
    <row r="222" spans="1:14" ht="33" customHeight="1" x14ac:dyDescent="0.2">
      <c r="A222" s="98" t="s">
        <v>231</v>
      </c>
      <c r="B222" s="91">
        <v>57400</v>
      </c>
      <c r="C222" s="89">
        <v>59450</v>
      </c>
      <c r="D222" s="89">
        <v>0</v>
      </c>
      <c r="E222" s="89">
        <v>59450</v>
      </c>
      <c r="F222" s="89">
        <v>0</v>
      </c>
      <c r="G222" s="89">
        <v>0</v>
      </c>
      <c r="H222" s="89">
        <v>0</v>
      </c>
      <c r="I222" s="89">
        <v>116850</v>
      </c>
      <c r="J222" s="89">
        <v>174250</v>
      </c>
      <c r="K222" s="89">
        <v>57400</v>
      </c>
      <c r="L222" s="89">
        <v>0</v>
      </c>
      <c r="M222" s="89">
        <v>57400</v>
      </c>
      <c r="N222" s="90">
        <v>582200</v>
      </c>
    </row>
    <row r="223" spans="1:14" ht="33" customHeight="1" x14ac:dyDescent="0.2">
      <c r="A223" s="98" t="s">
        <v>213</v>
      </c>
      <c r="B223" s="91">
        <v>0</v>
      </c>
      <c r="C223" s="89">
        <v>0</v>
      </c>
      <c r="D223" s="89">
        <v>0</v>
      </c>
      <c r="E223" s="89">
        <v>0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  <c r="N223" s="90">
        <v>0</v>
      </c>
    </row>
    <row r="224" spans="1:14" ht="33" customHeight="1" x14ac:dyDescent="0.2">
      <c r="A224" s="98" t="s">
        <v>232</v>
      </c>
      <c r="B224" s="91">
        <v>0</v>
      </c>
      <c r="C224" s="89">
        <v>0</v>
      </c>
      <c r="D224" s="89">
        <v>0</v>
      </c>
      <c r="E224" s="89">
        <v>0</v>
      </c>
      <c r="F224" s="89">
        <v>0</v>
      </c>
      <c r="G224" s="89">
        <v>0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  <c r="N224" s="90">
        <v>0</v>
      </c>
    </row>
    <row r="225" spans="1:14" ht="33" customHeight="1" x14ac:dyDescent="0.2">
      <c r="A225" s="99" t="s">
        <v>233</v>
      </c>
      <c r="B225" s="91">
        <v>0</v>
      </c>
      <c r="C225" s="89">
        <v>0</v>
      </c>
      <c r="D225" s="89">
        <v>0</v>
      </c>
      <c r="E225" s="89">
        <v>0</v>
      </c>
      <c r="F225" s="89">
        <v>0</v>
      </c>
      <c r="G225" s="89">
        <v>0</v>
      </c>
      <c r="H225" s="89">
        <v>0</v>
      </c>
      <c r="I225" s="89">
        <v>0</v>
      </c>
      <c r="J225" s="89">
        <v>0</v>
      </c>
      <c r="K225" s="89">
        <v>0</v>
      </c>
      <c r="L225" s="89">
        <v>0</v>
      </c>
      <c r="M225" s="89">
        <v>0</v>
      </c>
      <c r="N225" s="90">
        <v>0</v>
      </c>
    </row>
    <row r="226" spans="1:14" ht="33" customHeight="1" thickBot="1" x14ac:dyDescent="0.25">
      <c r="A226" s="105" t="s">
        <v>234</v>
      </c>
      <c r="B226" s="91">
        <v>0</v>
      </c>
      <c r="C226" s="89">
        <v>0</v>
      </c>
      <c r="D226" s="89">
        <v>0</v>
      </c>
      <c r="E226" s="89">
        <v>0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  <c r="N226" s="90">
        <v>0</v>
      </c>
    </row>
    <row r="227" spans="1:14" ht="33" customHeight="1" thickBot="1" x14ac:dyDescent="0.25">
      <c r="A227" s="102" t="s">
        <v>235</v>
      </c>
      <c r="B227" s="92">
        <v>0</v>
      </c>
      <c r="C227" s="92">
        <v>0</v>
      </c>
      <c r="D227" s="92">
        <v>0</v>
      </c>
      <c r="E227" s="92">
        <v>0</v>
      </c>
      <c r="F227" s="92">
        <v>0</v>
      </c>
      <c r="G227" s="92">
        <v>0</v>
      </c>
      <c r="H227" s="92">
        <v>0</v>
      </c>
      <c r="I227" s="92">
        <v>0</v>
      </c>
      <c r="J227" s="92">
        <v>0</v>
      </c>
      <c r="K227" s="92">
        <v>0</v>
      </c>
      <c r="L227" s="92">
        <v>0</v>
      </c>
      <c r="M227" s="92">
        <v>0</v>
      </c>
      <c r="N227" s="92">
        <v>0</v>
      </c>
    </row>
    <row r="228" spans="1:14" ht="33" customHeight="1" x14ac:dyDescent="0.2">
      <c r="A228" s="101" t="s">
        <v>236</v>
      </c>
      <c r="B228" s="89">
        <v>0</v>
      </c>
      <c r="C228" s="89">
        <v>0</v>
      </c>
      <c r="D228" s="89">
        <v>0</v>
      </c>
      <c r="E228" s="89">
        <v>0</v>
      </c>
      <c r="F228" s="89">
        <v>0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  <c r="N228" s="90">
        <v>0</v>
      </c>
    </row>
    <row r="229" spans="1:14" ht="33" customHeight="1" x14ac:dyDescent="0.2">
      <c r="A229" s="101" t="s">
        <v>237</v>
      </c>
      <c r="B229" s="89">
        <v>0</v>
      </c>
      <c r="C229" s="89">
        <v>0</v>
      </c>
      <c r="D229" s="89">
        <v>0</v>
      </c>
      <c r="E229" s="89">
        <v>0</v>
      </c>
      <c r="F229" s="89">
        <v>0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  <c r="N229" s="90">
        <v>0</v>
      </c>
    </row>
    <row r="230" spans="1:14" ht="33" customHeight="1" x14ac:dyDescent="0.2">
      <c r="A230" s="101" t="s">
        <v>238</v>
      </c>
      <c r="B230" s="89">
        <v>0</v>
      </c>
      <c r="C230" s="89">
        <v>0</v>
      </c>
      <c r="D230" s="89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  <c r="N230" s="90">
        <v>0</v>
      </c>
    </row>
    <row r="231" spans="1:14" ht="33" customHeight="1" x14ac:dyDescent="0.2">
      <c r="A231" s="101" t="s">
        <v>239</v>
      </c>
      <c r="B231" s="89">
        <v>0</v>
      </c>
      <c r="C231" s="89">
        <v>0</v>
      </c>
      <c r="D231" s="89">
        <v>0</v>
      </c>
      <c r="E231" s="89">
        <v>0</v>
      </c>
      <c r="F231" s="89">
        <v>0</v>
      </c>
      <c r="G231" s="89">
        <v>0</v>
      </c>
      <c r="H231" s="89">
        <v>0</v>
      </c>
      <c r="I231" s="89">
        <v>0</v>
      </c>
      <c r="J231" s="89">
        <v>0</v>
      </c>
      <c r="K231" s="89">
        <v>0</v>
      </c>
      <c r="L231" s="89">
        <v>0</v>
      </c>
      <c r="M231" s="89">
        <v>0</v>
      </c>
      <c r="N231" s="90">
        <v>0</v>
      </c>
    </row>
    <row r="232" spans="1:14" ht="33" customHeight="1" x14ac:dyDescent="0.2">
      <c r="A232" s="101" t="s">
        <v>240</v>
      </c>
      <c r="B232" s="89">
        <v>0</v>
      </c>
      <c r="C232" s="89">
        <v>0</v>
      </c>
      <c r="D232" s="89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  <c r="N232" s="90">
        <v>0</v>
      </c>
    </row>
    <row r="233" spans="1:14" ht="33" customHeight="1" thickBot="1" x14ac:dyDescent="0.25">
      <c r="A233" s="101" t="s">
        <v>241</v>
      </c>
      <c r="B233" s="89">
        <v>0</v>
      </c>
      <c r="C233" s="89">
        <v>0</v>
      </c>
      <c r="D233" s="89">
        <v>0</v>
      </c>
      <c r="E233" s="89">
        <v>0</v>
      </c>
      <c r="F233" s="89">
        <v>0</v>
      </c>
      <c r="G233" s="89">
        <v>0</v>
      </c>
      <c r="H233" s="89">
        <v>0</v>
      </c>
      <c r="I233" s="89">
        <v>0</v>
      </c>
      <c r="J233" s="89">
        <v>0</v>
      </c>
      <c r="K233" s="89">
        <v>0</v>
      </c>
      <c r="L233" s="89">
        <v>0</v>
      </c>
      <c r="M233" s="89">
        <v>0</v>
      </c>
      <c r="N233" s="90">
        <v>0</v>
      </c>
    </row>
    <row r="234" spans="1:14" ht="33" customHeight="1" thickBot="1" x14ac:dyDescent="0.25">
      <c r="A234" s="102" t="s">
        <v>242</v>
      </c>
      <c r="B234" s="92">
        <v>0</v>
      </c>
      <c r="C234" s="92">
        <v>0</v>
      </c>
      <c r="D234" s="92">
        <v>0</v>
      </c>
      <c r="E234" s="92">
        <v>0</v>
      </c>
      <c r="F234" s="92">
        <v>0</v>
      </c>
      <c r="G234" s="92">
        <v>0</v>
      </c>
      <c r="H234" s="92">
        <v>0</v>
      </c>
      <c r="I234" s="92">
        <v>0</v>
      </c>
      <c r="J234" s="92">
        <v>0</v>
      </c>
      <c r="K234" s="92">
        <v>0</v>
      </c>
      <c r="L234" s="92">
        <v>0</v>
      </c>
      <c r="M234" s="92">
        <v>0</v>
      </c>
      <c r="N234" s="92">
        <v>0</v>
      </c>
    </row>
    <row r="235" spans="1:14" ht="33" customHeight="1" x14ac:dyDescent="0.2">
      <c r="A235" s="101" t="s">
        <v>243</v>
      </c>
      <c r="B235" s="89">
        <v>0</v>
      </c>
      <c r="C235" s="89">
        <v>0</v>
      </c>
      <c r="D235" s="89">
        <v>0</v>
      </c>
      <c r="E235" s="89">
        <v>0</v>
      </c>
      <c r="F235" s="89">
        <v>0</v>
      </c>
      <c r="G235" s="89">
        <v>0</v>
      </c>
      <c r="H235" s="89">
        <v>0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  <c r="N235" s="90">
        <v>0</v>
      </c>
    </row>
    <row r="236" spans="1:14" ht="33" customHeight="1" x14ac:dyDescent="0.2">
      <c r="A236" s="101" t="s">
        <v>244</v>
      </c>
      <c r="B236" s="89">
        <v>0</v>
      </c>
      <c r="C236" s="89">
        <v>0</v>
      </c>
      <c r="D236" s="89">
        <v>0</v>
      </c>
      <c r="E236" s="89">
        <v>0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  <c r="N236" s="90">
        <v>0</v>
      </c>
    </row>
    <row r="237" spans="1:14" ht="33" customHeight="1" x14ac:dyDescent="0.2">
      <c r="A237" s="101" t="s">
        <v>245</v>
      </c>
      <c r="B237" s="89">
        <v>0</v>
      </c>
      <c r="C237" s="89">
        <v>0</v>
      </c>
      <c r="D237" s="89">
        <v>0</v>
      </c>
      <c r="E237" s="89">
        <v>0</v>
      </c>
      <c r="F237" s="89">
        <v>0</v>
      </c>
      <c r="G237" s="89">
        <v>0</v>
      </c>
      <c r="H237" s="89">
        <v>0</v>
      </c>
      <c r="I237" s="89">
        <v>0</v>
      </c>
      <c r="J237" s="89">
        <v>0</v>
      </c>
      <c r="K237" s="89">
        <v>0</v>
      </c>
      <c r="L237" s="89">
        <v>0</v>
      </c>
      <c r="M237" s="89">
        <v>0</v>
      </c>
      <c r="N237" s="90">
        <v>0</v>
      </c>
    </row>
    <row r="238" spans="1:14" ht="33" customHeight="1" thickBot="1" x14ac:dyDescent="0.25">
      <c r="A238" s="101" t="s">
        <v>246</v>
      </c>
      <c r="B238" s="89">
        <v>0</v>
      </c>
      <c r="C238" s="89">
        <v>0</v>
      </c>
      <c r="D238" s="89">
        <v>0</v>
      </c>
      <c r="E238" s="89">
        <v>0</v>
      </c>
      <c r="F238" s="89">
        <v>0</v>
      </c>
      <c r="G238" s="89">
        <v>0</v>
      </c>
      <c r="H238" s="89">
        <v>0</v>
      </c>
      <c r="I238" s="89">
        <v>0</v>
      </c>
      <c r="J238" s="89">
        <v>0</v>
      </c>
      <c r="K238" s="89">
        <v>0</v>
      </c>
      <c r="L238" s="89">
        <v>0</v>
      </c>
      <c r="M238" s="89">
        <v>0</v>
      </c>
      <c r="N238" s="90">
        <v>0</v>
      </c>
    </row>
    <row r="239" spans="1:14" ht="33" customHeight="1" thickBot="1" x14ac:dyDescent="0.25">
      <c r="A239" s="102" t="s">
        <v>247</v>
      </c>
      <c r="B239" s="93">
        <v>177520</v>
      </c>
      <c r="C239" s="93">
        <v>30140</v>
      </c>
      <c r="D239" s="93">
        <v>22610</v>
      </c>
      <c r="E239" s="93">
        <v>46580</v>
      </c>
      <c r="F239" s="93">
        <v>2740</v>
      </c>
      <c r="G239" s="93">
        <v>265780</v>
      </c>
      <c r="H239" s="93">
        <v>75010</v>
      </c>
      <c r="I239" s="93">
        <v>27400</v>
      </c>
      <c r="J239" s="93">
        <v>99480</v>
      </c>
      <c r="K239" s="93">
        <v>139740</v>
      </c>
      <c r="L239" s="93">
        <v>41100</v>
      </c>
      <c r="M239" s="93">
        <v>83290</v>
      </c>
      <c r="N239" s="93">
        <v>1011390</v>
      </c>
    </row>
    <row r="240" spans="1:14" ht="33" customHeight="1" x14ac:dyDescent="0.2">
      <c r="A240" s="101" t="s">
        <v>248</v>
      </c>
      <c r="B240" s="89">
        <v>0</v>
      </c>
      <c r="C240" s="89">
        <v>0</v>
      </c>
      <c r="D240" s="89">
        <v>0</v>
      </c>
      <c r="E240" s="89">
        <v>0</v>
      </c>
      <c r="F240" s="89">
        <v>0</v>
      </c>
      <c r="G240" s="89">
        <v>0</v>
      </c>
      <c r="H240" s="89">
        <v>0</v>
      </c>
      <c r="I240" s="89">
        <v>0</v>
      </c>
      <c r="J240" s="89">
        <v>0</v>
      </c>
      <c r="K240" s="89">
        <v>0</v>
      </c>
      <c r="L240" s="89">
        <v>0</v>
      </c>
      <c r="M240" s="89">
        <v>0</v>
      </c>
      <c r="N240" s="94">
        <v>0</v>
      </c>
    </row>
    <row r="241" spans="1:14" ht="33" customHeight="1" thickBot="1" x14ac:dyDescent="0.25">
      <c r="A241" s="101" t="s">
        <v>249</v>
      </c>
      <c r="B241" s="89">
        <v>177520</v>
      </c>
      <c r="C241" s="89">
        <v>30140</v>
      </c>
      <c r="D241" s="89">
        <v>22610</v>
      </c>
      <c r="E241" s="89">
        <v>46580</v>
      </c>
      <c r="F241" s="89">
        <v>2740</v>
      </c>
      <c r="G241" s="89">
        <v>265780</v>
      </c>
      <c r="H241" s="89">
        <v>75010</v>
      </c>
      <c r="I241" s="89">
        <v>27400</v>
      </c>
      <c r="J241" s="89">
        <v>99480</v>
      </c>
      <c r="K241" s="89">
        <v>139740</v>
      </c>
      <c r="L241" s="89">
        <v>41100</v>
      </c>
      <c r="M241" s="89">
        <v>83290</v>
      </c>
      <c r="N241" s="94">
        <v>1011390</v>
      </c>
    </row>
    <row r="242" spans="1:14" ht="33" customHeight="1" thickBot="1" x14ac:dyDescent="0.25">
      <c r="A242" s="102" t="s">
        <v>250</v>
      </c>
      <c r="B242" s="92">
        <v>5644350</v>
      </c>
      <c r="C242" s="92">
        <v>5019975</v>
      </c>
      <c r="D242" s="92">
        <v>5719275</v>
      </c>
      <c r="E242" s="92">
        <v>5319675</v>
      </c>
      <c r="F242" s="92">
        <v>5419575</v>
      </c>
      <c r="G242" s="92">
        <v>6369151.5199999996</v>
      </c>
      <c r="H242" s="92">
        <v>6223234.375</v>
      </c>
      <c r="I242" s="92">
        <v>7025007.2999999998</v>
      </c>
      <c r="J242" s="92">
        <v>4195800</v>
      </c>
      <c r="K242" s="92">
        <v>5394600</v>
      </c>
      <c r="L242" s="92">
        <v>4695300</v>
      </c>
      <c r="M242" s="92">
        <v>4120875</v>
      </c>
      <c r="N242" s="92">
        <v>65146818.195</v>
      </c>
    </row>
    <row r="243" spans="1:14" ht="33" customHeight="1" x14ac:dyDescent="0.2">
      <c r="A243" s="101" t="s">
        <v>251</v>
      </c>
      <c r="B243" s="89">
        <v>0</v>
      </c>
      <c r="C243" s="89">
        <v>0</v>
      </c>
      <c r="D243" s="89">
        <v>0</v>
      </c>
      <c r="E243" s="89">
        <v>0</v>
      </c>
      <c r="F243" s="89">
        <v>0</v>
      </c>
      <c r="G243" s="89">
        <v>0</v>
      </c>
      <c r="H243" s="89">
        <v>0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  <c r="N243" s="94">
        <v>0</v>
      </c>
    </row>
    <row r="244" spans="1:14" ht="33" customHeight="1" x14ac:dyDescent="0.2">
      <c r="A244" s="101" t="s">
        <v>252</v>
      </c>
      <c r="B244" s="89">
        <v>0</v>
      </c>
      <c r="C244" s="89">
        <v>0</v>
      </c>
      <c r="D244" s="89">
        <v>0</v>
      </c>
      <c r="E244" s="89">
        <v>0</v>
      </c>
      <c r="F244" s="89">
        <v>0</v>
      </c>
      <c r="G244" s="89">
        <v>0</v>
      </c>
      <c r="H244" s="89">
        <v>0</v>
      </c>
      <c r="I244" s="89">
        <v>0</v>
      </c>
      <c r="J244" s="89">
        <v>0</v>
      </c>
      <c r="K244" s="89">
        <v>0</v>
      </c>
      <c r="L244" s="89">
        <v>0</v>
      </c>
      <c r="M244" s="89">
        <v>0</v>
      </c>
      <c r="N244" s="94">
        <v>0</v>
      </c>
    </row>
    <row r="245" spans="1:14" ht="33" customHeight="1" x14ac:dyDescent="0.2">
      <c r="A245" s="101" t="s">
        <v>253</v>
      </c>
      <c r="B245" s="89">
        <v>0</v>
      </c>
      <c r="C245" s="89">
        <v>0</v>
      </c>
      <c r="D245" s="89">
        <v>0</v>
      </c>
      <c r="E245" s="89">
        <v>0</v>
      </c>
      <c r="F245" s="89">
        <v>0</v>
      </c>
      <c r="G245" s="89">
        <v>0</v>
      </c>
      <c r="H245" s="89">
        <v>0</v>
      </c>
      <c r="I245" s="89">
        <v>0</v>
      </c>
      <c r="J245" s="89">
        <v>0</v>
      </c>
      <c r="K245" s="89">
        <v>0</v>
      </c>
      <c r="L245" s="89">
        <v>0</v>
      </c>
      <c r="M245" s="89">
        <v>0</v>
      </c>
      <c r="N245" s="94">
        <v>0</v>
      </c>
    </row>
    <row r="246" spans="1:14" ht="33" customHeight="1" x14ac:dyDescent="0.2">
      <c r="A246" s="101" t="s">
        <v>254</v>
      </c>
      <c r="B246" s="89">
        <v>0</v>
      </c>
      <c r="C246" s="89">
        <v>0</v>
      </c>
      <c r="D246" s="89">
        <v>0</v>
      </c>
      <c r="E246" s="89">
        <v>0</v>
      </c>
      <c r="F246" s="89">
        <v>0</v>
      </c>
      <c r="G246" s="89">
        <v>0</v>
      </c>
      <c r="H246" s="89">
        <v>0</v>
      </c>
      <c r="I246" s="89">
        <v>0</v>
      </c>
      <c r="J246" s="89">
        <v>0</v>
      </c>
      <c r="K246" s="89">
        <v>0</v>
      </c>
      <c r="L246" s="89">
        <v>0</v>
      </c>
      <c r="M246" s="89">
        <v>0</v>
      </c>
      <c r="N246" s="94">
        <v>0</v>
      </c>
    </row>
    <row r="247" spans="1:14" ht="33" customHeight="1" x14ac:dyDescent="0.2">
      <c r="A247" s="101" t="s">
        <v>255</v>
      </c>
      <c r="B247" s="89">
        <v>0</v>
      </c>
      <c r="C247" s="89">
        <v>0</v>
      </c>
      <c r="D247" s="89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  <c r="N247" s="94">
        <v>0</v>
      </c>
    </row>
    <row r="248" spans="1:14" ht="33" customHeight="1" x14ac:dyDescent="0.2">
      <c r="A248" s="101" t="s">
        <v>256</v>
      </c>
      <c r="B248" s="89">
        <v>0</v>
      </c>
      <c r="C248" s="89">
        <v>0</v>
      </c>
      <c r="D248" s="89">
        <v>0</v>
      </c>
      <c r="E248" s="89">
        <v>0</v>
      </c>
      <c r="F248" s="89">
        <v>0</v>
      </c>
      <c r="G248" s="89">
        <v>1124401.52</v>
      </c>
      <c r="H248" s="89">
        <v>1811982.8199999998</v>
      </c>
      <c r="I248" s="89">
        <v>1805232.3</v>
      </c>
      <c r="J248" s="89">
        <v>0</v>
      </c>
      <c r="K248" s="89">
        <v>0</v>
      </c>
      <c r="L248" s="89">
        <v>0</v>
      </c>
      <c r="M248" s="89">
        <v>0</v>
      </c>
      <c r="N248" s="94">
        <v>4741616.6399999997</v>
      </c>
    </row>
    <row r="249" spans="1:14" ht="33" customHeight="1" x14ac:dyDescent="0.2">
      <c r="A249" s="101" t="s">
        <v>257</v>
      </c>
      <c r="B249" s="89">
        <v>0</v>
      </c>
      <c r="C249" s="89">
        <v>0</v>
      </c>
      <c r="D249" s="89">
        <v>0</v>
      </c>
      <c r="E249" s="89">
        <v>0</v>
      </c>
      <c r="F249" s="89">
        <v>0</v>
      </c>
      <c r="G249" s="89">
        <v>0</v>
      </c>
      <c r="H249" s="89">
        <v>0</v>
      </c>
      <c r="I249" s="89">
        <v>0</v>
      </c>
      <c r="J249" s="89">
        <v>0</v>
      </c>
      <c r="K249" s="89">
        <v>0</v>
      </c>
      <c r="L249" s="89">
        <v>0</v>
      </c>
      <c r="M249" s="89">
        <v>0</v>
      </c>
      <c r="N249" s="94">
        <v>0</v>
      </c>
    </row>
    <row r="250" spans="1:14" ht="33" customHeight="1" x14ac:dyDescent="0.2">
      <c r="A250" s="101" t="s">
        <v>258</v>
      </c>
      <c r="B250" s="89">
        <v>0</v>
      </c>
      <c r="C250" s="89">
        <v>0</v>
      </c>
      <c r="D250" s="89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  <c r="N250" s="94">
        <v>0</v>
      </c>
    </row>
    <row r="251" spans="1:14" ht="33" customHeight="1" x14ac:dyDescent="0.2">
      <c r="A251" s="101" t="s">
        <v>259</v>
      </c>
      <c r="B251" s="89">
        <v>0</v>
      </c>
      <c r="C251" s="89">
        <v>0</v>
      </c>
      <c r="D251" s="89">
        <v>0</v>
      </c>
      <c r="E251" s="89">
        <v>0</v>
      </c>
      <c r="F251" s="89">
        <v>0</v>
      </c>
      <c r="G251" s="89">
        <v>0</v>
      </c>
      <c r="H251" s="89">
        <v>0</v>
      </c>
      <c r="I251" s="89">
        <v>0</v>
      </c>
      <c r="J251" s="89">
        <v>0</v>
      </c>
      <c r="K251" s="89">
        <v>0</v>
      </c>
      <c r="L251" s="89">
        <v>0</v>
      </c>
      <c r="M251" s="89">
        <v>0</v>
      </c>
      <c r="N251" s="94">
        <v>0</v>
      </c>
    </row>
    <row r="252" spans="1:14" ht="33" customHeight="1" x14ac:dyDescent="0.2">
      <c r="A252" s="101" t="s">
        <v>260</v>
      </c>
      <c r="B252" s="89">
        <v>5644350</v>
      </c>
      <c r="C252" s="89">
        <v>5019975</v>
      </c>
      <c r="D252" s="89">
        <v>5719275</v>
      </c>
      <c r="E252" s="89">
        <v>5319675</v>
      </c>
      <c r="F252" s="89">
        <v>5419575</v>
      </c>
      <c r="G252" s="89">
        <v>5244750</v>
      </c>
      <c r="H252" s="89">
        <v>4411251.5549999997</v>
      </c>
      <c r="I252" s="89">
        <v>5219775</v>
      </c>
      <c r="J252" s="89">
        <v>4195800</v>
      </c>
      <c r="K252" s="89">
        <v>5394600</v>
      </c>
      <c r="L252" s="89">
        <v>4695300</v>
      </c>
      <c r="M252" s="89">
        <v>4120875</v>
      </c>
      <c r="N252" s="94">
        <v>60405201.555</v>
      </c>
    </row>
    <row r="253" spans="1:14" ht="33" customHeight="1" thickBot="1" x14ac:dyDescent="0.25">
      <c r="A253" s="101" t="s">
        <v>261</v>
      </c>
      <c r="B253" s="89">
        <v>0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94">
        <v>0</v>
      </c>
    </row>
    <row r="254" spans="1:14" ht="33" customHeight="1" thickBot="1" x14ac:dyDescent="0.25">
      <c r="A254" s="102" t="s">
        <v>262</v>
      </c>
      <c r="B254" s="92">
        <v>225050</v>
      </c>
      <c r="C254" s="92">
        <v>64300</v>
      </c>
      <c r="D254" s="92">
        <v>192900</v>
      </c>
      <c r="E254" s="92">
        <v>0</v>
      </c>
      <c r="F254" s="92">
        <v>0</v>
      </c>
      <c r="G254" s="92">
        <v>0</v>
      </c>
      <c r="H254" s="92">
        <v>0</v>
      </c>
      <c r="I254" s="92">
        <v>0</v>
      </c>
      <c r="J254" s="92">
        <v>0</v>
      </c>
      <c r="K254" s="92">
        <v>0</v>
      </c>
      <c r="L254" s="92">
        <v>0</v>
      </c>
      <c r="M254" s="92">
        <v>0</v>
      </c>
      <c r="N254" s="92">
        <v>482250</v>
      </c>
    </row>
    <row r="255" spans="1:14" ht="33" customHeight="1" thickBot="1" x14ac:dyDescent="0.25">
      <c r="A255" s="103" t="s">
        <v>262</v>
      </c>
      <c r="B255" s="95">
        <v>225050</v>
      </c>
      <c r="C255" s="95">
        <v>64300</v>
      </c>
      <c r="D255" s="95">
        <v>192900</v>
      </c>
      <c r="E255" s="95">
        <v>0</v>
      </c>
      <c r="F255" s="95">
        <v>0</v>
      </c>
      <c r="G255" s="95">
        <v>0</v>
      </c>
      <c r="H255" s="95">
        <v>0</v>
      </c>
      <c r="I255" s="95">
        <v>0</v>
      </c>
      <c r="J255" s="95">
        <v>0</v>
      </c>
      <c r="K255" s="95">
        <v>0</v>
      </c>
      <c r="L255" s="95">
        <v>0</v>
      </c>
      <c r="M255" s="95">
        <v>0</v>
      </c>
      <c r="N255" s="94">
        <v>482250</v>
      </c>
    </row>
    <row r="256" spans="1:14" ht="33" customHeight="1" thickBot="1" x14ac:dyDescent="0.25">
      <c r="A256" s="102" t="s">
        <v>263</v>
      </c>
      <c r="B256" s="92">
        <v>208975</v>
      </c>
      <c r="C256" s="92">
        <v>48225</v>
      </c>
      <c r="D256" s="92">
        <v>128600</v>
      </c>
      <c r="E256" s="92">
        <v>0</v>
      </c>
      <c r="F256" s="92">
        <v>0</v>
      </c>
      <c r="G256" s="92">
        <v>0</v>
      </c>
      <c r="H256" s="92">
        <v>0</v>
      </c>
      <c r="I256" s="92">
        <v>0</v>
      </c>
      <c r="J256" s="92">
        <v>0</v>
      </c>
      <c r="K256" s="92">
        <v>1396129.7320000001</v>
      </c>
      <c r="L256" s="92">
        <v>1310618.07</v>
      </c>
      <c r="M256" s="92">
        <v>1935309.2720000001</v>
      </c>
      <c r="N256" s="92">
        <v>5027857.074</v>
      </c>
    </row>
    <row r="257" spans="1:14" ht="33" customHeight="1" x14ac:dyDescent="0.2">
      <c r="A257" s="101" t="s">
        <v>264</v>
      </c>
      <c r="B257" s="89">
        <v>0</v>
      </c>
      <c r="C257" s="89">
        <v>0</v>
      </c>
      <c r="D257" s="89">
        <v>0</v>
      </c>
      <c r="E257" s="89">
        <v>0</v>
      </c>
      <c r="F257" s="89">
        <v>0</v>
      </c>
      <c r="G257" s="89">
        <v>0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  <c r="N257" s="94">
        <v>0</v>
      </c>
    </row>
    <row r="258" spans="1:14" ht="33" customHeight="1" x14ac:dyDescent="0.2">
      <c r="A258" s="101" t="s">
        <v>265</v>
      </c>
      <c r="B258" s="89">
        <v>0</v>
      </c>
      <c r="C258" s="89">
        <v>0</v>
      </c>
      <c r="D258" s="89">
        <v>0</v>
      </c>
      <c r="E258" s="89">
        <v>0</v>
      </c>
      <c r="F258" s="89">
        <v>0</v>
      </c>
      <c r="G258" s="89">
        <v>0</v>
      </c>
      <c r="H258" s="89">
        <v>0</v>
      </c>
      <c r="I258" s="89">
        <v>0</v>
      </c>
      <c r="J258" s="89">
        <v>0</v>
      </c>
      <c r="K258" s="89">
        <v>1396129.7320000001</v>
      </c>
      <c r="L258" s="89">
        <v>1310618.07</v>
      </c>
      <c r="M258" s="89">
        <v>1935309.2720000001</v>
      </c>
      <c r="N258" s="94">
        <v>4642057.074</v>
      </c>
    </row>
    <row r="259" spans="1:14" ht="33" customHeight="1" x14ac:dyDescent="0.2">
      <c r="A259" s="101" t="s">
        <v>266</v>
      </c>
      <c r="B259" s="89">
        <v>0</v>
      </c>
      <c r="C259" s="89">
        <v>0</v>
      </c>
      <c r="D259" s="89">
        <v>0</v>
      </c>
      <c r="E259" s="89">
        <v>0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0</v>
      </c>
      <c r="L259" s="89">
        <v>0</v>
      </c>
      <c r="M259" s="89">
        <v>0</v>
      </c>
      <c r="N259" s="94">
        <v>0</v>
      </c>
    </row>
    <row r="260" spans="1:14" ht="33" customHeight="1" x14ac:dyDescent="0.2">
      <c r="A260" s="101" t="s">
        <v>267</v>
      </c>
      <c r="B260" s="89">
        <v>0</v>
      </c>
      <c r="C260" s="89">
        <v>0</v>
      </c>
      <c r="D260" s="89">
        <v>0</v>
      </c>
      <c r="E260" s="89">
        <v>0</v>
      </c>
      <c r="F260" s="89">
        <v>0</v>
      </c>
      <c r="G260" s="89">
        <v>0</v>
      </c>
      <c r="H260" s="89">
        <v>0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  <c r="N260" s="94">
        <v>0</v>
      </c>
    </row>
    <row r="261" spans="1:14" ht="33" customHeight="1" x14ac:dyDescent="0.2">
      <c r="A261" s="101" t="s">
        <v>268</v>
      </c>
      <c r="B261" s="89">
        <v>0</v>
      </c>
      <c r="C261" s="89">
        <v>0</v>
      </c>
      <c r="D261" s="89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0</v>
      </c>
      <c r="K261" s="89">
        <v>0</v>
      </c>
      <c r="L261" s="89">
        <v>0</v>
      </c>
      <c r="M261" s="89">
        <v>0</v>
      </c>
      <c r="N261" s="94">
        <v>0</v>
      </c>
    </row>
    <row r="262" spans="1:14" ht="33" customHeight="1" x14ac:dyDescent="0.2">
      <c r="A262" s="101" t="s">
        <v>269</v>
      </c>
      <c r="B262" s="89">
        <v>0</v>
      </c>
      <c r="C262" s="89">
        <v>0</v>
      </c>
      <c r="D262" s="89">
        <v>0</v>
      </c>
      <c r="E262" s="89">
        <v>0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  <c r="N262" s="94">
        <v>0</v>
      </c>
    </row>
    <row r="263" spans="1:14" ht="33" customHeight="1" x14ac:dyDescent="0.2">
      <c r="A263" s="101" t="s">
        <v>270</v>
      </c>
      <c r="B263" s="89">
        <v>0</v>
      </c>
      <c r="C263" s="89">
        <v>0</v>
      </c>
      <c r="D263" s="89">
        <v>0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0</v>
      </c>
      <c r="K263" s="89">
        <v>0</v>
      </c>
      <c r="L263" s="89">
        <v>0</v>
      </c>
      <c r="M263" s="89">
        <v>0</v>
      </c>
      <c r="N263" s="94">
        <v>0</v>
      </c>
    </row>
    <row r="264" spans="1:14" ht="33" customHeight="1" x14ac:dyDescent="0.2">
      <c r="A264" s="101" t="s">
        <v>271</v>
      </c>
      <c r="B264" s="89">
        <v>0</v>
      </c>
      <c r="C264" s="89">
        <v>0</v>
      </c>
      <c r="D264" s="89">
        <v>0</v>
      </c>
      <c r="E264" s="89">
        <v>0</v>
      </c>
      <c r="F264" s="89">
        <v>0</v>
      </c>
      <c r="G264" s="89">
        <v>0</v>
      </c>
      <c r="H264" s="89">
        <v>0</v>
      </c>
      <c r="I264" s="89">
        <v>0</v>
      </c>
      <c r="J264" s="89">
        <v>0</v>
      </c>
      <c r="K264" s="89">
        <v>0</v>
      </c>
      <c r="L264" s="89">
        <v>0</v>
      </c>
      <c r="M264" s="89">
        <v>0</v>
      </c>
      <c r="N264" s="94">
        <v>0</v>
      </c>
    </row>
    <row r="265" spans="1:14" ht="33" customHeight="1" x14ac:dyDescent="0.2">
      <c r="A265" s="101" t="s">
        <v>272</v>
      </c>
      <c r="B265" s="89">
        <v>208975</v>
      </c>
      <c r="C265" s="89">
        <v>48225</v>
      </c>
      <c r="D265" s="89">
        <v>128600</v>
      </c>
      <c r="E265" s="89">
        <v>0</v>
      </c>
      <c r="F265" s="89">
        <v>0</v>
      </c>
      <c r="G265" s="89">
        <v>0</v>
      </c>
      <c r="H265" s="89">
        <v>0</v>
      </c>
      <c r="I265" s="89">
        <v>0</v>
      </c>
      <c r="J265" s="89">
        <v>0</v>
      </c>
      <c r="K265" s="89">
        <v>0</v>
      </c>
      <c r="L265" s="89">
        <v>0</v>
      </c>
      <c r="M265" s="89">
        <v>0</v>
      </c>
      <c r="N265" s="94">
        <v>385800</v>
      </c>
    </row>
    <row r="266" spans="1:14" ht="33" customHeight="1" thickBot="1" x14ac:dyDescent="0.25">
      <c r="A266" s="101" t="s">
        <v>273</v>
      </c>
      <c r="B266" s="89">
        <v>0</v>
      </c>
      <c r="C266" s="89">
        <v>0</v>
      </c>
      <c r="D266" s="89">
        <v>0</v>
      </c>
      <c r="E266" s="89">
        <v>0</v>
      </c>
      <c r="F266" s="89">
        <v>0</v>
      </c>
      <c r="G266" s="89">
        <v>0</v>
      </c>
      <c r="H266" s="89">
        <v>0</v>
      </c>
      <c r="I266" s="89">
        <v>0</v>
      </c>
      <c r="J266" s="89">
        <v>0</v>
      </c>
      <c r="K266" s="89">
        <v>0</v>
      </c>
      <c r="L266" s="89">
        <v>0</v>
      </c>
      <c r="M266" s="89">
        <v>0</v>
      </c>
      <c r="N266" s="94">
        <v>0</v>
      </c>
    </row>
    <row r="267" spans="1:14" ht="33" customHeight="1" thickBot="1" x14ac:dyDescent="0.25">
      <c r="A267" s="102" t="s">
        <v>274</v>
      </c>
      <c r="B267" s="92">
        <v>0</v>
      </c>
      <c r="C267" s="92">
        <v>0</v>
      </c>
      <c r="D267" s="92">
        <v>0</v>
      </c>
      <c r="E267" s="92">
        <v>0</v>
      </c>
      <c r="F267" s="92">
        <v>0</v>
      </c>
      <c r="G267" s="92">
        <v>0</v>
      </c>
      <c r="H267" s="92">
        <v>0</v>
      </c>
      <c r="I267" s="92">
        <v>0</v>
      </c>
      <c r="J267" s="92">
        <v>0</v>
      </c>
      <c r="K267" s="92">
        <v>0</v>
      </c>
      <c r="L267" s="92">
        <v>1571.7239999999999</v>
      </c>
      <c r="M267" s="92">
        <v>0</v>
      </c>
      <c r="N267" s="92">
        <v>1571.7239999999999</v>
      </c>
    </row>
    <row r="268" spans="1:14" ht="33" customHeight="1" x14ac:dyDescent="0.2">
      <c r="A268" s="101" t="s">
        <v>275</v>
      </c>
      <c r="B268" s="89">
        <v>0</v>
      </c>
      <c r="C268" s="89">
        <v>0</v>
      </c>
      <c r="D268" s="89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0</v>
      </c>
      <c r="L268" s="89">
        <v>0</v>
      </c>
      <c r="M268" s="89">
        <v>0</v>
      </c>
      <c r="N268" s="94">
        <v>0</v>
      </c>
    </row>
    <row r="269" spans="1:14" ht="33" customHeight="1" x14ac:dyDescent="0.2">
      <c r="A269" s="101" t="s">
        <v>276</v>
      </c>
      <c r="B269" s="89">
        <v>0</v>
      </c>
      <c r="C269" s="89">
        <v>0</v>
      </c>
      <c r="D269" s="89">
        <v>0</v>
      </c>
      <c r="E269" s="89">
        <v>0</v>
      </c>
      <c r="F269" s="89">
        <v>0</v>
      </c>
      <c r="G269" s="89">
        <v>0</v>
      </c>
      <c r="H269" s="89">
        <v>0</v>
      </c>
      <c r="I269" s="89">
        <v>0</v>
      </c>
      <c r="J269" s="89">
        <v>0</v>
      </c>
      <c r="K269" s="89">
        <v>0</v>
      </c>
      <c r="L269" s="89">
        <v>0</v>
      </c>
      <c r="M269" s="89">
        <v>0</v>
      </c>
      <c r="N269" s="94">
        <v>0</v>
      </c>
    </row>
    <row r="270" spans="1:14" ht="33" customHeight="1" x14ac:dyDescent="0.2">
      <c r="A270" s="101" t="s">
        <v>277</v>
      </c>
      <c r="B270" s="89">
        <v>0</v>
      </c>
      <c r="C270" s="89">
        <v>0</v>
      </c>
      <c r="D270" s="89">
        <v>0</v>
      </c>
      <c r="E270" s="89">
        <v>0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1571.7239999999999</v>
      </c>
      <c r="M270" s="89">
        <v>0</v>
      </c>
      <c r="N270" s="94">
        <v>1571.7239999999999</v>
      </c>
    </row>
    <row r="271" spans="1:14" ht="33" customHeight="1" x14ac:dyDescent="0.2">
      <c r="A271" s="101" t="s">
        <v>278</v>
      </c>
      <c r="B271" s="89">
        <v>0</v>
      </c>
      <c r="C271" s="89">
        <v>0</v>
      </c>
      <c r="D271" s="89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  <c r="N271" s="94">
        <v>0</v>
      </c>
    </row>
    <row r="272" spans="1:14" ht="33" customHeight="1" x14ac:dyDescent="0.2">
      <c r="A272" s="101" t="s">
        <v>279</v>
      </c>
      <c r="B272" s="89">
        <v>0</v>
      </c>
      <c r="C272" s="89">
        <v>0</v>
      </c>
      <c r="D272" s="89">
        <v>0</v>
      </c>
      <c r="E272" s="89">
        <v>0</v>
      </c>
      <c r="F272" s="89">
        <v>0</v>
      </c>
      <c r="G272" s="89">
        <v>0</v>
      </c>
      <c r="H272" s="89">
        <v>0</v>
      </c>
      <c r="I272" s="89">
        <v>0</v>
      </c>
      <c r="J272" s="89">
        <v>0</v>
      </c>
      <c r="K272" s="89">
        <v>0</v>
      </c>
      <c r="L272" s="89">
        <v>0</v>
      </c>
      <c r="M272" s="89">
        <v>0</v>
      </c>
      <c r="N272" s="94">
        <v>0</v>
      </c>
    </row>
    <row r="273" spans="1:14" ht="33" customHeight="1" x14ac:dyDescent="0.2">
      <c r="A273" s="101" t="s">
        <v>280</v>
      </c>
      <c r="B273" s="89">
        <v>0</v>
      </c>
      <c r="C273" s="89">
        <v>0</v>
      </c>
      <c r="D273" s="89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  <c r="N273" s="94">
        <v>0</v>
      </c>
    </row>
    <row r="274" spans="1:14" ht="33" customHeight="1" thickBot="1" x14ac:dyDescent="0.25">
      <c r="A274" s="101" t="s">
        <v>281</v>
      </c>
      <c r="B274" s="89">
        <v>0</v>
      </c>
      <c r="C274" s="89">
        <v>0</v>
      </c>
      <c r="D274" s="89">
        <v>0</v>
      </c>
      <c r="E274" s="89">
        <v>0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0</v>
      </c>
      <c r="M274" s="89">
        <v>0</v>
      </c>
      <c r="N274" s="94">
        <v>0</v>
      </c>
    </row>
    <row r="275" spans="1:14" ht="33" customHeight="1" thickBot="1" x14ac:dyDescent="0.25">
      <c r="A275" s="102" t="s">
        <v>282</v>
      </c>
      <c r="B275" s="92">
        <v>132677507.772</v>
      </c>
      <c r="C275" s="92">
        <v>133408391.103</v>
      </c>
      <c r="D275" s="92">
        <v>124596853.15500002</v>
      </c>
      <c r="E275" s="92">
        <v>140345977.49399999</v>
      </c>
      <c r="F275" s="92">
        <v>132134513.54099998</v>
      </c>
      <c r="G275" s="92">
        <v>136554484.25100002</v>
      </c>
      <c r="H275" s="92">
        <v>150830454.96599999</v>
      </c>
      <c r="I275" s="92">
        <v>159466060.08900002</v>
      </c>
      <c r="J275" s="92">
        <v>155266223.61699998</v>
      </c>
      <c r="K275" s="92">
        <v>148904672.99000001</v>
      </c>
      <c r="L275" s="92">
        <v>145170067.47799999</v>
      </c>
      <c r="M275" s="92">
        <v>124568099.28399999</v>
      </c>
      <c r="N275" s="92">
        <v>1683923305.74</v>
      </c>
    </row>
    <row r="276" spans="1:14" ht="33" customHeight="1" x14ac:dyDescent="0.2">
      <c r="A276" s="101" t="s">
        <v>283</v>
      </c>
      <c r="B276" s="89">
        <v>7330911.9299999997</v>
      </c>
      <c r="C276" s="89">
        <v>10084793.989999998</v>
      </c>
      <c r="D276" s="89">
        <v>11867179.130000001</v>
      </c>
      <c r="E276" s="89">
        <v>13648647.189999999</v>
      </c>
      <c r="F276" s="89">
        <v>12589597.23</v>
      </c>
      <c r="G276" s="89">
        <v>7384784.1799999997</v>
      </c>
      <c r="H276" s="89">
        <v>7654244.040000001</v>
      </c>
      <c r="I276" s="89">
        <v>7590971.29</v>
      </c>
      <c r="J276" s="89">
        <v>8035303.7599999998</v>
      </c>
      <c r="K276" s="89">
        <v>7534721.6000000006</v>
      </c>
      <c r="L276" s="89">
        <v>7043719.4100000001</v>
      </c>
      <c r="M276" s="89">
        <v>7406036.1799999988</v>
      </c>
      <c r="N276" s="94">
        <v>108170909.92999999</v>
      </c>
    </row>
    <row r="277" spans="1:14" ht="33" customHeight="1" x14ac:dyDescent="0.2">
      <c r="A277" s="101" t="s">
        <v>284</v>
      </c>
      <c r="B277" s="89">
        <v>906952.2</v>
      </c>
      <c r="C277" s="89">
        <v>687014.68</v>
      </c>
      <c r="D277" s="89">
        <v>743610.56</v>
      </c>
      <c r="E277" s="89">
        <v>1093886.2</v>
      </c>
      <c r="F277" s="89">
        <v>1345924.8</v>
      </c>
      <c r="G277" s="89">
        <v>1227447.32</v>
      </c>
      <c r="H277" s="89">
        <v>1053276.3999999999</v>
      </c>
      <c r="I277" s="89">
        <v>1391691.4</v>
      </c>
      <c r="J277" s="89">
        <v>1062300.8</v>
      </c>
      <c r="K277" s="89">
        <v>859896.4</v>
      </c>
      <c r="L277" s="89">
        <v>1244019.3999999999</v>
      </c>
      <c r="M277" s="89">
        <v>1156060.8</v>
      </c>
      <c r="N277" s="94">
        <v>12772080.960000003</v>
      </c>
    </row>
    <row r="278" spans="1:14" ht="33" customHeight="1" x14ac:dyDescent="0.2">
      <c r="A278" s="101" t="s">
        <v>285</v>
      </c>
      <c r="B278" s="89">
        <v>1481408</v>
      </c>
      <c r="C278" s="89">
        <v>728984</v>
      </c>
      <c r="D278" s="89">
        <v>668040</v>
      </c>
      <c r="E278" s="89">
        <v>1106368</v>
      </c>
      <c r="F278" s="89">
        <v>1509536</v>
      </c>
      <c r="G278" s="89">
        <v>1195826.76</v>
      </c>
      <c r="H278" s="89">
        <v>1502504</v>
      </c>
      <c r="I278" s="89">
        <v>1265760</v>
      </c>
      <c r="J278" s="89">
        <v>1509536</v>
      </c>
      <c r="K278" s="89">
        <v>1394680</v>
      </c>
      <c r="L278" s="89">
        <v>1350964.4</v>
      </c>
      <c r="M278" s="89">
        <v>535838.4</v>
      </c>
      <c r="N278" s="94">
        <v>14249445.560000001</v>
      </c>
    </row>
    <row r="279" spans="1:14" ht="33" customHeight="1" x14ac:dyDescent="0.2">
      <c r="A279" s="101" t="s">
        <v>286</v>
      </c>
      <c r="B279" s="89">
        <v>40350204.732000001</v>
      </c>
      <c r="C279" s="89">
        <v>40982344.449000001</v>
      </c>
      <c r="D279" s="89">
        <v>46113900.985000007</v>
      </c>
      <c r="E279" s="89">
        <v>40980425.083999999</v>
      </c>
      <c r="F279" s="89">
        <v>36004807.180999994</v>
      </c>
      <c r="G279" s="89">
        <v>40561874.151000001</v>
      </c>
      <c r="H279" s="89">
        <v>44905190.906000003</v>
      </c>
      <c r="I279" s="89">
        <v>52139291.729000002</v>
      </c>
      <c r="J279" s="89">
        <v>51021203.486999996</v>
      </c>
      <c r="K279" s="89">
        <v>43452650.149999999</v>
      </c>
      <c r="L279" s="89">
        <v>48154340.667999998</v>
      </c>
      <c r="M279" s="89">
        <v>41286709.903999999</v>
      </c>
      <c r="N279" s="94">
        <v>525952943.42599994</v>
      </c>
    </row>
    <row r="280" spans="1:14" ht="33" customHeight="1" x14ac:dyDescent="0.2">
      <c r="A280" s="101" t="s">
        <v>287</v>
      </c>
      <c r="B280" s="89">
        <v>0</v>
      </c>
      <c r="C280" s="89">
        <v>0</v>
      </c>
      <c r="D280" s="89">
        <v>0</v>
      </c>
      <c r="E280" s="89">
        <v>0</v>
      </c>
      <c r="F280" s="89">
        <v>0</v>
      </c>
      <c r="G280" s="89">
        <v>0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1026620.7</v>
      </c>
      <c r="N280" s="94">
        <v>1026620.7</v>
      </c>
    </row>
    <row r="281" spans="1:14" ht="33" customHeight="1" x14ac:dyDescent="0.2">
      <c r="A281" s="101" t="s">
        <v>288</v>
      </c>
      <c r="B281" s="89">
        <v>5924332.5800000001</v>
      </c>
      <c r="C281" s="89">
        <v>6704939.8499999996</v>
      </c>
      <c r="D281" s="89">
        <v>7020642.6500000004</v>
      </c>
      <c r="E281" s="89">
        <v>8159098.5499999998</v>
      </c>
      <c r="F281" s="89">
        <v>6956860.1500000004</v>
      </c>
      <c r="G281" s="89">
        <v>7281286.75</v>
      </c>
      <c r="H281" s="89">
        <v>7742578.25</v>
      </c>
      <c r="I281" s="89">
        <v>9566387.4000000004</v>
      </c>
      <c r="J281" s="89">
        <v>7635629.4000000004</v>
      </c>
      <c r="K281" s="89">
        <v>8405052.0999999996</v>
      </c>
      <c r="L281" s="89">
        <v>7878455.5499999998</v>
      </c>
      <c r="M281" s="89">
        <v>6802506.5</v>
      </c>
      <c r="N281" s="94">
        <v>90077769.729999989</v>
      </c>
    </row>
    <row r="282" spans="1:14" ht="33" customHeight="1" x14ac:dyDescent="0.2">
      <c r="A282" s="101" t="s">
        <v>289</v>
      </c>
      <c r="B282" s="89">
        <v>28872990.800000001</v>
      </c>
      <c r="C282" s="89">
        <v>25878532.034000002</v>
      </c>
      <c r="D282" s="89">
        <v>30196458.280000001</v>
      </c>
      <c r="E282" s="89">
        <v>30148130.189999998</v>
      </c>
      <c r="F282" s="89">
        <v>30578075.259999998</v>
      </c>
      <c r="G282" s="89">
        <v>25419481.350000001</v>
      </c>
      <c r="H282" s="89">
        <v>23815507.619999994</v>
      </c>
      <c r="I282" s="89">
        <v>22277508.960000001</v>
      </c>
      <c r="J282" s="89">
        <v>23680403.639999997</v>
      </c>
      <c r="K282" s="89">
        <v>24120635.989999995</v>
      </c>
      <c r="L282" s="89">
        <v>22789027.669999998</v>
      </c>
      <c r="M282" s="89">
        <v>21061441.129999995</v>
      </c>
      <c r="N282" s="94">
        <v>308838192.92400002</v>
      </c>
    </row>
    <row r="283" spans="1:14" ht="33" customHeight="1" x14ac:dyDescent="0.2">
      <c r="A283" s="101" t="s">
        <v>290</v>
      </c>
      <c r="B283" s="89">
        <v>0</v>
      </c>
      <c r="C283" s="89">
        <v>0</v>
      </c>
      <c r="D283" s="89">
        <v>0</v>
      </c>
      <c r="E283" s="89">
        <v>0</v>
      </c>
      <c r="F283" s="89">
        <v>0</v>
      </c>
      <c r="G283" s="89">
        <v>0</v>
      </c>
      <c r="H283" s="89">
        <v>0</v>
      </c>
      <c r="I283" s="89">
        <v>0</v>
      </c>
      <c r="J283" s="89">
        <v>0</v>
      </c>
      <c r="K283" s="89">
        <v>0</v>
      </c>
      <c r="L283" s="89">
        <v>0</v>
      </c>
      <c r="M283" s="89">
        <v>0</v>
      </c>
      <c r="N283" s="94">
        <v>0</v>
      </c>
    </row>
    <row r="284" spans="1:14" ht="33" customHeight="1" x14ac:dyDescent="0.2">
      <c r="A284" s="101" t="s">
        <v>291</v>
      </c>
      <c r="B284" s="89">
        <v>0</v>
      </c>
      <c r="C284" s="89">
        <v>0</v>
      </c>
      <c r="D284" s="89">
        <v>0</v>
      </c>
      <c r="E284" s="89">
        <v>0</v>
      </c>
      <c r="F284" s="89">
        <v>0</v>
      </c>
      <c r="G284" s="89">
        <v>0</v>
      </c>
      <c r="H284" s="89">
        <v>0</v>
      </c>
      <c r="I284" s="89">
        <v>0</v>
      </c>
      <c r="J284" s="89">
        <v>0</v>
      </c>
      <c r="K284" s="89">
        <v>0</v>
      </c>
      <c r="L284" s="89">
        <v>0</v>
      </c>
      <c r="M284" s="89">
        <v>0</v>
      </c>
      <c r="N284" s="94">
        <v>0</v>
      </c>
    </row>
    <row r="285" spans="1:14" ht="33" customHeight="1" x14ac:dyDescent="0.2">
      <c r="A285" s="101" t="s">
        <v>292</v>
      </c>
      <c r="B285" s="89">
        <v>0</v>
      </c>
      <c r="C285" s="89">
        <v>0</v>
      </c>
      <c r="D285" s="89">
        <v>0</v>
      </c>
      <c r="E285" s="89">
        <v>0</v>
      </c>
      <c r="F285" s="89">
        <v>0</v>
      </c>
      <c r="G285" s="89">
        <v>0</v>
      </c>
      <c r="H285" s="89">
        <v>0</v>
      </c>
      <c r="I285" s="89">
        <v>0</v>
      </c>
      <c r="J285" s="89">
        <v>0</v>
      </c>
      <c r="K285" s="89">
        <v>0</v>
      </c>
      <c r="L285" s="89">
        <v>0</v>
      </c>
      <c r="M285" s="89">
        <v>0</v>
      </c>
      <c r="N285" s="94">
        <v>0</v>
      </c>
    </row>
    <row r="286" spans="1:14" ht="33" customHeight="1" x14ac:dyDescent="0.2">
      <c r="A286" s="101" t="s">
        <v>293</v>
      </c>
      <c r="B286" s="89">
        <v>0</v>
      </c>
      <c r="C286" s="89">
        <v>0</v>
      </c>
      <c r="D286" s="89">
        <v>0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0</v>
      </c>
      <c r="N286" s="94">
        <v>0</v>
      </c>
    </row>
    <row r="287" spans="1:14" ht="33" customHeight="1" x14ac:dyDescent="0.2">
      <c r="A287" s="101" t="s">
        <v>294</v>
      </c>
      <c r="B287" s="89">
        <v>45414607.530000001</v>
      </c>
      <c r="C287" s="89">
        <v>47150422.099999994</v>
      </c>
      <c r="D287" s="89">
        <v>26241837.549999997</v>
      </c>
      <c r="E287" s="89">
        <v>43838206.280000001</v>
      </c>
      <c r="F287" s="89">
        <v>41726488.919999994</v>
      </c>
      <c r="G287" s="89">
        <v>51919511.740000002</v>
      </c>
      <c r="H287" s="89">
        <v>62592881.75</v>
      </c>
      <c r="I287" s="89">
        <v>64061245.310000002</v>
      </c>
      <c r="J287" s="89">
        <v>62321846.530000001</v>
      </c>
      <c r="K287" s="89">
        <v>62420078.75</v>
      </c>
      <c r="L287" s="89">
        <v>56318472.380000003</v>
      </c>
      <c r="M287" s="89">
        <v>44510749.670000002</v>
      </c>
      <c r="N287" s="94">
        <v>608516348.50999999</v>
      </c>
    </row>
    <row r="288" spans="1:14" ht="33" customHeight="1" x14ac:dyDescent="0.2">
      <c r="A288" s="101" t="s">
        <v>295</v>
      </c>
      <c r="B288" s="89">
        <v>0</v>
      </c>
      <c r="C288" s="89">
        <v>0</v>
      </c>
      <c r="D288" s="89">
        <v>0</v>
      </c>
      <c r="E288" s="89">
        <v>0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  <c r="N288" s="94">
        <v>0</v>
      </c>
    </row>
    <row r="289" spans="1:14" ht="33" customHeight="1" x14ac:dyDescent="0.2">
      <c r="A289" s="101" t="s">
        <v>296</v>
      </c>
      <c r="B289" s="89">
        <v>0</v>
      </c>
      <c r="C289" s="89">
        <v>0</v>
      </c>
      <c r="D289" s="89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  <c r="N289" s="94">
        <v>0</v>
      </c>
    </row>
    <row r="290" spans="1:14" ht="33" customHeight="1" thickBot="1" x14ac:dyDescent="0.25">
      <c r="A290" s="101" t="s">
        <v>297</v>
      </c>
      <c r="B290" s="89">
        <v>2396100</v>
      </c>
      <c r="C290" s="89">
        <v>1191360</v>
      </c>
      <c r="D290" s="89">
        <v>1745184</v>
      </c>
      <c r="E290" s="89">
        <v>1371216</v>
      </c>
      <c r="F290" s="89">
        <v>1423224</v>
      </c>
      <c r="G290" s="89">
        <v>1564272</v>
      </c>
      <c r="H290" s="89">
        <v>1564272</v>
      </c>
      <c r="I290" s="89">
        <v>1173204</v>
      </c>
      <c r="J290" s="89">
        <v>0</v>
      </c>
      <c r="K290" s="89">
        <v>716958</v>
      </c>
      <c r="L290" s="89">
        <v>391068</v>
      </c>
      <c r="M290" s="89">
        <v>782136</v>
      </c>
      <c r="N290" s="94">
        <v>14318994</v>
      </c>
    </row>
    <row r="291" spans="1:14" ht="33" customHeight="1" thickBot="1" x14ac:dyDescent="0.25">
      <c r="A291" s="102" t="s">
        <v>298</v>
      </c>
      <c r="B291" s="92">
        <v>0</v>
      </c>
      <c r="C291" s="92">
        <v>0</v>
      </c>
      <c r="D291" s="92">
        <v>0</v>
      </c>
      <c r="E291" s="92">
        <v>0</v>
      </c>
      <c r="F291" s="92">
        <v>0</v>
      </c>
      <c r="G291" s="92">
        <v>0</v>
      </c>
      <c r="H291" s="92">
        <v>0</v>
      </c>
      <c r="I291" s="92">
        <v>0</v>
      </c>
      <c r="J291" s="92">
        <v>0</v>
      </c>
      <c r="K291" s="92">
        <v>0</v>
      </c>
      <c r="L291" s="92">
        <v>0</v>
      </c>
      <c r="M291" s="92">
        <v>0</v>
      </c>
      <c r="N291" s="92">
        <v>0</v>
      </c>
    </row>
    <row r="292" spans="1:14" ht="33" customHeight="1" x14ac:dyDescent="0.2">
      <c r="A292" s="101" t="s">
        <v>299</v>
      </c>
      <c r="B292" s="89">
        <v>0</v>
      </c>
      <c r="C292" s="89">
        <v>0</v>
      </c>
      <c r="D292" s="89">
        <v>0</v>
      </c>
      <c r="E292" s="89">
        <v>0</v>
      </c>
      <c r="F292" s="89">
        <v>0</v>
      </c>
      <c r="G292" s="89">
        <v>0</v>
      </c>
      <c r="H292" s="89">
        <v>0</v>
      </c>
      <c r="I292" s="89">
        <v>0</v>
      </c>
      <c r="J292" s="89">
        <v>0</v>
      </c>
      <c r="K292" s="89">
        <v>0</v>
      </c>
      <c r="L292" s="89">
        <v>0</v>
      </c>
      <c r="M292" s="89">
        <v>0</v>
      </c>
      <c r="N292" s="94">
        <v>0</v>
      </c>
    </row>
    <row r="293" spans="1:14" ht="33" customHeight="1" x14ac:dyDescent="0.2">
      <c r="A293" s="101" t="s">
        <v>300</v>
      </c>
      <c r="B293" s="89">
        <v>0</v>
      </c>
      <c r="C293" s="89">
        <v>0</v>
      </c>
      <c r="D293" s="89">
        <v>0</v>
      </c>
      <c r="E293" s="89">
        <v>0</v>
      </c>
      <c r="F293" s="89">
        <v>0</v>
      </c>
      <c r="G293" s="89">
        <v>0</v>
      </c>
      <c r="H293" s="89">
        <v>0</v>
      </c>
      <c r="I293" s="89">
        <v>0</v>
      </c>
      <c r="J293" s="89">
        <v>0</v>
      </c>
      <c r="K293" s="89">
        <v>0</v>
      </c>
      <c r="L293" s="89">
        <v>0</v>
      </c>
      <c r="M293" s="89">
        <v>0</v>
      </c>
      <c r="N293" s="94">
        <v>0</v>
      </c>
    </row>
    <row r="294" spans="1:14" ht="33" customHeight="1" x14ac:dyDescent="0.2">
      <c r="A294" s="101" t="s">
        <v>301</v>
      </c>
      <c r="B294" s="89">
        <v>0</v>
      </c>
      <c r="C294" s="89">
        <v>0</v>
      </c>
      <c r="D294" s="89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0</v>
      </c>
      <c r="J294" s="89">
        <v>0</v>
      </c>
      <c r="K294" s="89">
        <v>0</v>
      </c>
      <c r="L294" s="89">
        <v>0</v>
      </c>
      <c r="M294" s="89">
        <v>0</v>
      </c>
      <c r="N294" s="94">
        <v>0</v>
      </c>
    </row>
    <row r="295" spans="1:14" ht="33" customHeight="1" x14ac:dyDescent="0.2">
      <c r="A295" s="101" t="s">
        <v>302</v>
      </c>
      <c r="B295" s="89">
        <v>0</v>
      </c>
      <c r="C295" s="89">
        <v>0</v>
      </c>
      <c r="D295" s="89">
        <v>0</v>
      </c>
      <c r="E295" s="89">
        <v>0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0</v>
      </c>
      <c r="N295" s="94">
        <v>0</v>
      </c>
    </row>
    <row r="296" spans="1:14" ht="33" customHeight="1" x14ac:dyDescent="0.2">
      <c r="A296" s="101" t="s">
        <v>303</v>
      </c>
      <c r="B296" s="89">
        <v>0</v>
      </c>
      <c r="C296" s="89">
        <v>0</v>
      </c>
      <c r="D296" s="89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  <c r="N296" s="94">
        <v>0</v>
      </c>
    </row>
    <row r="297" spans="1:14" ht="33" customHeight="1" thickBot="1" x14ac:dyDescent="0.25">
      <c r="A297" s="101" t="s">
        <v>234</v>
      </c>
      <c r="B297" s="89">
        <v>0</v>
      </c>
      <c r="C297" s="89">
        <v>0</v>
      </c>
      <c r="D297" s="89">
        <v>0</v>
      </c>
      <c r="E297" s="89">
        <v>0</v>
      </c>
      <c r="F297" s="89">
        <v>0</v>
      </c>
      <c r="G297" s="89">
        <v>0</v>
      </c>
      <c r="H297" s="89">
        <v>0</v>
      </c>
      <c r="I297" s="89">
        <v>0</v>
      </c>
      <c r="J297" s="89">
        <v>0</v>
      </c>
      <c r="K297" s="89">
        <v>0</v>
      </c>
      <c r="L297" s="89">
        <v>0</v>
      </c>
      <c r="M297" s="89">
        <v>0</v>
      </c>
      <c r="N297" s="94">
        <v>0</v>
      </c>
    </row>
    <row r="298" spans="1:14" ht="33" customHeight="1" thickBot="1" x14ac:dyDescent="0.25">
      <c r="A298" s="102" t="s">
        <v>304</v>
      </c>
      <c r="B298" s="92">
        <v>0</v>
      </c>
      <c r="C298" s="92">
        <v>0</v>
      </c>
      <c r="D298" s="92">
        <v>0</v>
      </c>
      <c r="E298" s="92">
        <v>0</v>
      </c>
      <c r="F298" s="92">
        <v>0</v>
      </c>
      <c r="G298" s="92">
        <v>0</v>
      </c>
      <c r="H298" s="92">
        <v>0</v>
      </c>
      <c r="I298" s="92">
        <v>0</v>
      </c>
      <c r="J298" s="92">
        <v>0</v>
      </c>
      <c r="K298" s="92">
        <v>0</v>
      </c>
      <c r="L298" s="92">
        <v>0</v>
      </c>
      <c r="M298" s="92">
        <v>0</v>
      </c>
      <c r="N298" s="92">
        <v>0</v>
      </c>
    </row>
    <row r="299" spans="1:14" ht="33" customHeight="1" x14ac:dyDescent="0.2">
      <c r="A299" s="101" t="s">
        <v>305</v>
      </c>
      <c r="B299" s="89">
        <v>0</v>
      </c>
      <c r="C299" s="89">
        <v>0</v>
      </c>
      <c r="D299" s="89">
        <v>0</v>
      </c>
      <c r="E299" s="89">
        <v>0</v>
      </c>
      <c r="F299" s="89">
        <v>0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0</v>
      </c>
      <c r="N299" s="89">
        <v>0</v>
      </c>
    </row>
    <row r="300" spans="1:14" ht="33" customHeight="1" x14ac:dyDescent="0.2">
      <c r="A300" s="101" t="s">
        <v>306</v>
      </c>
      <c r="B300" s="89">
        <v>0</v>
      </c>
      <c r="C300" s="89">
        <v>0</v>
      </c>
      <c r="D300" s="89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0</v>
      </c>
      <c r="N300" s="89">
        <v>0</v>
      </c>
    </row>
    <row r="301" spans="1:14" ht="33" customHeight="1" x14ac:dyDescent="0.2">
      <c r="A301" s="101" t="s">
        <v>307</v>
      </c>
      <c r="B301" s="89">
        <v>0</v>
      </c>
      <c r="C301" s="89">
        <v>0</v>
      </c>
      <c r="D301" s="89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0</v>
      </c>
      <c r="K301" s="89">
        <v>0</v>
      </c>
      <c r="L301" s="89">
        <v>0</v>
      </c>
      <c r="M301" s="89">
        <v>0</v>
      </c>
      <c r="N301" s="89">
        <v>0</v>
      </c>
    </row>
    <row r="302" spans="1:14" ht="33" customHeight="1" thickBot="1" x14ac:dyDescent="0.25">
      <c r="A302" s="101" t="s">
        <v>234</v>
      </c>
      <c r="B302" s="89">
        <v>0</v>
      </c>
      <c r="C302" s="89">
        <v>0</v>
      </c>
      <c r="D302" s="89">
        <v>0</v>
      </c>
      <c r="E302" s="89">
        <v>0</v>
      </c>
      <c r="F302" s="89">
        <v>0</v>
      </c>
      <c r="G302" s="89">
        <v>0</v>
      </c>
      <c r="H302" s="89">
        <v>0</v>
      </c>
      <c r="I302" s="89">
        <v>0</v>
      </c>
      <c r="J302" s="89">
        <v>0</v>
      </c>
      <c r="K302" s="89">
        <v>0</v>
      </c>
      <c r="L302" s="89">
        <v>0</v>
      </c>
      <c r="M302" s="89">
        <v>0</v>
      </c>
      <c r="N302" s="89">
        <v>0</v>
      </c>
    </row>
    <row r="303" spans="1:14" ht="33" customHeight="1" thickBot="1" x14ac:dyDescent="0.25">
      <c r="A303" s="102" t="s">
        <v>308</v>
      </c>
      <c r="B303" s="92">
        <v>0</v>
      </c>
      <c r="C303" s="92">
        <v>0</v>
      </c>
      <c r="D303" s="92">
        <v>0</v>
      </c>
      <c r="E303" s="92">
        <v>0</v>
      </c>
      <c r="F303" s="92">
        <v>0</v>
      </c>
      <c r="G303" s="92">
        <v>0</v>
      </c>
      <c r="H303" s="92">
        <v>0</v>
      </c>
      <c r="I303" s="92">
        <v>0</v>
      </c>
      <c r="J303" s="92">
        <v>0</v>
      </c>
      <c r="K303" s="92">
        <v>0</v>
      </c>
      <c r="L303" s="92">
        <v>0</v>
      </c>
      <c r="M303" s="92">
        <v>0</v>
      </c>
      <c r="N303" s="92">
        <v>0</v>
      </c>
    </row>
    <row r="304" spans="1:14" ht="33" customHeight="1" x14ac:dyDescent="0.2">
      <c r="A304" s="101" t="s">
        <v>309</v>
      </c>
      <c r="B304" s="89">
        <v>0</v>
      </c>
      <c r="C304" s="89">
        <v>0</v>
      </c>
      <c r="D304" s="89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  <c r="N304" s="94">
        <v>0</v>
      </c>
    </row>
    <row r="305" spans="1:14" ht="33" customHeight="1" x14ac:dyDescent="0.2">
      <c r="A305" s="101" t="s">
        <v>310</v>
      </c>
      <c r="B305" s="89">
        <v>0</v>
      </c>
      <c r="C305" s="89">
        <v>0</v>
      </c>
      <c r="D305" s="89">
        <v>0</v>
      </c>
      <c r="E305" s="89">
        <v>0</v>
      </c>
      <c r="F305" s="89">
        <v>0</v>
      </c>
      <c r="G305" s="89">
        <v>0</v>
      </c>
      <c r="H305" s="89">
        <v>0</v>
      </c>
      <c r="I305" s="89">
        <v>0</v>
      </c>
      <c r="J305" s="89">
        <v>0</v>
      </c>
      <c r="K305" s="89">
        <v>0</v>
      </c>
      <c r="L305" s="89">
        <v>0</v>
      </c>
      <c r="M305" s="89">
        <v>0</v>
      </c>
      <c r="N305" s="94">
        <v>0</v>
      </c>
    </row>
    <row r="306" spans="1:14" ht="33" customHeight="1" x14ac:dyDescent="0.2">
      <c r="A306" s="101" t="s">
        <v>311</v>
      </c>
      <c r="B306" s="89">
        <v>0</v>
      </c>
      <c r="C306" s="89">
        <v>0</v>
      </c>
      <c r="D306" s="89">
        <v>0</v>
      </c>
      <c r="E306" s="89">
        <v>0</v>
      </c>
      <c r="F306" s="89">
        <v>0</v>
      </c>
      <c r="G306" s="89">
        <v>0</v>
      </c>
      <c r="H306" s="89">
        <v>0</v>
      </c>
      <c r="I306" s="89">
        <v>0</v>
      </c>
      <c r="J306" s="89">
        <v>0</v>
      </c>
      <c r="K306" s="89">
        <v>0</v>
      </c>
      <c r="L306" s="89">
        <v>0</v>
      </c>
      <c r="M306" s="89">
        <v>0</v>
      </c>
      <c r="N306" s="94">
        <v>0</v>
      </c>
    </row>
    <row r="307" spans="1:14" ht="33" customHeight="1" x14ac:dyDescent="0.2">
      <c r="A307" s="101" t="s">
        <v>312</v>
      </c>
      <c r="B307" s="89">
        <v>0</v>
      </c>
      <c r="C307" s="89">
        <v>0</v>
      </c>
      <c r="D307" s="89">
        <v>0</v>
      </c>
      <c r="E307" s="89">
        <v>0</v>
      </c>
      <c r="F307" s="89">
        <v>0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0</v>
      </c>
      <c r="M307" s="89">
        <v>0</v>
      </c>
      <c r="N307" s="94">
        <v>0</v>
      </c>
    </row>
    <row r="308" spans="1:14" ht="33" customHeight="1" x14ac:dyDescent="0.2">
      <c r="A308" s="101" t="s">
        <v>313</v>
      </c>
      <c r="B308" s="89">
        <v>0</v>
      </c>
      <c r="C308" s="89">
        <v>0</v>
      </c>
      <c r="D308" s="89">
        <v>0</v>
      </c>
      <c r="E308" s="89">
        <v>0</v>
      </c>
      <c r="F308" s="89">
        <v>0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  <c r="N308" s="94">
        <v>0</v>
      </c>
    </row>
    <row r="309" spans="1:14" ht="33" customHeight="1" x14ac:dyDescent="0.2">
      <c r="A309" s="101" t="s">
        <v>314</v>
      </c>
      <c r="B309" s="89">
        <v>0</v>
      </c>
      <c r="C309" s="89">
        <v>0</v>
      </c>
      <c r="D309" s="89">
        <v>0</v>
      </c>
      <c r="E309" s="89">
        <v>0</v>
      </c>
      <c r="F309" s="89">
        <v>0</v>
      </c>
      <c r="G309" s="89">
        <v>0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  <c r="N309" s="94">
        <v>0</v>
      </c>
    </row>
    <row r="310" spans="1:14" ht="33" customHeight="1" x14ac:dyDescent="0.2">
      <c r="A310" s="101" t="s">
        <v>313</v>
      </c>
      <c r="B310" s="89">
        <v>0</v>
      </c>
      <c r="C310" s="89">
        <v>0</v>
      </c>
      <c r="D310" s="89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  <c r="N310" s="94">
        <v>0</v>
      </c>
    </row>
    <row r="311" spans="1:14" ht="33" customHeight="1" thickBot="1" x14ac:dyDescent="0.25">
      <c r="A311" s="101" t="s">
        <v>234</v>
      </c>
      <c r="B311" s="89">
        <v>0</v>
      </c>
      <c r="C311" s="89">
        <v>0</v>
      </c>
      <c r="D311" s="89">
        <v>0</v>
      </c>
      <c r="E311" s="89">
        <v>0</v>
      </c>
      <c r="F311" s="89">
        <v>0</v>
      </c>
      <c r="G311" s="89">
        <v>0</v>
      </c>
      <c r="H311" s="89">
        <v>0</v>
      </c>
      <c r="I311" s="89">
        <v>0</v>
      </c>
      <c r="J311" s="89">
        <v>0</v>
      </c>
      <c r="K311" s="89">
        <v>0</v>
      </c>
      <c r="L311" s="89">
        <v>0</v>
      </c>
      <c r="M311" s="89">
        <v>0</v>
      </c>
      <c r="N311" s="94">
        <v>0</v>
      </c>
    </row>
    <row r="312" spans="1:14" ht="33" customHeight="1" thickBot="1" x14ac:dyDescent="0.25">
      <c r="A312" s="102" t="s">
        <v>315</v>
      </c>
      <c r="B312" s="92">
        <v>22337388.119999997</v>
      </c>
      <c r="C312" s="92">
        <v>18149509.079999998</v>
      </c>
      <c r="D312" s="92">
        <v>22893242.52</v>
      </c>
      <c r="E312" s="92">
        <v>21099293.884</v>
      </c>
      <c r="F312" s="92">
        <v>19290534.240000002</v>
      </c>
      <c r="G312" s="92">
        <v>20225275.440000001</v>
      </c>
      <c r="H312" s="92">
        <v>9543969</v>
      </c>
      <c r="I312" s="92">
        <v>8476159.8000000007</v>
      </c>
      <c r="J312" s="92">
        <v>9973198.4400000013</v>
      </c>
      <c r="K312" s="92">
        <v>13929217.039999999</v>
      </c>
      <c r="L312" s="92">
        <v>21001268.719999999</v>
      </c>
      <c r="M312" s="92">
        <v>16323028.960000001</v>
      </c>
      <c r="N312" s="92">
        <v>203242085.24399999</v>
      </c>
    </row>
    <row r="313" spans="1:14" ht="33" customHeight="1" x14ac:dyDescent="0.2">
      <c r="A313" s="101" t="s">
        <v>316</v>
      </c>
      <c r="B313" s="89">
        <v>13588275</v>
      </c>
      <c r="C313" s="89">
        <v>13414450</v>
      </c>
      <c r="D313" s="89">
        <v>15610200</v>
      </c>
      <c r="E313" s="89">
        <v>13372375</v>
      </c>
      <c r="F313" s="89">
        <v>12584825</v>
      </c>
      <c r="G313" s="89">
        <v>13902675</v>
      </c>
      <c r="H313" s="89">
        <v>3467600</v>
      </c>
      <c r="I313" s="89">
        <v>3377350</v>
      </c>
      <c r="J313" s="89">
        <v>3858900</v>
      </c>
      <c r="K313" s="89">
        <v>8054600</v>
      </c>
      <c r="L313" s="89">
        <v>14497675</v>
      </c>
      <c r="M313" s="89">
        <v>15231300</v>
      </c>
      <c r="N313" s="94">
        <v>130960225</v>
      </c>
    </row>
    <row r="314" spans="1:14" ht="33" customHeight="1" x14ac:dyDescent="0.2">
      <c r="A314" s="101" t="s">
        <v>317</v>
      </c>
      <c r="B314" s="89">
        <v>8749113.1199999992</v>
      </c>
      <c r="C314" s="89">
        <v>4735059.08</v>
      </c>
      <c r="D314" s="89">
        <v>7283042.5199999996</v>
      </c>
      <c r="E314" s="89">
        <v>7726918.8839999996</v>
      </c>
      <c r="F314" s="89">
        <v>6705709.2400000002</v>
      </c>
      <c r="G314" s="89">
        <v>6322600.4400000004</v>
      </c>
      <c r="H314" s="89">
        <v>6076369</v>
      </c>
      <c r="I314" s="89">
        <v>5098809.8</v>
      </c>
      <c r="J314" s="89">
        <v>6114298.4400000004</v>
      </c>
      <c r="K314" s="89">
        <v>5874617.04</v>
      </c>
      <c r="L314" s="89">
        <v>6503593.7199999997</v>
      </c>
      <c r="M314" s="89">
        <v>1091728.96</v>
      </c>
      <c r="N314" s="94">
        <v>72281860.243999988</v>
      </c>
    </row>
    <row r="315" spans="1:14" ht="33" customHeight="1" thickBot="1" x14ac:dyDescent="0.25">
      <c r="A315" s="101" t="s">
        <v>234</v>
      </c>
      <c r="B315" s="89">
        <v>0</v>
      </c>
      <c r="C315" s="89">
        <v>0</v>
      </c>
      <c r="D315" s="89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  <c r="N315" s="94">
        <v>0</v>
      </c>
    </row>
    <row r="316" spans="1:14" ht="33" customHeight="1" thickBot="1" x14ac:dyDescent="0.25">
      <c r="A316" s="102" t="s">
        <v>318</v>
      </c>
      <c r="B316" s="92">
        <v>3059925</v>
      </c>
      <c r="C316" s="92">
        <v>2346100</v>
      </c>
      <c r="D316" s="92">
        <v>3059500</v>
      </c>
      <c r="E316" s="92">
        <v>3838350</v>
      </c>
      <c r="F316" s="92">
        <v>3912600</v>
      </c>
      <c r="G316" s="92">
        <v>2940825</v>
      </c>
      <c r="H316" s="92">
        <v>3354150</v>
      </c>
      <c r="I316" s="92">
        <v>3325100</v>
      </c>
      <c r="J316" s="92">
        <v>3177525</v>
      </c>
      <c r="K316" s="92">
        <v>3251125</v>
      </c>
      <c r="L316" s="92">
        <v>2792975</v>
      </c>
      <c r="M316" s="92">
        <v>0</v>
      </c>
      <c r="N316" s="92">
        <v>35058175</v>
      </c>
    </row>
    <row r="317" spans="1:14" ht="33" customHeight="1" thickBot="1" x14ac:dyDescent="0.25">
      <c r="A317" s="104" t="s">
        <v>318</v>
      </c>
      <c r="B317" s="96">
        <v>3059925</v>
      </c>
      <c r="C317" s="96">
        <v>2346100</v>
      </c>
      <c r="D317" s="96">
        <v>3059500</v>
      </c>
      <c r="E317" s="96">
        <v>3838350</v>
      </c>
      <c r="F317" s="96">
        <v>3912600</v>
      </c>
      <c r="G317" s="96">
        <v>2940825</v>
      </c>
      <c r="H317" s="96">
        <v>3354150</v>
      </c>
      <c r="I317" s="96">
        <v>3325100</v>
      </c>
      <c r="J317" s="96">
        <v>3177525</v>
      </c>
      <c r="K317" s="96">
        <v>3251125</v>
      </c>
      <c r="L317" s="96">
        <v>2792975</v>
      </c>
      <c r="M317" s="96">
        <v>0</v>
      </c>
      <c r="N317" s="97">
        <v>35058175</v>
      </c>
    </row>
    <row r="318" spans="1:14" ht="33" customHeight="1" thickBot="1" x14ac:dyDescent="0.25">
      <c r="A318" s="109" t="s">
        <v>229</v>
      </c>
      <c r="B318" s="110">
        <v>164388115.89200002</v>
      </c>
      <c r="C318" s="110">
        <v>159126090.18299997</v>
      </c>
      <c r="D318" s="110">
        <v>156612980.67500001</v>
      </c>
      <c r="E318" s="110">
        <v>170709326.37799999</v>
      </c>
      <c r="F318" s="110">
        <v>160759962.78099999</v>
      </c>
      <c r="G318" s="110">
        <v>166355516.21100003</v>
      </c>
      <c r="H318" s="110">
        <v>170026818.34099999</v>
      </c>
      <c r="I318" s="110">
        <v>178436577.18900004</v>
      </c>
      <c r="J318" s="110">
        <v>172886477.05699998</v>
      </c>
      <c r="K318" s="110">
        <v>173072884.76199999</v>
      </c>
      <c r="L318" s="110">
        <v>175012900.99199998</v>
      </c>
      <c r="M318" s="110">
        <v>147088002.516</v>
      </c>
      <c r="N318" s="110">
        <v>1994475652.9770005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372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22" t="s">
        <v>216</v>
      </c>
      <c r="B323" s="123" t="s">
        <v>217</v>
      </c>
      <c r="C323" s="123" t="s">
        <v>218</v>
      </c>
      <c r="D323" s="123" t="s">
        <v>219</v>
      </c>
      <c r="E323" s="123" t="s">
        <v>220</v>
      </c>
      <c r="F323" s="123" t="s">
        <v>221</v>
      </c>
      <c r="G323" s="123" t="s">
        <v>222</v>
      </c>
      <c r="H323" s="123" t="s">
        <v>223</v>
      </c>
      <c r="I323" s="123" t="s">
        <v>224</v>
      </c>
      <c r="J323" s="123" t="s">
        <v>225</v>
      </c>
      <c r="K323" s="123" t="s">
        <v>226</v>
      </c>
      <c r="L323" s="123" t="s">
        <v>227</v>
      </c>
      <c r="M323" s="123" t="s">
        <v>228</v>
      </c>
      <c r="N323" s="124" t="s">
        <v>229</v>
      </c>
    </row>
    <row r="324" spans="1:14" ht="33" customHeight="1" thickBot="1" x14ac:dyDescent="0.25">
      <c r="A324" s="115" t="s">
        <v>230</v>
      </c>
      <c r="B324" s="116">
        <v>0</v>
      </c>
      <c r="C324" s="111">
        <v>0</v>
      </c>
      <c r="D324" s="111">
        <v>0</v>
      </c>
      <c r="E324" s="111">
        <v>0</v>
      </c>
      <c r="F324" s="111">
        <v>0</v>
      </c>
      <c r="G324" s="111">
        <v>0</v>
      </c>
      <c r="H324" s="111">
        <v>0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</row>
    <row r="325" spans="1:14" ht="33" customHeight="1" x14ac:dyDescent="0.2">
      <c r="A325" s="113" t="s">
        <v>231</v>
      </c>
      <c r="B325" s="112">
        <v>0</v>
      </c>
      <c r="C325" s="112">
        <v>0</v>
      </c>
      <c r="D325" s="112">
        <v>0</v>
      </c>
      <c r="E325" s="112">
        <v>0</v>
      </c>
      <c r="F325" s="112">
        <v>0</v>
      </c>
      <c r="G325" s="112">
        <v>0</v>
      </c>
      <c r="H325" s="112">
        <v>0</v>
      </c>
      <c r="I325" s="112">
        <v>0</v>
      </c>
      <c r="J325" s="112">
        <v>0</v>
      </c>
      <c r="K325" s="112">
        <v>0</v>
      </c>
      <c r="L325" s="112">
        <v>0</v>
      </c>
      <c r="M325" s="112">
        <v>0</v>
      </c>
      <c r="N325" s="112">
        <v>0</v>
      </c>
    </row>
    <row r="326" spans="1:14" ht="33" customHeight="1" x14ac:dyDescent="0.2">
      <c r="A326" s="113" t="s">
        <v>213</v>
      </c>
      <c r="B326" s="112">
        <v>0</v>
      </c>
      <c r="C326" s="112">
        <v>0</v>
      </c>
      <c r="D326" s="112">
        <v>0</v>
      </c>
      <c r="E326" s="112">
        <v>0</v>
      </c>
      <c r="F326" s="112">
        <v>0</v>
      </c>
      <c r="G326" s="112">
        <v>0</v>
      </c>
      <c r="H326" s="112">
        <v>0</v>
      </c>
      <c r="I326" s="112">
        <v>0</v>
      </c>
      <c r="J326" s="112">
        <v>0</v>
      </c>
      <c r="K326" s="112">
        <v>0</v>
      </c>
      <c r="L326" s="112">
        <v>0</v>
      </c>
      <c r="M326" s="112">
        <v>0</v>
      </c>
      <c r="N326" s="112">
        <v>0</v>
      </c>
    </row>
    <row r="327" spans="1:14" ht="33" customHeight="1" x14ac:dyDescent="0.2">
      <c r="A327" s="113" t="s">
        <v>232</v>
      </c>
      <c r="B327" s="112">
        <v>0</v>
      </c>
      <c r="C327" s="112">
        <v>0</v>
      </c>
      <c r="D327" s="112">
        <v>0</v>
      </c>
      <c r="E327" s="112">
        <v>0</v>
      </c>
      <c r="F327" s="112">
        <v>0</v>
      </c>
      <c r="G327" s="112">
        <v>0</v>
      </c>
      <c r="H327" s="112">
        <v>0</v>
      </c>
      <c r="I327" s="112">
        <v>0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</row>
    <row r="328" spans="1:14" ht="33" customHeight="1" x14ac:dyDescent="0.2">
      <c r="A328" s="114" t="s">
        <v>233</v>
      </c>
      <c r="B328" s="112">
        <v>0</v>
      </c>
      <c r="C328" s="112">
        <v>0</v>
      </c>
      <c r="D328" s="112">
        <v>0</v>
      </c>
      <c r="E328" s="112">
        <v>0</v>
      </c>
      <c r="F328" s="112">
        <v>0</v>
      </c>
      <c r="G328" s="112">
        <v>0</v>
      </c>
      <c r="H328" s="112">
        <v>0</v>
      </c>
      <c r="I328" s="112">
        <v>0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</row>
    <row r="329" spans="1:14" ht="33" customHeight="1" thickBot="1" x14ac:dyDescent="0.25">
      <c r="A329" s="121" t="s">
        <v>234</v>
      </c>
      <c r="B329" s="112">
        <v>0</v>
      </c>
      <c r="C329" s="112">
        <v>0</v>
      </c>
      <c r="D329" s="112">
        <v>0</v>
      </c>
      <c r="E329" s="112">
        <v>0</v>
      </c>
      <c r="F329" s="112">
        <v>0</v>
      </c>
      <c r="G329" s="112">
        <v>0</v>
      </c>
      <c r="H329" s="112">
        <v>0</v>
      </c>
      <c r="I329" s="112">
        <v>0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</row>
    <row r="330" spans="1:14" ht="33" customHeight="1" thickBot="1" x14ac:dyDescent="0.25">
      <c r="A330" s="118" t="s">
        <v>235</v>
      </c>
      <c r="B330" s="116">
        <v>0</v>
      </c>
      <c r="C330" s="111">
        <v>0</v>
      </c>
      <c r="D330" s="111">
        <v>0</v>
      </c>
      <c r="E330" s="111">
        <v>27000</v>
      </c>
      <c r="F330" s="111">
        <v>673000</v>
      </c>
      <c r="G330" s="111">
        <v>1775000</v>
      </c>
      <c r="H330" s="111">
        <v>2096000</v>
      </c>
      <c r="I330" s="111">
        <v>3596000</v>
      </c>
      <c r="J330" s="111">
        <v>3270000</v>
      </c>
      <c r="K330" s="111">
        <v>2194000</v>
      </c>
      <c r="L330" s="111">
        <v>2154000</v>
      </c>
      <c r="M330" s="111">
        <v>1104000</v>
      </c>
      <c r="N330" s="111">
        <v>16889000</v>
      </c>
    </row>
    <row r="331" spans="1:14" ht="33" customHeight="1" x14ac:dyDescent="0.2">
      <c r="A331" s="117" t="s">
        <v>236</v>
      </c>
      <c r="B331" s="112">
        <v>0</v>
      </c>
      <c r="C331" s="112">
        <v>0</v>
      </c>
      <c r="D331" s="112">
        <v>0</v>
      </c>
      <c r="E331" s="112">
        <v>0</v>
      </c>
      <c r="F331" s="112">
        <v>0</v>
      </c>
      <c r="G331" s="112">
        <v>0</v>
      </c>
      <c r="H331" s="112">
        <v>0</v>
      </c>
      <c r="I331" s="112">
        <v>0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</row>
    <row r="332" spans="1:14" ht="33" customHeight="1" x14ac:dyDescent="0.2">
      <c r="A332" s="117" t="s">
        <v>237</v>
      </c>
      <c r="B332" s="112">
        <v>0</v>
      </c>
      <c r="C332" s="112">
        <v>0</v>
      </c>
      <c r="D332" s="112">
        <v>0</v>
      </c>
      <c r="E332" s="112">
        <v>0</v>
      </c>
      <c r="F332" s="112">
        <v>0</v>
      </c>
      <c r="G332" s="112">
        <v>0</v>
      </c>
      <c r="H332" s="112">
        <v>0</v>
      </c>
      <c r="I332" s="112">
        <v>0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</row>
    <row r="333" spans="1:14" ht="33" customHeight="1" x14ac:dyDescent="0.2">
      <c r="A333" s="117" t="s">
        <v>238</v>
      </c>
      <c r="B333" s="112">
        <v>0</v>
      </c>
      <c r="C333" s="112">
        <v>0</v>
      </c>
      <c r="D333" s="112">
        <v>0</v>
      </c>
      <c r="E333" s="112">
        <v>0</v>
      </c>
      <c r="F333" s="112">
        <v>0</v>
      </c>
      <c r="G333" s="112">
        <v>0</v>
      </c>
      <c r="H333" s="112">
        <v>0</v>
      </c>
      <c r="I333" s="112">
        <v>0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</row>
    <row r="334" spans="1:14" ht="33" customHeight="1" x14ac:dyDescent="0.2">
      <c r="A334" s="117" t="s">
        <v>239</v>
      </c>
      <c r="B334" s="112">
        <v>0</v>
      </c>
      <c r="C334" s="112">
        <v>0</v>
      </c>
      <c r="D334" s="112">
        <v>0</v>
      </c>
      <c r="E334" s="112">
        <v>0</v>
      </c>
      <c r="F334" s="112">
        <v>0</v>
      </c>
      <c r="G334" s="112">
        <v>0</v>
      </c>
      <c r="H334" s="112">
        <v>0</v>
      </c>
      <c r="I334" s="112">
        <v>0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</row>
    <row r="335" spans="1:14" ht="33" customHeight="1" x14ac:dyDescent="0.2">
      <c r="A335" s="117" t="s">
        <v>240</v>
      </c>
      <c r="B335" s="112">
        <v>0</v>
      </c>
      <c r="C335" s="112">
        <v>0</v>
      </c>
      <c r="D335" s="112">
        <v>0</v>
      </c>
      <c r="E335" s="112">
        <v>0</v>
      </c>
      <c r="F335" s="112">
        <v>0</v>
      </c>
      <c r="G335" s="112">
        <v>0</v>
      </c>
      <c r="H335" s="112">
        <v>0</v>
      </c>
      <c r="I335" s="112">
        <v>0</v>
      </c>
      <c r="J335" s="112">
        <v>0</v>
      </c>
      <c r="K335" s="112">
        <v>0</v>
      </c>
      <c r="L335" s="112">
        <v>0</v>
      </c>
      <c r="M335" s="112">
        <v>0</v>
      </c>
      <c r="N335" s="112">
        <v>0</v>
      </c>
    </row>
    <row r="336" spans="1:14" ht="33" customHeight="1" thickBot="1" x14ac:dyDescent="0.25">
      <c r="A336" s="117" t="s">
        <v>241</v>
      </c>
      <c r="B336" s="112">
        <v>0</v>
      </c>
      <c r="C336" s="112">
        <v>0</v>
      </c>
      <c r="D336" s="112">
        <v>0</v>
      </c>
      <c r="E336" s="112">
        <v>27000</v>
      </c>
      <c r="F336" s="112">
        <v>673000</v>
      </c>
      <c r="G336" s="112">
        <v>1775000</v>
      </c>
      <c r="H336" s="112">
        <v>2096000</v>
      </c>
      <c r="I336" s="112">
        <v>3596000</v>
      </c>
      <c r="J336" s="112">
        <v>3270000</v>
      </c>
      <c r="K336" s="112">
        <v>2194000</v>
      </c>
      <c r="L336" s="112">
        <v>2154000</v>
      </c>
      <c r="M336" s="112">
        <v>1104000</v>
      </c>
      <c r="N336" s="112">
        <v>16889000</v>
      </c>
    </row>
    <row r="337" spans="1:14" ht="33" customHeight="1" thickBot="1" x14ac:dyDescent="0.25">
      <c r="A337" s="118" t="s">
        <v>242</v>
      </c>
      <c r="B337" s="116">
        <v>25443000</v>
      </c>
      <c r="C337" s="111">
        <v>18146000</v>
      </c>
      <c r="D337" s="111">
        <v>27471000</v>
      </c>
      <c r="E337" s="111">
        <v>26075000</v>
      </c>
      <c r="F337" s="111">
        <v>28560000</v>
      </c>
      <c r="G337" s="111">
        <v>29098000</v>
      </c>
      <c r="H337" s="111">
        <v>31130000</v>
      </c>
      <c r="I337" s="111">
        <v>32212000</v>
      </c>
      <c r="J337" s="111">
        <v>30676000</v>
      </c>
      <c r="K337" s="111">
        <v>30388000</v>
      </c>
      <c r="L337" s="111">
        <v>20068000</v>
      </c>
      <c r="M337" s="111">
        <v>23870000</v>
      </c>
      <c r="N337" s="111">
        <v>323137000</v>
      </c>
    </row>
    <row r="338" spans="1:14" ht="33" customHeight="1" x14ac:dyDescent="0.2">
      <c r="A338" s="117" t="s">
        <v>243</v>
      </c>
      <c r="B338" s="112">
        <v>25443000</v>
      </c>
      <c r="C338" s="112">
        <v>18146000</v>
      </c>
      <c r="D338" s="112">
        <v>27471000</v>
      </c>
      <c r="E338" s="112">
        <v>26075000</v>
      </c>
      <c r="F338" s="112">
        <v>28560000</v>
      </c>
      <c r="G338" s="112">
        <v>29098000</v>
      </c>
      <c r="H338" s="112">
        <v>31130000</v>
      </c>
      <c r="I338" s="112">
        <v>32212000</v>
      </c>
      <c r="J338" s="112">
        <v>30676000</v>
      </c>
      <c r="K338" s="112">
        <v>30388000</v>
      </c>
      <c r="L338" s="112">
        <v>20068000</v>
      </c>
      <c r="M338" s="112">
        <v>23870000</v>
      </c>
      <c r="N338" s="112">
        <v>323137000</v>
      </c>
    </row>
    <row r="339" spans="1:14" ht="33" customHeight="1" x14ac:dyDescent="0.2">
      <c r="A339" s="117" t="s">
        <v>244</v>
      </c>
      <c r="B339" s="112">
        <v>0</v>
      </c>
      <c r="C339" s="112">
        <v>0</v>
      </c>
      <c r="D339" s="112">
        <v>0</v>
      </c>
      <c r="E339" s="112">
        <v>0</v>
      </c>
      <c r="F339" s="112">
        <v>0</v>
      </c>
      <c r="G339" s="112">
        <v>0</v>
      </c>
      <c r="H339" s="112">
        <v>0</v>
      </c>
      <c r="I339" s="112">
        <v>0</v>
      </c>
      <c r="J339" s="112">
        <v>0</v>
      </c>
      <c r="K339" s="112">
        <v>0</v>
      </c>
      <c r="L339" s="112">
        <v>0</v>
      </c>
      <c r="M339" s="112">
        <v>0</v>
      </c>
      <c r="N339" s="112">
        <v>0</v>
      </c>
    </row>
    <row r="340" spans="1:14" ht="33" customHeight="1" x14ac:dyDescent="0.2">
      <c r="A340" s="117" t="s">
        <v>245</v>
      </c>
      <c r="B340" s="112">
        <v>0</v>
      </c>
      <c r="C340" s="112">
        <v>0</v>
      </c>
      <c r="D340" s="112">
        <v>0</v>
      </c>
      <c r="E340" s="112">
        <v>0</v>
      </c>
      <c r="F340" s="112">
        <v>0</v>
      </c>
      <c r="G340" s="112">
        <v>0</v>
      </c>
      <c r="H340" s="112">
        <v>0</v>
      </c>
      <c r="I340" s="112">
        <v>0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</row>
    <row r="341" spans="1:14" ht="33" customHeight="1" thickBot="1" x14ac:dyDescent="0.25">
      <c r="A341" s="117" t="s">
        <v>246</v>
      </c>
      <c r="B341" s="112">
        <v>0</v>
      </c>
      <c r="C341" s="112">
        <v>0</v>
      </c>
      <c r="D341" s="112">
        <v>0</v>
      </c>
      <c r="E341" s="112">
        <v>0</v>
      </c>
      <c r="F341" s="112">
        <v>0</v>
      </c>
      <c r="G341" s="112">
        <v>0</v>
      </c>
      <c r="H341" s="112">
        <v>0</v>
      </c>
      <c r="I341" s="112">
        <v>0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</row>
    <row r="342" spans="1:14" ht="33" customHeight="1" thickBot="1" x14ac:dyDescent="0.25">
      <c r="A342" s="118" t="s">
        <v>247</v>
      </c>
      <c r="B342" s="116">
        <v>472000</v>
      </c>
      <c r="C342" s="111">
        <v>294000</v>
      </c>
      <c r="D342" s="111">
        <v>1568000</v>
      </c>
      <c r="E342" s="111">
        <v>730000</v>
      </c>
      <c r="F342" s="111">
        <v>663000</v>
      </c>
      <c r="G342" s="111">
        <v>2781000</v>
      </c>
      <c r="H342" s="111">
        <v>945000</v>
      </c>
      <c r="I342" s="111">
        <v>1313000</v>
      </c>
      <c r="J342" s="111">
        <v>4461000</v>
      </c>
      <c r="K342" s="111">
        <v>5025000</v>
      </c>
      <c r="L342" s="111">
        <v>4394000</v>
      </c>
      <c r="M342" s="111">
        <v>4469000</v>
      </c>
      <c r="N342" s="111">
        <v>27115000</v>
      </c>
    </row>
    <row r="343" spans="1:14" ht="33" customHeight="1" x14ac:dyDescent="0.2">
      <c r="A343" s="117" t="s">
        <v>248</v>
      </c>
      <c r="B343" s="112">
        <v>0</v>
      </c>
      <c r="C343" s="112">
        <v>0</v>
      </c>
      <c r="D343" s="112">
        <v>0</v>
      </c>
      <c r="E343" s="112">
        <v>0</v>
      </c>
      <c r="F343" s="112">
        <v>0</v>
      </c>
      <c r="G343" s="112">
        <v>0</v>
      </c>
      <c r="H343" s="112">
        <v>0</v>
      </c>
      <c r="I343" s="112">
        <v>0</v>
      </c>
      <c r="J343" s="112">
        <v>0</v>
      </c>
      <c r="K343" s="112">
        <v>0</v>
      </c>
      <c r="L343" s="112">
        <v>0</v>
      </c>
      <c r="M343" s="112">
        <v>0</v>
      </c>
      <c r="N343" s="112">
        <v>0</v>
      </c>
    </row>
    <row r="344" spans="1:14" ht="33" customHeight="1" thickBot="1" x14ac:dyDescent="0.25">
      <c r="A344" s="117" t="s">
        <v>249</v>
      </c>
      <c r="B344" s="112">
        <v>472000</v>
      </c>
      <c r="C344" s="112">
        <v>294000</v>
      </c>
      <c r="D344" s="112">
        <v>1568000</v>
      </c>
      <c r="E344" s="112">
        <v>730000</v>
      </c>
      <c r="F344" s="112">
        <v>663000</v>
      </c>
      <c r="G344" s="112">
        <v>2781000</v>
      </c>
      <c r="H344" s="112">
        <v>945000</v>
      </c>
      <c r="I344" s="112">
        <v>1313000</v>
      </c>
      <c r="J344" s="112">
        <v>4461000</v>
      </c>
      <c r="K344" s="112">
        <v>5025000</v>
      </c>
      <c r="L344" s="112">
        <v>4394000</v>
      </c>
      <c r="M344" s="112">
        <v>4469000</v>
      </c>
      <c r="N344" s="112">
        <v>27115000</v>
      </c>
    </row>
    <row r="345" spans="1:14" ht="33" customHeight="1" thickBot="1" x14ac:dyDescent="0.25">
      <c r="A345" s="118" t="s">
        <v>250</v>
      </c>
      <c r="B345" s="116">
        <v>30110000</v>
      </c>
      <c r="C345" s="111">
        <v>31330000</v>
      </c>
      <c r="D345" s="111">
        <v>34903000</v>
      </c>
      <c r="E345" s="111">
        <v>47106000</v>
      </c>
      <c r="F345" s="111">
        <v>47980000</v>
      </c>
      <c r="G345" s="111">
        <v>52188000</v>
      </c>
      <c r="H345" s="111">
        <v>51965000</v>
      </c>
      <c r="I345" s="111">
        <v>84935000</v>
      </c>
      <c r="J345" s="111">
        <v>85405000</v>
      </c>
      <c r="K345" s="111">
        <v>86969000</v>
      </c>
      <c r="L345" s="111">
        <v>75966000</v>
      </c>
      <c r="M345" s="111">
        <v>71883000</v>
      </c>
      <c r="N345" s="111">
        <v>700740000</v>
      </c>
    </row>
    <row r="346" spans="1:14" ht="33" customHeight="1" x14ac:dyDescent="0.2">
      <c r="A346" s="117" t="s">
        <v>251</v>
      </c>
      <c r="B346" s="112">
        <v>0</v>
      </c>
      <c r="C346" s="112">
        <v>0</v>
      </c>
      <c r="D346" s="112">
        <v>0</v>
      </c>
      <c r="E346" s="112">
        <v>0</v>
      </c>
      <c r="F346" s="112">
        <v>0</v>
      </c>
      <c r="G346" s="112">
        <v>0</v>
      </c>
      <c r="H346" s="112">
        <v>0</v>
      </c>
      <c r="I346" s="112">
        <v>0</v>
      </c>
      <c r="J346" s="112">
        <v>0</v>
      </c>
      <c r="K346" s="112">
        <v>0</v>
      </c>
      <c r="L346" s="112">
        <v>0</v>
      </c>
      <c r="M346" s="112">
        <v>0</v>
      </c>
      <c r="N346" s="112">
        <v>0</v>
      </c>
    </row>
    <row r="347" spans="1:14" ht="33" customHeight="1" x14ac:dyDescent="0.2">
      <c r="A347" s="117" t="s">
        <v>252</v>
      </c>
      <c r="B347" s="112">
        <v>0</v>
      </c>
      <c r="C347" s="112">
        <v>0</v>
      </c>
      <c r="D347" s="112">
        <v>0</v>
      </c>
      <c r="E347" s="112">
        <v>0</v>
      </c>
      <c r="F347" s="112">
        <v>0</v>
      </c>
      <c r="G347" s="112">
        <v>0</v>
      </c>
      <c r="H347" s="112">
        <v>0</v>
      </c>
      <c r="I347" s="112">
        <v>0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</row>
    <row r="348" spans="1:14" ht="33" customHeight="1" x14ac:dyDescent="0.2">
      <c r="A348" s="117" t="s">
        <v>253</v>
      </c>
      <c r="B348" s="112">
        <v>0</v>
      </c>
      <c r="C348" s="112">
        <v>0</v>
      </c>
      <c r="D348" s="112">
        <v>0</v>
      </c>
      <c r="E348" s="112">
        <v>0</v>
      </c>
      <c r="F348" s="112">
        <v>0</v>
      </c>
      <c r="G348" s="112">
        <v>0</v>
      </c>
      <c r="H348" s="112">
        <v>0</v>
      </c>
      <c r="I348" s="112">
        <v>0</v>
      </c>
      <c r="J348" s="112">
        <v>0</v>
      </c>
      <c r="K348" s="112">
        <v>0</v>
      </c>
      <c r="L348" s="112">
        <v>0</v>
      </c>
      <c r="M348" s="112">
        <v>0</v>
      </c>
      <c r="N348" s="112">
        <v>0</v>
      </c>
    </row>
    <row r="349" spans="1:14" ht="33" customHeight="1" x14ac:dyDescent="0.2">
      <c r="A349" s="117" t="s">
        <v>254</v>
      </c>
      <c r="B349" s="112">
        <v>19194000</v>
      </c>
      <c r="C349" s="112">
        <v>15990000</v>
      </c>
      <c r="D349" s="112">
        <v>28240000</v>
      </c>
      <c r="E349" s="112">
        <v>23030000</v>
      </c>
      <c r="F349" s="112">
        <v>24637000</v>
      </c>
      <c r="G349" s="112">
        <v>21933000</v>
      </c>
      <c r="H349" s="112">
        <v>34108000</v>
      </c>
      <c r="I349" s="112">
        <v>29524000</v>
      </c>
      <c r="J349" s="112">
        <v>37440000</v>
      </c>
      <c r="K349" s="112">
        <v>18842000</v>
      </c>
      <c r="L349" s="112">
        <v>29410000</v>
      </c>
      <c r="M349" s="112">
        <v>17048000</v>
      </c>
      <c r="N349" s="112">
        <v>299396000</v>
      </c>
    </row>
    <row r="350" spans="1:14" ht="33" customHeight="1" x14ac:dyDescent="0.2">
      <c r="A350" s="117" t="s">
        <v>255</v>
      </c>
      <c r="B350" s="112">
        <v>0</v>
      </c>
      <c r="C350" s="112">
        <v>0</v>
      </c>
      <c r="D350" s="112">
        <v>0</v>
      </c>
      <c r="E350" s="112">
        <v>0</v>
      </c>
      <c r="F350" s="112">
        <v>0</v>
      </c>
      <c r="G350" s="112">
        <v>0</v>
      </c>
      <c r="H350" s="112">
        <v>0</v>
      </c>
      <c r="I350" s="112">
        <v>0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</row>
    <row r="351" spans="1:14" ht="33" customHeight="1" x14ac:dyDescent="0.2">
      <c r="A351" s="117" t="s">
        <v>256</v>
      </c>
      <c r="B351" s="112">
        <v>8135000</v>
      </c>
      <c r="C351" s="112">
        <v>1517000</v>
      </c>
      <c r="D351" s="112">
        <v>5367000</v>
      </c>
      <c r="E351" s="112">
        <v>0</v>
      </c>
      <c r="F351" s="112">
        <v>1624000</v>
      </c>
      <c r="G351" s="112">
        <v>491000</v>
      </c>
      <c r="H351" s="112">
        <v>0</v>
      </c>
      <c r="I351" s="112">
        <v>0</v>
      </c>
      <c r="J351" s="112">
        <v>0</v>
      </c>
      <c r="K351" s="112">
        <v>72000</v>
      </c>
      <c r="L351" s="112">
        <v>0</v>
      </c>
      <c r="M351" s="112">
        <v>6545000</v>
      </c>
      <c r="N351" s="112">
        <v>23751000</v>
      </c>
    </row>
    <row r="352" spans="1:14" ht="33" customHeight="1" x14ac:dyDescent="0.2">
      <c r="A352" s="117" t="s">
        <v>257</v>
      </c>
      <c r="B352" s="112">
        <v>0</v>
      </c>
      <c r="C352" s="112">
        <v>0</v>
      </c>
      <c r="D352" s="112">
        <v>0</v>
      </c>
      <c r="E352" s="112">
        <v>0</v>
      </c>
      <c r="F352" s="112">
        <v>0</v>
      </c>
      <c r="G352" s="112">
        <v>0</v>
      </c>
      <c r="H352" s="112">
        <v>0</v>
      </c>
      <c r="I352" s="112">
        <v>0</v>
      </c>
      <c r="J352" s="112">
        <v>0</v>
      </c>
      <c r="K352" s="112">
        <v>0</v>
      </c>
      <c r="L352" s="112">
        <v>0</v>
      </c>
      <c r="M352" s="112">
        <v>0</v>
      </c>
      <c r="N352" s="112">
        <v>0</v>
      </c>
    </row>
    <row r="353" spans="1:14" ht="33" customHeight="1" x14ac:dyDescent="0.2">
      <c r="A353" s="117" t="s">
        <v>258</v>
      </c>
      <c r="B353" s="112">
        <v>0</v>
      </c>
      <c r="C353" s="112">
        <v>0</v>
      </c>
      <c r="D353" s="112">
        <v>0</v>
      </c>
      <c r="E353" s="112">
        <v>0</v>
      </c>
      <c r="F353" s="112">
        <v>0</v>
      </c>
      <c r="G353" s="112">
        <v>0</v>
      </c>
      <c r="H353" s="112">
        <v>0</v>
      </c>
      <c r="I353" s="112">
        <v>0</v>
      </c>
      <c r="J353" s="112">
        <v>0</v>
      </c>
      <c r="K353" s="112">
        <v>0</v>
      </c>
      <c r="L353" s="112">
        <v>0</v>
      </c>
      <c r="M353" s="112">
        <v>0</v>
      </c>
      <c r="N353" s="112">
        <v>0</v>
      </c>
    </row>
    <row r="354" spans="1:14" ht="33" customHeight="1" x14ac:dyDescent="0.2">
      <c r="A354" s="117" t="s">
        <v>259</v>
      </c>
      <c r="B354" s="112">
        <v>2781000</v>
      </c>
      <c r="C354" s="112">
        <v>13823000</v>
      </c>
      <c r="D354" s="112">
        <v>1296000</v>
      </c>
      <c r="E354" s="112">
        <v>24076000</v>
      </c>
      <c r="F354" s="112">
        <v>21719000</v>
      </c>
      <c r="G354" s="112">
        <v>29764000</v>
      </c>
      <c r="H354" s="112">
        <v>17857000</v>
      </c>
      <c r="I354" s="112">
        <v>55411000</v>
      </c>
      <c r="J354" s="112">
        <v>47965000</v>
      </c>
      <c r="K354" s="112">
        <v>68055000</v>
      </c>
      <c r="L354" s="112">
        <v>46556000</v>
      </c>
      <c r="M354" s="112">
        <v>48290000</v>
      </c>
      <c r="N354" s="112">
        <v>377593000</v>
      </c>
    </row>
    <row r="355" spans="1:14" ht="33" customHeight="1" x14ac:dyDescent="0.2">
      <c r="A355" s="117" t="s">
        <v>260</v>
      </c>
      <c r="B355" s="112">
        <v>0</v>
      </c>
      <c r="C355" s="112">
        <v>0</v>
      </c>
      <c r="D355" s="112">
        <v>0</v>
      </c>
      <c r="E355" s="112">
        <v>0</v>
      </c>
      <c r="F355" s="112">
        <v>0</v>
      </c>
      <c r="G355" s="112">
        <v>0</v>
      </c>
      <c r="H355" s="112">
        <v>0</v>
      </c>
      <c r="I355" s="112">
        <v>0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</row>
    <row r="356" spans="1:14" ht="33" customHeight="1" thickBot="1" x14ac:dyDescent="0.25">
      <c r="A356" s="117" t="s">
        <v>261</v>
      </c>
      <c r="B356" s="112">
        <v>0</v>
      </c>
      <c r="C356" s="112">
        <v>0</v>
      </c>
      <c r="D356" s="112">
        <v>0</v>
      </c>
      <c r="E356" s="112">
        <v>0</v>
      </c>
      <c r="F356" s="112">
        <v>0</v>
      </c>
      <c r="G356" s="112">
        <v>0</v>
      </c>
      <c r="H356" s="112">
        <v>0</v>
      </c>
      <c r="I356" s="112">
        <v>0</v>
      </c>
      <c r="J356" s="112">
        <v>0</v>
      </c>
      <c r="K356" s="112">
        <v>0</v>
      </c>
      <c r="L356" s="112">
        <v>0</v>
      </c>
      <c r="M356" s="112">
        <v>0</v>
      </c>
      <c r="N356" s="112">
        <v>0</v>
      </c>
    </row>
    <row r="357" spans="1:14" ht="33" customHeight="1" thickBot="1" x14ac:dyDescent="0.25">
      <c r="A357" s="118" t="s">
        <v>262</v>
      </c>
      <c r="B357" s="116">
        <v>0</v>
      </c>
      <c r="C357" s="111">
        <v>0</v>
      </c>
      <c r="D357" s="111">
        <v>0</v>
      </c>
      <c r="E357" s="111">
        <v>0</v>
      </c>
      <c r="F357" s="111">
        <v>0</v>
      </c>
      <c r="G357" s="111">
        <v>0</v>
      </c>
      <c r="H357" s="111">
        <v>0</v>
      </c>
      <c r="I357" s="111">
        <v>0</v>
      </c>
      <c r="J357" s="111">
        <v>0</v>
      </c>
      <c r="K357" s="111">
        <v>0</v>
      </c>
      <c r="L357" s="111">
        <v>0</v>
      </c>
      <c r="M357" s="111">
        <v>0</v>
      </c>
      <c r="N357" s="111">
        <v>0</v>
      </c>
    </row>
    <row r="358" spans="1:14" ht="33" customHeight="1" thickBot="1" x14ac:dyDescent="0.25">
      <c r="A358" s="119" t="s">
        <v>262</v>
      </c>
      <c r="B358" s="112">
        <v>0</v>
      </c>
      <c r="C358" s="112">
        <v>0</v>
      </c>
      <c r="D358" s="112">
        <v>0</v>
      </c>
      <c r="E358" s="112">
        <v>0</v>
      </c>
      <c r="F358" s="112">
        <v>0</v>
      </c>
      <c r="G358" s="112">
        <v>0</v>
      </c>
      <c r="H358" s="112">
        <v>0</v>
      </c>
      <c r="I358" s="112">
        <v>0</v>
      </c>
      <c r="J358" s="112">
        <v>0</v>
      </c>
      <c r="K358" s="112">
        <v>0</v>
      </c>
      <c r="L358" s="112">
        <v>0</v>
      </c>
      <c r="M358" s="112">
        <v>0</v>
      </c>
      <c r="N358" s="112">
        <v>0</v>
      </c>
    </row>
    <row r="359" spans="1:14" ht="33" customHeight="1" thickBot="1" x14ac:dyDescent="0.25">
      <c r="A359" s="118" t="s">
        <v>263</v>
      </c>
      <c r="B359" s="116">
        <v>38523000</v>
      </c>
      <c r="C359" s="111">
        <v>27248000</v>
      </c>
      <c r="D359" s="111">
        <v>35327000</v>
      </c>
      <c r="E359" s="111">
        <v>38475000</v>
      </c>
      <c r="F359" s="111">
        <v>33382000</v>
      </c>
      <c r="G359" s="111">
        <v>35952000</v>
      </c>
      <c r="H359" s="111">
        <v>48386000</v>
      </c>
      <c r="I359" s="111">
        <v>45012000</v>
      </c>
      <c r="J359" s="111">
        <v>45792000</v>
      </c>
      <c r="K359" s="111">
        <v>50713000</v>
      </c>
      <c r="L359" s="111">
        <v>38207000</v>
      </c>
      <c r="M359" s="111">
        <v>36803000</v>
      </c>
      <c r="N359" s="111">
        <v>473820000</v>
      </c>
    </row>
    <row r="360" spans="1:14" ht="33" customHeight="1" x14ac:dyDescent="0.2">
      <c r="A360" s="117" t="s">
        <v>264</v>
      </c>
      <c r="B360" s="112">
        <v>0</v>
      </c>
      <c r="C360" s="112">
        <v>0</v>
      </c>
      <c r="D360" s="112">
        <v>0</v>
      </c>
      <c r="E360" s="112">
        <v>0</v>
      </c>
      <c r="F360" s="112">
        <v>0</v>
      </c>
      <c r="G360" s="112">
        <v>0</v>
      </c>
      <c r="H360" s="112">
        <v>0</v>
      </c>
      <c r="I360" s="112">
        <v>0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</row>
    <row r="361" spans="1:14" ht="33" customHeight="1" x14ac:dyDescent="0.2">
      <c r="A361" s="117" t="s">
        <v>265</v>
      </c>
      <c r="B361" s="112">
        <v>0</v>
      </c>
      <c r="C361" s="112">
        <v>0</v>
      </c>
      <c r="D361" s="112">
        <v>0</v>
      </c>
      <c r="E361" s="112">
        <v>0</v>
      </c>
      <c r="F361" s="112">
        <v>0</v>
      </c>
      <c r="G361" s="112">
        <v>0</v>
      </c>
      <c r="H361" s="112">
        <v>0</v>
      </c>
      <c r="I361" s="112">
        <v>0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</row>
    <row r="362" spans="1:14" ht="33" customHeight="1" x14ac:dyDescent="0.2">
      <c r="A362" s="117" t="s">
        <v>266</v>
      </c>
      <c r="B362" s="112">
        <v>0</v>
      </c>
      <c r="C362" s="112">
        <v>0</v>
      </c>
      <c r="D362" s="112">
        <v>0</v>
      </c>
      <c r="E362" s="112">
        <v>0</v>
      </c>
      <c r="F362" s="112">
        <v>0</v>
      </c>
      <c r="G362" s="112">
        <v>0</v>
      </c>
      <c r="H362" s="112">
        <v>0</v>
      </c>
      <c r="I362" s="112">
        <v>0</v>
      </c>
      <c r="J362" s="112">
        <v>0</v>
      </c>
      <c r="K362" s="112">
        <v>0</v>
      </c>
      <c r="L362" s="112">
        <v>0</v>
      </c>
      <c r="M362" s="112">
        <v>0</v>
      </c>
      <c r="N362" s="112">
        <v>0</v>
      </c>
    </row>
    <row r="363" spans="1:14" ht="33" customHeight="1" x14ac:dyDescent="0.2">
      <c r="A363" s="117" t="s">
        <v>267</v>
      </c>
      <c r="B363" s="112">
        <v>0</v>
      </c>
      <c r="C363" s="112">
        <v>0</v>
      </c>
      <c r="D363" s="112">
        <v>0</v>
      </c>
      <c r="E363" s="112">
        <v>0</v>
      </c>
      <c r="F363" s="112">
        <v>0</v>
      </c>
      <c r="G363" s="112">
        <v>0</v>
      </c>
      <c r="H363" s="112">
        <v>0</v>
      </c>
      <c r="I363" s="112">
        <v>0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</row>
    <row r="364" spans="1:14" ht="33" customHeight="1" x14ac:dyDescent="0.2">
      <c r="A364" s="117" t="s">
        <v>268</v>
      </c>
      <c r="B364" s="112">
        <v>0</v>
      </c>
      <c r="C364" s="112">
        <v>0</v>
      </c>
      <c r="D364" s="112">
        <v>0</v>
      </c>
      <c r="E364" s="112">
        <v>0</v>
      </c>
      <c r="F364" s="112">
        <v>0</v>
      </c>
      <c r="G364" s="112">
        <v>0</v>
      </c>
      <c r="H364" s="112">
        <v>0</v>
      </c>
      <c r="I364" s="112">
        <v>0</v>
      </c>
      <c r="J364" s="112">
        <v>0</v>
      </c>
      <c r="K364" s="112">
        <v>0</v>
      </c>
      <c r="L364" s="112">
        <v>0</v>
      </c>
      <c r="M364" s="112">
        <v>0</v>
      </c>
      <c r="N364" s="112">
        <v>0</v>
      </c>
    </row>
    <row r="365" spans="1:14" ht="33" customHeight="1" x14ac:dyDescent="0.2">
      <c r="A365" s="117" t="s">
        <v>269</v>
      </c>
      <c r="B365" s="112">
        <v>38523000</v>
      </c>
      <c r="C365" s="112">
        <v>27248000</v>
      </c>
      <c r="D365" s="112">
        <v>35327000</v>
      </c>
      <c r="E365" s="112">
        <v>38475000</v>
      </c>
      <c r="F365" s="112">
        <v>33382000</v>
      </c>
      <c r="G365" s="112">
        <v>35740000</v>
      </c>
      <c r="H365" s="112">
        <v>48138000</v>
      </c>
      <c r="I365" s="112">
        <v>44764000</v>
      </c>
      <c r="J365" s="112">
        <v>45544000</v>
      </c>
      <c r="K365" s="112">
        <v>50395000</v>
      </c>
      <c r="L365" s="112">
        <v>37889000</v>
      </c>
      <c r="M365" s="112">
        <v>36626000</v>
      </c>
      <c r="N365" s="112">
        <v>472051000</v>
      </c>
    </row>
    <row r="366" spans="1:14" ht="33" customHeight="1" x14ac:dyDescent="0.2">
      <c r="A366" s="117" t="s">
        <v>270</v>
      </c>
      <c r="B366" s="112">
        <v>0</v>
      </c>
      <c r="C366" s="112">
        <v>0</v>
      </c>
      <c r="D366" s="112">
        <v>0</v>
      </c>
      <c r="E366" s="112">
        <v>0</v>
      </c>
      <c r="F366" s="112">
        <v>0</v>
      </c>
      <c r="G366" s="112">
        <v>0</v>
      </c>
      <c r="H366" s="112">
        <v>0</v>
      </c>
      <c r="I366" s="112">
        <v>0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</row>
    <row r="367" spans="1:14" ht="33" customHeight="1" x14ac:dyDescent="0.2">
      <c r="A367" s="117" t="s">
        <v>271</v>
      </c>
      <c r="B367" s="112">
        <v>0</v>
      </c>
      <c r="C367" s="112">
        <v>0</v>
      </c>
      <c r="D367" s="112">
        <v>0</v>
      </c>
      <c r="E367" s="112">
        <v>0</v>
      </c>
      <c r="F367" s="112">
        <v>0</v>
      </c>
      <c r="G367" s="112">
        <v>212000</v>
      </c>
      <c r="H367" s="112">
        <v>248000</v>
      </c>
      <c r="I367" s="112">
        <v>248000</v>
      </c>
      <c r="J367" s="112">
        <v>248000</v>
      </c>
      <c r="K367" s="112">
        <v>318000</v>
      </c>
      <c r="L367" s="112">
        <v>318000</v>
      </c>
      <c r="M367" s="112">
        <v>177000</v>
      </c>
      <c r="N367" s="112">
        <v>1769000</v>
      </c>
    </row>
    <row r="368" spans="1:14" ht="33" customHeight="1" x14ac:dyDescent="0.2">
      <c r="A368" s="117" t="s">
        <v>272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</row>
    <row r="369" spans="1:14" ht="33" customHeight="1" thickBot="1" x14ac:dyDescent="0.25">
      <c r="A369" s="117" t="s">
        <v>273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</row>
    <row r="370" spans="1:14" ht="33" customHeight="1" thickBot="1" x14ac:dyDescent="0.25">
      <c r="A370" s="118" t="s">
        <v>274</v>
      </c>
      <c r="B370" s="116">
        <v>8239000</v>
      </c>
      <c r="C370" s="111">
        <v>3366000</v>
      </c>
      <c r="D370" s="111">
        <v>7397000</v>
      </c>
      <c r="E370" s="111">
        <v>7001000</v>
      </c>
      <c r="F370" s="111">
        <v>1984000</v>
      </c>
      <c r="G370" s="111">
        <v>0</v>
      </c>
      <c r="H370" s="111">
        <v>0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27987000</v>
      </c>
    </row>
    <row r="371" spans="1:14" ht="33" customHeight="1" x14ac:dyDescent="0.2">
      <c r="A371" s="117" t="s">
        <v>275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</row>
    <row r="372" spans="1:14" ht="33" customHeight="1" x14ac:dyDescent="0.2">
      <c r="A372" s="117" t="s">
        <v>276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</row>
    <row r="373" spans="1:14" ht="33" customHeight="1" x14ac:dyDescent="0.2">
      <c r="A373" s="117" t="s">
        <v>277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</row>
    <row r="374" spans="1:14" ht="33" customHeight="1" x14ac:dyDescent="0.2">
      <c r="A374" s="117" t="s">
        <v>278</v>
      </c>
      <c r="B374" s="112">
        <v>8239000</v>
      </c>
      <c r="C374" s="112">
        <v>3366000</v>
      </c>
      <c r="D374" s="112">
        <v>7397000</v>
      </c>
      <c r="E374" s="112">
        <v>7001000</v>
      </c>
      <c r="F374" s="112">
        <v>1984000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27987000</v>
      </c>
    </row>
    <row r="375" spans="1:14" ht="33" customHeight="1" x14ac:dyDescent="0.2">
      <c r="A375" s="117" t="s">
        <v>279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</row>
    <row r="376" spans="1:14" ht="33" customHeight="1" x14ac:dyDescent="0.2">
      <c r="A376" s="117" t="s">
        <v>280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</row>
    <row r="377" spans="1:14" ht="33" customHeight="1" thickBot="1" x14ac:dyDescent="0.25">
      <c r="A377" s="117" t="s">
        <v>281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</row>
    <row r="378" spans="1:14" ht="33" customHeight="1" thickBot="1" x14ac:dyDescent="0.25">
      <c r="A378" s="118" t="s">
        <v>282</v>
      </c>
      <c r="B378" s="116">
        <v>23103000</v>
      </c>
      <c r="C378" s="111">
        <v>23447000</v>
      </c>
      <c r="D378" s="111">
        <v>37330000</v>
      </c>
      <c r="E378" s="111">
        <v>30747000</v>
      </c>
      <c r="F378" s="111">
        <v>37715000</v>
      </c>
      <c r="G378" s="111">
        <v>43012000</v>
      </c>
      <c r="H378" s="111">
        <v>43958000</v>
      </c>
      <c r="I378" s="111">
        <v>40514000</v>
      </c>
      <c r="J378" s="111">
        <v>38413000</v>
      </c>
      <c r="K378" s="111">
        <v>34962000</v>
      </c>
      <c r="L378" s="111">
        <v>27461000</v>
      </c>
      <c r="M378" s="111">
        <v>30606000</v>
      </c>
      <c r="N378" s="111">
        <v>411268000</v>
      </c>
    </row>
    <row r="379" spans="1:14" ht="33" customHeight="1" x14ac:dyDescent="0.2">
      <c r="A379" s="117" t="s">
        <v>283</v>
      </c>
      <c r="B379" s="112">
        <v>4599000</v>
      </c>
      <c r="C379" s="112">
        <v>4739000</v>
      </c>
      <c r="D379" s="112">
        <v>4566000</v>
      </c>
      <c r="E379" s="112">
        <v>4140000</v>
      </c>
      <c r="F379" s="112">
        <v>6306000</v>
      </c>
      <c r="G379" s="112">
        <v>7399000</v>
      </c>
      <c r="H379" s="112">
        <v>8076000</v>
      </c>
      <c r="I379" s="112">
        <v>9231000</v>
      </c>
      <c r="J379" s="112">
        <v>9723000</v>
      </c>
      <c r="K379" s="112">
        <v>9630000</v>
      </c>
      <c r="L379" s="112">
        <v>5848000</v>
      </c>
      <c r="M379" s="112">
        <v>7702000</v>
      </c>
      <c r="N379" s="112">
        <v>81959000</v>
      </c>
    </row>
    <row r="380" spans="1:14" ht="33" customHeight="1" x14ac:dyDescent="0.2">
      <c r="A380" s="117" t="s">
        <v>284</v>
      </c>
      <c r="B380" s="112">
        <v>0</v>
      </c>
      <c r="C380" s="112">
        <v>0</v>
      </c>
      <c r="D380" s="112">
        <v>277000</v>
      </c>
      <c r="E380" s="112">
        <v>0</v>
      </c>
      <c r="F380" s="112">
        <v>38000</v>
      </c>
      <c r="G380" s="112">
        <v>0</v>
      </c>
      <c r="H380" s="112">
        <v>111000</v>
      </c>
      <c r="I380" s="112">
        <v>145000</v>
      </c>
      <c r="J380" s="112">
        <v>104000</v>
      </c>
      <c r="K380" s="112">
        <v>424000</v>
      </c>
      <c r="L380" s="112">
        <v>138000</v>
      </c>
      <c r="M380" s="112">
        <v>343000</v>
      </c>
      <c r="N380" s="112">
        <v>1580000</v>
      </c>
    </row>
    <row r="381" spans="1:14" ht="33" customHeight="1" x14ac:dyDescent="0.2">
      <c r="A381" s="117" t="s">
        <v>285</v>
      </c>
      <c r="B381" s="112">
        <v>5925000</v>
      </c>
      <c r="C381" s="112">
        <v>5364000</v>
      </c>
      <c r="D381" s="112">
        <v>12837000</v>
      </c>
      <c r="E381" s="112">
        <v>11919000</v>
      </c>
      <c r="F381" s="112">
        <v>12514000</v>
      </c>
      <c r="G381" s="112">
        <v>11745000</v>
      </c>
      <c r="H381" s="112">
        <v>11464000</v>
      </c>
      <c r="I381" s="112">
        <v>13417000</v>
      </c>
      <c r="J381" s="112">
        <v>13713000</v>
      </c>
      <c r="K381" s="112">
        <v>15909000</v>
      </c>
      <c r="L381" s="112">
        <v>11388000</v>
      </c>
      <c r="M381" s="112">
        <v>16162000</v>
      </c>
      <c r="N381" s="112">
        <v>142357000</v>
      </c>
    </row>
    <row r="382" spans="1:14" ht="33" customHeight="1" x14ac:dyDescent="0.2">
      <c r="A382" s="117" t="s">
        <v>286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</row>
    <row r="383" spans="1:14" ht="33" customHeight="1" x14ac:dyDescent="0.2">
      <c r="A383" s="117" t="s">
        <v>287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</row>
    <row r="384" spans="1:14" ht="33" customHeight="1" x14ac:dyDescent="0.2">
      <c r="A384" s="117" t="s">
        <v>288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</row>
    <row r="385" spans="1:14" ht="33" customHeight="1" x14ac:dyDescent="0.2">
      <c r="A385" s="117" t="s">
        <v>289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</row>
    <row r="386" spans="1:14" ht="33" customHeight="1" x14ac:dyDescent="0.2">
      <c r="A386" s="117" t="s">
        <v>290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</row>
    <row r="387" spans="1:14" ht="33" customHeight="1" x14ac:dyDescent="0.2">
      <c r="A387" s="117" t="s">
        <v>291</v>
      </c>
      <c r="B387" s="112">
        <v>12579000</v>
      </c>
      <c r="C387" s="112">
        <v>13344000</v>
      </c>
      <c r="D387" s="112">
        <v>19650000</v>
      </c>
      <c r="E387" s="112">
        <v>14688000</v>
      </c>
      <c r="F387" s="112">
        <v>18857000</v>
      </c>
      <c r="G387" s="112">
        <v>23868000</v>
      </c>
      <c r="H387" s="112">
        <v>24307000</v>
      </c>
      <c r="I387" s="112">
        <v>17721000</v>
      </c>
      <c r="J387" s="112">
        <v>14873000</v>
      </c>
      <c r="K387" s="112">
        <v>8999000</v>
      </c>
      <c r="L387" s="112">
        <v>10087000</v>
      </c>
      <c r="M387" s="112">
        <v>6399000</v>
      </c>
      <c r="N387" s="112">
        <v>185372000</v>
      </c>
    </row>
    <row r="388" spans="1:14" ht="33" customHeight="1" x14ac:dyDescent="0.2">
      <c r="A388" s="117" t="s">
        <v>292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</row>
    <row r="389" spans="1:14" ht="33" customHeight="1" x14ac:dyDescent="0.2">
      <c r="A389" s="117" t="s">
        <v>293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</row>
    <row r="390" spans="1:14" ht="33" customHeight="1" x14ac:dyDescent="0.2">
      <c r="A390" s="117" t="s">
        <v>294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</row>
    <row r="391" spans="1:14" ht="33" customHeight="1" x14ac:dyDescent="0.2">
      <c r="A391" s="117" t="s">
        <v>295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</row>
    <row r="392" spans="1:14" ht="33" customHeight="1" x14ac:dyDescent="0.2">
      <c r="A392" s="117" t="s">
        <v>296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</row>
    <row r="393" spans="1:14" ht="33" customHeight="1" thickBot="1" x14ac:dyDescent="0.25">
      <c r="A393" s="117" t="s">
        <v>297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</row>
    <row r="394" spans="1:14" ht="33" customHeight="1" thickBot="1" x14ac:dyDescent="0.25">
      <c r="A394" s="118" t="s">
        <v>298</v>
      </c>
      <c r="B394" s="116">
        <v>4520000</v>
      </c>
      <c r="C394" s="111">
        <v>4707000</v>
      </c>
      <c r="D394" s="111">
        <v>6150000</v>
      </c>
      <c r="E394" s="111">
        <v>4808000</v>
      </c>
      <c r="F394" s="111">
        <v>7280000</v>
      </c>
      <c r="G394" s="111">
        <v>6952000</v>
      </c>
      <c r="H394" s="111">
        <v>9066000</v>
      </c>
      <c r="I394" s="111">
        <v>9100000</v>
      </c>
      <c r="J394" s="111">
        <v>8231000</v>
      </c>
      <c r="K394" s="111">
        <v>5801000</v>
      </c>
      <c r="L394" s="111">
        <v>5803000</v>
      </c>
      <c r="M394" s="111">
        <v>6281000</v>
      </c>
      <c r="N394" s="111">
        <v>78699000</v>
      </c>
    </row>
    <row r="395" spans="1:14" ht="33" customHeight="1" x14ac:dyDescent="0.2">
      <c r="A395" s="117" t="s">
        <v>299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</row>
    <row r="396" spans="1:14" ht="33" customHeight="1" x14ac:dyDescent="0.2">
      <c r="A396" s="117" t="s">
        <v>300</v>
      </c>
      <c r="B396" s="112">
        <v>4107000</v>
      </c>
      <c r="C396" s="112">
        <v>3861000</v>
      </c>
      <c r="D396" s="112">
        <v>3254000</v>
      </c>
      <c r="E396" s="112">
        <v>3360000</v>
      </c>
      <c r="F396" s="112">
        <v>4918000</v>
      </c>
      <c r="G396" s="112">
        <v>3629000</v>
      </c>
      <c r="H396" s="112">
        <v>4779000</v>
      </c>
      <c r="I396" s="112">
        <v>4895000</v>
      </c>
      <c r="J396" s="112">
        <v>4594000</v>
      </c>
      <c r="K396" s="112">
        <v>3258000</v>
      </c>
      <c r="L396" s="112">
        <v>3014000</v>
      </c>
      <c r="M396" s="112">
        <v>1113000</v>
      </c>
      <c r="N396" s="112">
        <v>44782000</v>
      </c>
    </row>
    <row r="397" spans="1:14" ht="33" customHeight="1" x14ac:dyDescent="0.2">
      <c r="A397" s="117" t="s">
        <v>301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</row>
    <row r="398" spans="1:14" ht="33" customHeight="1" x14ac:dyDescent="0.2">
      <c r="A398" s="117" t="s">
        <v>302</v>
      </c>
      <c r="B398" s="112">
        <v>0</v>
      </c>
      <c r="C398" s="112">
        <v>0</v>
      </c>
      <c r="D398" s="112">
        <v>0</v>
      </c>
      <c r="E398" s="112">
        <v>0</v>
      </c>
      <c r="F398" s="112">
        <v>0</v>
      </c>
      <c r="G398" s="112">
        <v>0</v>
      </c>
      <c r="H398" s="112">
        <v>0</v>
      </c>
      <c r="I398" s="112">
        <v>0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</row>
    <row r="399" spans="1:14" ht="33" customHeight="1" x14ac:dyDescent="0.2">
      <c r="A399" s="117" t="s">
        <v>303</v>
      </c>
      <c r="B399" s="112">
        <v>413000</v>
      </c>
      <c r="C399" s="112">
        <v>846000</v>
      </c>
      <c r="D399" s="112">
        <v>2896000</v>
      </c>
      <c r="E399" s="112">
        <v>1448000</v>
      </c>
      <c r="F399" s="112">
        <v>2362000</v>
      </c>
      <c r="G399" s="112">
        <v>3323000</v>
      </c>
      <c r="H399" s="112">
        <v>4287000</v>
      </c>
      <c r="I399" s="112">
        <v>4205000</v>
      </c>
      <c r="J399" s="112">
        <v>3637000</v>
      </c>
      <c r="K399" s="112">
        <v>2543000</v>
      </c>
      <c r="L399" s="112">
        <v>2789000</v>
      </c>
      <c r="M399" s="112">
        <v>5168000</v>
      </c>
      <c r="N399" s="112">
        <v>33917000</v>
      </c>
    </row>
    <row r="400" spans="1:14" ht="33" customHeight="1" thickBot="1" x14ac:dyDescent="0.25">
      <c r="A400" s="117" t="s">
        <v>234</v>
      </c>
      <c r="B400" s="112">
        <v>0</v>
      </c>
      <c r="C400" s="112">
        <v>0</v>
      </c>
      <c r="D400" s="112">
        <v>0</v>
      </c>
      <c r="E400" s="112">
        <v>0</v>
      </c>
      <c r="F400" s="112">
        <v>0</v>
      </c>
      <c r="G400" s="112">
        <v>0</v>
      </c>
      <c r="H400" s="112">
        <v>0</v>
      </c>
      <c r="I400" s="112">
        <v>0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</row>
    <row r="401" spans="1:14" ht="33" customHeight="1" thickBot="1" x14ac:dyDescent="0.25">
      <c r="A401" s="118" t="s">
        <v>304</v>
      </c>
      <c r="B401" s="116">
        <v>0</v>
      </c>
      <c r="C401" s="111">
        <v>0</v>
      </c>
      <c r="D401" s="111">
        <v>0</v>
      </c>
      <c r="E401" s="111">
        <v>0</v>
      </c>
      <c r="F401" s="111">
        <v>0</v>
      </c>
      <c r="G401" s="111">
        <v>0</v>
      </c>
      <c r="H401" s="111">
        <v>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</row>
    <row r="402" spans="1:14" ht="33" customHeight="1" x14ac:dyDescent="0.2">
      <c r="A402" s="117" t="s">
        <v>305</v>
      </c>
      <c r="B402" s="112">
        <v>0</v>
      </c>
      <c r="C402" s="112">
        <v>0</v>
      </c>
      <c r="D402" s="112">
        <v>0</v>
      </c>
      <c r="E402" s="112">
        <v>0</v>
      </c>
      <c r="F402" s="112">
        <v>0</v>
      </c>
      <c r="G402" s="112">
        <v>0</v>
      </c>
      <c r="H402" s="112">
        <v>0</v>
      </c>
      <c r="I402" s="112">
        <v>0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</row>
    <row r="403" spans="1:14" ht="33" customHeight="1" x14ac:dyDescent="0.2">
      <c r="A403" s="117" t="s">
        <v>306</v>
      </c>
      <c r="B403" s="112">
        <v>0</v>
      </c>
      <c r="C403" s="112">
        <v>0</v>
      </c>
      <c r="D403" s="112">
        <v>0</v>
      </c>
      <c r="E403" s="112">
        <v>0</v>
      </c>
      <c r="F403" s="112">
        <v>0</v>
      </c>
      <c r="G403" s="112">
        <v>0</v>
      </c>
      <c r="H403" s="112">
        <v>0</v>
      </c>
      <c r="I403" s="112">
        <v>0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</row>
    <row r="404" spans="1:14" ht="33" customHeight="1" x14ac:dyDescent="0.2">
      <c r="A404" s="117" t="s">
        <v>307</v>
      </c>
      <c r="B404" s="112">
        <v>0</v>
      </c>
      <c r="C404" s="112">
        <v>0</v>
      </c>
      <c r="D404" s="112">
        <v>0</v>
      </c>
      <c r="E404" s="112">
        <v>0</v>
      </c>
      <c r="F404" s="112">
        <v>0</v>
      </c>
      <c r="G404" s="112">
        <v>0</v>
      </c>
      <c r="H404" s="112">
        <v>0</v>
      </c>
      <c r="I404" s="112">
        <v>0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</row>
    <row r="405" spans="1:14" ht="33" customHeight="1" thickBot="1" x14ac:dyDescent="0.25">
      <c r="A405" s="117" t="s">
        <v>234</v>
      </c>
      <c r="B405" s="112">
        <v>0</v>
      </c>
      <c r="C405" s="112">
        <v>0</v>
      </c>
      <c r="D405" s="112">
        <v>0</v>
      </c>
      <c r="E405" s="112">
        <v>0</v>
      </c>
      <c r="F405" s="112">
        <v>0</v>
      </c>
      <c r="G405" s="112">
        <v>0</v>
      </c>
      <c r="H405" s="112">
        <v>0</v>
      </c>
      <c r="I405" s="112">
        <v>0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</row>
    <row r="406" spans="1:14" ht="33" customHeight="1" thickBot="1" x14ac:dyDescent="0.25">
      <c r="A406" s="118" t="s">
        <v>308</v>
      </c>
      <c r="B406" s="116">
        <v>0</v>
      </c>
      <c r="C406" s="111">
        <v>0</v>
      </c>
      <c r="D406" s="111">
        <v>0</v>
      </c>
      <c r="E406" s="111">
        <v>0</v>
      </c>
      <c r="F406" s="111">
        <v>1818000</v>
      </c>
      <c r="G406" s="111">
        <v>461000</v>
      </c>
      <c r="H406" s="111">
        <v>3671000</v>
      </c>
      <c r="I406" s="111">
        <v>2775000</v>
      </c>
      <c r="J406" s="111">
        <v>4219000</v>
      </c>
      <c r="K406" s="111">
        <v>5463000</v>
      </c>
      <c r="L406" s="111">
        <v>8044000</v>
      </c>
      <c r="M406" s="111">
        <v>934000</v>
      </c>
      <c r="N406" s="111">
        <v>27385000</v>
      </c>
    </row>
    <row r="407" spans="1:14" ht="33" customHeight="1" x14ac:dyDescent="0.2">
      <c r="A407" s="117" t="s">
        <v>309</v>
      </c>
      <c r="B407" s="112">
        <v>0</v>
      </c>
      <c r="C407" s="112">
        <v>0</v>
      </c>
      <c r="D407" s="112">
        <v>0</v>
      </c>
      <c r="E407" s="112">
        <v>0</v>
      </c>
      <c r="F407" s="112">
        <v>0</v>
      </c>
      <c r="G407" s="112">
        <v>0</v>
      </c>
      <c r="H407" s="112">
        <v>0</v>
      </c>
      <c r="I407" s="112">
        <v>0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</row>
    <row r="408" spans="1:14" ht="33" customHeight="1" x14ac:dyDescent="0.2">
      <c r="A408" s="117" t="s">
        <v>310</v>
      </c>
      <c r="B408" s="112">
        <v>0</v>
      </c>
      <c r="C408" s="112">
        <v>0</v>
      </c>
      <c r="D408" s="112">
        <v>0</v>
      </c>
      <c r="E408" s="112">
        <v>0</v>
      </c>
      <c r="F408" s="112">
        <v>1818000</v>
      </c>
      <c r="G408" s="112">
        <v>461000</v>
      </c>
      <c r="H408" s="112">
        <v>3671000</v>
      </c>
      <c r="I408" s="112">
        <v>2775000</v>
      </c>
      <c r="J408" s="112">
        <v>4219000</v>
      </c>
      <c r="K408" s="112">
        <v>3638000</v>
      </c>
      <c r="L408" s="112">
        <v>1926000</v>
      </c>
      <c r="M408" s="112">
        <v>470000</v>
      </c>
      <c r="N408" s="112">
        <v>18978000</v>
      </c>
    </row>
    <row r="409" spans="1:14" ht="33" customHeight="1" x14ac:dyDescent="0.2">
      <c r="A409" s="117" t="s">
        <v>311</v>
      </c>
      <c r="B409" s="112">
        <v>0</v>
      </c>
      <c r="C409" s="112">
        <v>0</v>
      </c>
      <c r="D409" s="112">
        <v>0</v>
      </c>
      <c r="E409" s="112">
        <v>0</v>
      </c>
      <c r="F409" s="112">
        <v>0</v>
      </c>
      <c r="G409" s="112">
        <v>0</v>
      </c>
      <c r="H409" s="112">
        <v>0</v>
      </c>
      <c r="I409" s="112">
        <v>0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</row>
    <row r="410" spans="1:14" ht="33" customHeight="1" x14ac:dyDescent="0.2">
      <c r="A410" s="117" t="s">
        <v>312</v>
      </c>
      <c r="B410" s="112">
        <v>0</v>
      </c>
      <c r="C410" s="112">
        <v>0</v>
      </c>
      <c r="D410" s="112">
        <v>0</v>
      </c>
      <c r="E410" s="112">
        <v>0</v>
      </c>
      <c r="F410" s="112">
        <v>0</v>
      </c>
      <c r="G410" s="112">
        <v>0</v>
      </c>
      <c r="H410" s="112">
        <v>0</v>
      </c>
      <c r="I410" s="112">
        <v>0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</row>
    <row r="411" spans="1:14" ht="33" customHeight="1" x14ac:dyDescent="0.2">
      <c r="A411" s="117" t="s">
        <v>313</v>
      </c>
      <c r="B411" s="112">
        <v>0</v>
      </c>
      <c r="C411" s="112">
        <v>0</v>
      </c>
      <c r="D411" s="112">
        <v>0</v>
      </c>
      <c r="E411" s="112">
        <v>0</v>
      </c>
      <c r="F411" s="112">
        <v>0</v>
      </c>
      <c r="G411" s="112">
        <v>0</v>
      </c>
      <c r="H411" s="112">
        <v>0</v>
      </c>
      <c r="I411" s="112">
        <v>0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</row>
    <row r="412" spans="1:14" ht="33" customHeight="1" x14ac:dyDescent="0.2">
      <c r="A412" s="117" t="s">
        <v>314</v>
      </c>
      <c r="B412" s="112">
        <v>0</v>
      </c>
      <c r="C412" s="112">
        <v>0</v>
      </c>
      <c r="D412" s="112">
        <v>0</v>
      </c>
      <c r="E412" s="112">
        <v>0</v>
      </c>
      <c r="F412" s="112">
        <v>0</v>
      </c>
      <c r="G412" s="112">
        <v>0</v>
      </c>
      <c r="H412" s="112">
        <v>0</v>
      </c>
      <c r="I412" s="112">
        <v>0</v>
      </c>
      <c r="J412" s="112">
        <v>0</v>
      </c>
      <c r="K412" s="112">
        <v>1825000</v>
      </c>
      <c r="L412" s="112">
        <v>6118000</v>
      </c>
      <c r="M412" s="112">
        <v>464000</v>
      </c>
      <c r="N412" s="112">
        <v>8407000</v>
      </c>
    </row>
    <row r="413" spans="1:14" ht="33" customHeight="1" x14ac:dyDescent="0.2">
      <c r="A413" s="117" t="s">
        <v>313</v>
      </c>
      <c r="B413" s="112">
        <v>0</v>
      </c>
      <c r="C413" s="112">
        <v>0</v>
      </c>
      <c r="D413" s="112">
        <v>0</v>
      </c>
      <c r="E413" s="112">
        <v>0</v>
      </c>
      <c r="F413" s="112">
        <v>0</v>
      </c>
      <c r="G413" s="112">
        <v>0</v>
      </c>
      <c r="H413" s="112">
        <v>0</v>
      </c>
      <c r="I413" s="112">
        <v>0</v>
      </c>
      <c r="J413" s="112">
        <v>0</v>
      </c>
      <c r="K413" s="112">
        <v>0</v>
      </c>
      <c r="L413" s="112">
        <v>0</v>
      </c>
      <c r="M413" s="112">
        <v>0</v>
      </c>
      <c r="N413" s="112">
        <v>0</v>
      </c>
    </row>
    <row r="414" spans="1:14" ht="33" customHeight="1" thickBot="1" x14ac:dyDescent="0.25">
      <c r="A414" s="117" t="s">
        <v>234</v>
      </c>
      <c r="B414" s="112">
        <v>0</v>
      </c>
      <c r="C414" s="112">
        <v>0</v>
      </c>
      <c r="D414" s="112">
        <v>0</v>
      </c>
      <c r="E414" s="112">
        <v>0</v>
      </c>
      <c r="F414" s="112">
        <v>0</v>
      </c>
      <c r="G414" s="112">
        <v>0</v>
      </c>
      <c r="H414" s="112">
        <v>0</v>
      </c>
      <c r="I414" s="112">
        <v>0</v>
      </c>
      <c r="J414" s="112">
        <v>0</v>
      </c>
      <c r="K414" s="112">
        <v>0</v>
      </c>
      <c r="L414" s="112">
        <v>0</v>
      </c>
      <c r="M414" s="112">
        <v>0</v>
      </c>
      <c r="N414" s="112">
        <v>0</v>
      </c>
    </row>
    <row r="415" spans="1:14" ht="33" customHeight="1" thickBot="1" x14ac:dyDescent="0.25">
      <c r="A415" s="118" t="s">
        <v>315</v>
      </c>
      <c r="B415" s="116">
        <v>0</v>
      </c>
      <c r="C415" s="111">
        <v>0</v>
      </c>
      <c r="D415" s="111">
        <v>0</v>
      </c>
      <c r="E415" s="111">
        <v>0</v>
      </c>
      <c r="F415" s="111">
        <v>0</v>
      </c>
      <c r="G415" s="111">
        <v>0</v>
      </c>
      <c r="H415" s="111">
        <v>0</v>
      </c>
      <c r="I415" s="111">
        <v>0</v>
      </c>
      <c r="J415" s="111">
        <v>0</v>
      </c>
      <c r="K415" s="111">
        <v>0</v>
      </c>
      <c r="L415" s="111">
        <v>0</v>
      </c>
      <c r="M415" s="111">
        <v>0</v>
      </c>
      <c r="N415" s="111">
        <v>0</v>
      </c>
    </row>
    <row r="416" spans="1:14" ht="33" customHeight="1" x14ac:dyDescent="0.2">
      <c r="A416" s="117" t="s">
        <v>316</v>
      </c>
      <c r="B416" s="112">
        <v>0</v>
      </c>
      <c r="C416" s="112">
        <v>0</v>
      </c>
      <c r="D416" s="112">
        <v>0</v>
      </c>
      <c r="E416" s="112">
        <v>0</v>
      </c>
      <c r="F416" s="112">
        <v>0</v>
      </c>
      <c r="G416" s="112">
        <v>0</v>
      </c>
      <c r="H416" s="112">
        <v>0</v>
      </c>
      <c r="I416" s="112">
        <v>0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</row>
    <row r="417" spans="1:14" ht="33" customHeight="1" x14ac:dyDescent="0.2">
      <c r="A417" s="117" t="s">
        <v>317</v>
      </c>
      <c r="B417" s="112">
        <v>0</v>
      </c>
      <c r="C417" s="112">
        <v>0</v>
      </c>
      <c r="D417" s="112">
        <v>0</v>
      </c>
      <c r="E417" s="112">
        <v>0</v>
      </c>
      <c r="F417" s="112">
        <v>0</v>
      </c>
      <c r="G417" s="112">
        <v>0</v>
      </c>
      <c r="H417" s="112">
        <v>0</v>
      </c>
      <c r="I417" s="112">
        <v>0</v>
      </c>
      <c r="J417" s="112">
        <v>0</v>
      </c>
      <c r="K417" s="112">
        <v>0</v>
      </c>
      <c r="L417" s="112">
        <v>0</v>
      </c>
      <c r="M417" s="112">
        <v>0</v>
      </c>
      <c r="N417" s="112">
        <v>0</v>
      </c>
    </row>
    <row r="418" spans="1:14" ht="33" customHeight="1" thickBot="1" x14ac:dyDescent="0.25">
      <c r="A418" s="117" t="s">
        <v>234</v>
      </c>
      <c r="B418" s="112">
        <v>0</v>
      </c>
      <c r="C418" s="112">
        <v>0</v>
      </c>
      <c r="D418" s="112">
        <v>0</v>
      </c>
      <c r="E418" s="112">
        <v>0</v>
      </c>
      <c r="F418" s="112">
        <v>0</v>
      </c>
      <c r="G418" s="112">
        <v>0</v>
      </c>
      <c r="H418" s="112">
        <v>0</v>
      </c>
      <c r="I418" s="112">
        <v>0</v>
      </c>
      <c r="J418" s="112">
        <v>0</v>
      </c>
      <c r="K418" s="112">
        <v>0</v>
      </c>
      <c r="L418" s="112">
        <v>0</v>
      </c>
      <c r="M418" s="112">
        <v>0</v>
      </c>
      <c r="N418" s="112">
        <v>0</v>
      </c>
    </row>
    <row r="419" spans="1:14" ht="33" customHeight="1" thickBot="1" x14ac:dyDescent="0.25">
      <c r="A419" s="118" t="s">
        <v>318</v>
      </c>
      <c r="B419" s="116">
        <v>0</v>
      </c>
      <c r="C419" s="111">
        <v>0</v>
      </c>
      <c r="D419" s="111">
        <v>0</v>
      </c>
      <c r="E419" s="111">
        <v>0</v>
      </c>
      <c r="F419" s="111">
        <v>0</v>
      </c>
      <c r="G419" s="111">
        <v>401000</v>
      </c>
      <c r="H419" s="111">
        <v>0</v>
      </c>
      <c r="I419" s="111">
        <v>344000</v>
      </c>
      <c r="J419" s="111">
        <v>746000</v>
      </c>
      <c r="K419" s="111">
        <v>555000</v>
      </c>
      <c r="L419" s="111">
        <v>596000</v>
      </c>
      <c r="M419" s="111">
        <v>538000</v>
      </c>
      <c r="N419" s="111">
        <v>3180000</v>
      </c>
    </row>
    <row r="420" spans="1:14" ht="33" customHeight="1" thickBot="1" x14ac:dyDescent="0.25">
      <c r="A420" s="120" t="s">
        <v>318</v>
      </c>
      <c r="B420" s="112">
        <v>0</v>
      </c>
      <c r="C420" s="112">
        <v>0</v>
      </c>
      <c r="D420" s="112">
        <v>0</v>
      </c>
      <c r="E420" s="112">
        <v>0</v>
      </c>
      <c r="F420" s="112">
        <v>0</v>
      </c>
      <c r="G420" s="112">
        <v>401000</v>
      </c>
      <c r="H420" s="112">
        <v>0</v>
      </c>
      <c r="I420" s="112">
        <v>344000</v>
      </c>
      <c r="J420" s="112">
        <v>746000</v>
      </c>
      <c r="K420" s="112">
        <v>555000</v>
      </c>
      <c r="L420" s="112">
        <v>596000</v>
      </c>
      <c r="M420" s="112">
        <v>538000</v>
      </c>
      <c r="N420" s="112">
        <v>3180000</v>
      </c>
    </row>
    <row r="421" spans="1:14" ht="33" customHeight="1" thickBot="1" x14ac:dyDescent="0.25">
      <c r="A421" s="125" t="s">
        <v>229</v>
      </c>
      <c r="B421" s="126">
        <v>130410000</v>
      </c>
      <c r="C421" s="126">
        <v>108538000</v>
      </c>
      <c r="D421" s="126">
        <v>150146000</v>
      </c>
      <c r="E421" s="126">
        <v>154969000</v>
      </c>
      <c r="F421" s="126">
        <v>160055000</v>
      </c>
      <c r="G421" s="126">
        <v>172620000</v>
      </c>
      <c r="H421" s="126">
        <v>191217000</v>
      </c>
      <c r="I421" s="126">
        <v>219801000</v>
      </c>
      <c r="J421" s="126">
        <v>221213000</v>
      </c>
      <c r="K421" s="126">
        <v>222070000</v>
      </c>
      <c r="L421" s="126">
        <v>182693000</v>
      </c>
      <c r="M421" s="126">
        <v>176488000</v>
      </c>
      <c r="N421" s="126">
        <v>2090220000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373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45" t="s">
        <v>216</v>
      </c>
      <c r="B426" s="146" t="s">
        <v>217</v>
      </c>
      <c r="C426" s="146" t="s">
        <v>218</v>
      </c>
      <c r="D426" s="146" t="s">
        <v>219</v>
      </c>
      <c r="E426" s="146" t="s">
        <v>220</v>
      </c>
      <c r="F426" s="146" t="s">
        <v>221</v>
      </c>
      <c r="G426" s="146" t="s">
        <v>222</v>
      </c>
      <c r="H426" s="146" t="s">
        <v>223</v>
      </c>
      <c r="I426" s="146" t="s">
        <v>224</v>
      </c>
      <c r="J426" s="146" t="s">
        <v>225</v>
      </c>
      <c r="K426" s="146" t="s">
        <v>226</v>
      </c>
      <c r="L426" s="146" t="s">
        <v>227</v>
      </c>
      <c r="M426" s="146" t="s">
        <v>228</v>
      </c>
      <c r="N426" s="147" t="s">
        <v>229</v>
      </c>
    </row>
    <row r="427" spans="1:14" ht="33" customHeight="1" thickBot="1" x14ac:dyDescent="0.25">
      <c r="A427" s="139" t="s">
        <v>230</v>
      </c>
      <c r="B427" s="127">
        <v>0</v>
      </c>
      <c r="C427" s="127">
        <v>0</v>
      </c>
      <c r="D427" s="127">
        <v>0</v>
      </c>
      <c r="E427" s="127">
        <v>0</v>
      </c>
      <c r="F427" s="127">
        <v>0</v>
      </c>
      <c r="G427" s="127">
        <v>0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0</v>
      </c>
    </row>
    <row r="428" spans="1:14" ht="33" customHeight="1" x14ac:dyDescent="0.2">
      <c r="A428" s="137" t="s">
        <v>231</v>
      </c>
      <c r="B428" s="130">
        <v>0</v>
      </c>
      <c r="C428" s="128">
        <v>0</v>
      </c>
      <c r="D428" s="128">
        <v>0</v>
      </c>
      <c r="E428" s="128">
        <v>0</v>
      </c>
      <c r="F428" s="128">
        <v>0</v>
      </c>
      <c r="G428" s="128">
        <v>0</v>
      </c>
      <c r="H428" s="128">
        <v>0</v>
      </c>
      <c r="I428" s="128">
        <v>0</v>
      </c>
      <c r="J428" s="128">
        <v>0</v>
      </c>
      <c r="K428" s="128">
        <v>0</v>
      </c>
      <c r="L428" s="128">
        <v>0</v>
      </c>
      <c r="M428" s="128">
        <v>0</v>
      </c>
      <c r="N428" s="129">
        <v>0</v>
      </c>
    </row>
    <row r="429" spans="1:14" ht="33" customHeight="1" x14ac:dyDescent="0.2">
      <c r="A429" s="137" t="s">
        <v>213</v>
      </c>
      <c r="B429" s="130">
        <v>0</v>
      </c>
      <c r="C429" s="128">
        <v>0</v>
      </c>
      <c r="D429" s="128">
        <v>0</v>
      </c>
      <c r="E429" s="128">
        <v>0</v>
      </c>
      <c r="F429" s="128">
        <v>0</v>
      </c>
      <c r="G429" s="128">
        <v>0</v>
      </c>
      <c r="H429" s="128">
        <v>0</v>
      </c>
      <c r="I429" s="128">
        <v>0</v>
      </c>
      <c r="J429" s="128">
        <v>0</v>
      </c>
      <c r="K429" s="128">
        <v>0</v>
      </c>
      <c r="L429" s="128">
        <v>0</v>
      </c>
      <c r="M429" s="128">
        <v>0</v>
      </c>
      <c r="N429" s="129">
        <v>0</v>
      </c>
    </row>
    <row r="430" spans="1:14" ht="33" customHeight="1" x14ac:dyDescent="0.2">
      <c r="A430" s="137" t="s">
        <v>232</v>
      </c>
      <c r="B430" s="130">
        <v>0</v>
      </c>
      <c r="C430" s="128">
        <v>0</v>
      </c>
      <c r="D430" s="128">
        <v>0</v>
      </c>
      <c r="E430" s="128">
        <v>0</v>
      </c>
      <c r="F430" s="128">
        <v>0</v>
      </c>
      <c r="G430" s="128">
        <v>0</v>
      </c>
      <c r="H430" s="128">
        <v>0</v>
      </c>
      <c r="I430" s="128">
        <v>0</v>
      </c>
      <c r="J430" s="128">
        <v>0</v>
      </c>
      <c r="K430" s="128">
        <v>0</v>
      </c>
      <c r="L430" s="128">
        <v>0</v>
      </c>
      <c r="M430" s="128">
        <v>0</v>
      </c>
      <c r="N430" s="129">
        <v>0</v>
      </c>
    </row>
    <row r="431" spans="1:14" ht="33" customHeight="1" x14ac:dyDescent="0.2">
      <c r="A431" s="138" t="s">
        <v>233</v>
      </c>
      <c r="B431" s="130">
        <v>0</v>
      </c>
      <c r="C431" s="128">
        <v>0</v>
      </c>
      <c r="D431" s="128">
        <v>0</v>
      </c>
      <c r="E431" s="128">
        <v>0</v>
      </c>
      <c r="F431" s="128">
        <v>0</v>
      </c>
      <c r="G431" s="128">
        <v>0</v>
      </c>
      <c r="H431" s="128">
        <v>0</v>
      </c>
      <c r="I431" s="128">
        <v>0</v>
      </c>
      <c r="J431" s="128">
        <v>0</v>
      </c>
      <c r="K431" s="128">
        <v>0</v>
      </c>
      <c r="L431" s="128">
        <v>0</v>
      </c>
      <c r="M431" s="128">
        <v>0</v>
      </c>
      <c r="N431" s="129">
        <v>0</v>
      </c>
    </row>
    <row r="432" spans="1:14" ht="33" customHeight="1" thickBot="1" x14ac:dyDescent="0.25">
      <c r="A432" s="144" t="s">
        <v>234</v>
      </c>
      <c r="B432" s="130">
        <v>0</v>
      </c>
      <c r="C432" s="128">
        <v>0</v>
      </c>
      <c r="D432" s="128">
        <v>0</v>
      </c>
      <c r="E432" s="128">
        <v>0</v>
      </c>
      <c r="F432" s="128">
        <v>0</v>
      </c>
      <c r="G432" s="128">
        <v>0</v>
      </c>
      <c r="H432" s="128">
        <v>0</v>
      </c>
      <c r="I432" s="128">
        <v>0</v>
      </c>
      <c r="J432" s="128">
        <v>0</v>
      </c>
      <c r="K432" s="128">
        <v>0</v>
      </c>
      <c r="L432" s="128">
        <v>0</v>
      </c>
      <c r="M432" s="128">
        <v>0</v>
      </c>
      <c r="N432" s="129">
        <v>0</v>
      </c>
    </row>
    <row r="433" spans="1:14" ht="33" customHeight="1" thickBot="1" x14ac:dyDescent="0.25">
      <c r="A433" s="141" t="s">
        <v>235</v>
      </c>
      <c r="B433" s="131">
        <v>0</v>
      </c>
      <c r="C433" s="131">
        <v>0</v>
      </c>
      <c r="D433" s="131">
        <v>0</v>
      </c>
      <c r="E433" s="131">
        <v>0</v>
      </c>
      <c r="F433" s="131">
        <v>0</v>
      </c>
      <c r="G433" s="131">
        <v>0</v>
      </c>
      <c r="H433" s="131">
        <v>0</v>
      </c>
      <c r="I433" s="131">
        <v>0</v>
      </c>
      <c r="J433" s="131">
        <v>0</v>
      </c>
      <c r="K433" s="131">
        <v>0</v>
      </c>
      <c r="L433" s="131">
        <v>0</v>
      </c>
      <c r="M433" s="131">
        <v>0</v>
      </c>
      <c r="N433" s="131">
        <v>0</v>
      </c>
    </row>
    <row r="434" spans="1:14" ht="33" customHeight="1" x14ac:dyDescent="0.2">
      <c r="A434" s="140" t="s">
        <v>236</v>
      </c>
      <c r="B434" s="128">
        <v>0</v>
      </c>
      <c r="C434" s="128">
        <v>0</v>
      </c>
      <c r="D434" s="128">
        <v>0</v>
      </c>
      <c r="E434" s="128">
        <v>0</v>
      </c>
      <c r="F434" s="128">
        <v>0</v>
      </c>
      <c r="G434" s="128">
        <v>0</v>
      </c>
      <c r="H434" s="128">
        <v>0</v>
      </c>
      <c r="I434" s="128">
        <v>0</v>
      </c>
      <c r="J434" s="128">
        <v>0</v>
      </c>
      <c r="K434" s="128">
        <v>0</v>
      </c>
      <c r="L434" s="128">
        <v>0</v>
      </c>
      <c r="M434" s="128">
        <v>0</v>
      </c>
      <c r="N434" s="129">
        <v>0</v>
      </c>
    </row>
    <row r="435" spans="1:14" ht="33" customHeight="1" x14ac:dyDescent="0.2">
      <c r="A435" s="140" t="s">
        <v>237</v>
      </c>
      <c r="B435" s="128">
        <v>0</v>
      </c>
      <c r="C435" s="128">
        <v>0</v>
      </c>
      <c r="D435" s="128">
        <v>0</v>
      </c>
      <c r="E435" s="128">
        <v>0</v>
      </c>
      <c r="F435" s="128">
        <v>0</v>
      </c>
      <c r="G435" s="128">
        <v>0</v>
      </c>
      <c r="H435" s="128">
        <v>0</v>
      </c>
      <c r="I435" s="128">
        <v>0</v>
      </c>
      <c r="J435" s="128">
        <v>0</v>
      </c>
      <c r="K435" s="128">
        <v>0</v>
      </c>
      <c r="L435" s="128">
        <v>0</v>
      </c>
      <c r="M435" s="128">
        <v>0</v>
      </c>
      <c r="N435" s="129">
        <v>0</v>
      </c>
    </row>
    <row r="436" spans="1:14" ht="33" customHeight="1" x14ac:dyDescent="0.2">
      <c r="A436" s="140" t="s">
        <v>238</v>
      </c>
      <c r="B436" s="128">
        <v>0</v>
      </c>
      <c r="C436" s="128">
        <v>0</v>
      </c>
      <c r="D436" s="128">
        <v>0</v>
      </c>
      <c r="E436" s="128">
        <v>0</v>
      </c>
      <c r="F436" s="128">
        <v>0</v>
      </c>
      <c r="G436" s="128">
        <v>0</v>
      </c>
      <c r="H436" s="128">
        <v>0</v>
      </c>
      <c r="I436" s="128">
        <v>0</v>
      </c>
      <c r="J436" s="128">
        <v>0</v>
      </c>
      <c r="K436" s="128">
        <v>0</v>
      </c>
      <c r="L436" s="128">
        <v>0</v>
      </c>
      <c r="M436" s="128">
        <v>0</v>
      </c>
      <c r="N436" s="129">
        <v>0</v>
      </c>
    </row>
    <row r="437" spans="1:14" ht="33" customHeight="1" x14ac:dyDescent="0.2">
      <c r="A437" s="140" t="s">
        <v>239</v>
      </c>
      <c r="B437" s="128">
        <v>0</v>
      </c>
      <c r="C437" s="128">
        <v>0</v>
      </c>
      <c r="D437" s="128">
        <v>0</v>
      </c>
      <c r="E437" s="128">
        <v>0</v>
      </c>
      <c r="F437" s="128">
        <v>0</v>
      </c>
      <c r="G437" s="128">
        <v>0</v>
      </c>
      <c r="H437" s="128">
        <v>0</v>
      </c>
      <c r="I437" s="128">
        <v>0</v>
      </c>
      <c r="J437" s="128">
        <v>0</v>
      </c>
      <c r="K437" s="128">
        <v>0</v>
      </c>
      <c r="L437" s="128">
        <v>0</v>
      </c>
      <c r="M437" s="128">
        <v>0</v>
      </c>
      <c r="N437" s="129">
        <v>0</v>
      </c>
    </row>
    <row r="438" spans="1:14" ht="33" customHeight="1" x14ac:dyDescent="0.2">
      <c r="A438" s="140" t="s">
        <v>240</v>
      </c>
      <c r="B438" s="128">
        <v>0</v>
      </c>
      <c r="C438" s="128">
        <v>0</v>
      </c>
      <c r="D438" s="128">
        <v>0</v>
      </c>
      <c r="E438" s="128">
        <v>0</v>
      </c>
      <c r="F438" s="128">
        <v>0</v>
      </c>
      <c r="G438" s="128">
        <v>0</v>
      </c>
      <c r="H438" s="128">
        <v>0</v>
      </c>
      <c r="I438" s="128">
        <v>0</v>
      </c>
      <c r="J438" s="128">
        <v>0</v>
      </c>
      <c r="K438" s="128">
        <v>0</v>
      </c>
      <c r="L438" s="128">
        <v>0</v>
      </c>
      <c r="M438" s="128">
        <v>0</v>
      </c>
      <c r="N438" s="129">
        <v>0</v>
      </c>
    </row>
    <row r="439" spans="1:14" ht="33" customHeight="1" thickBot="1" x14ac:dyDescent="0.25">
      <c r="A439" s="140" t="s">
        <v>241</v>
      </c>
      <c r="B439" s="128">
        <v>0</v>
      </c>
      <c r="C439" s="128">
        <v>0</v>
      </c>
      <c r="D439" s="128">
        <v>0</v>
      </c>
      <c r="E439" s="128">
        <v>0</v>
      </c>
      <c r="F439" s="128">
        <v>0</v>
      </c>
      <c r="G439" s="128">
        <v>0</v>
      </c>
      <c r="H439" s="128">
        <v>0</v>
      </c>
      <c r="I439" s="128">
        <v>0</v>
      </c>
      <c r="J439" s="128">
        <v>0</v>
      </c>
      <c r="K439" s="128">
        <v>0</v>
      </c>
      <c r="L439" s="128">
        <v>0</v>
      </c>
      <c r="M439" s="128">
        <v>0</v>
      </c>
      <c r="N439" s="129">
        <v>0</v>
      </c>
    </row>
    <row r="440" spans="1:14" ht="33" customHeight="1" thickBot="1" x14ac:dyDescent="0.25">
      <c r="A440" s="141" t="s">
        <v>242</v>
      </c>
      <c r="B440" s="131">
        <v>0</v>
      </c>
      <c r="C440" s="131">
        <v>0</v>
      </c>
      <c r="D440" s="131">
        <v>0</v>
      </c>
      <c r="E440" s="131">
        <v>0</v>
      </c>
      <c r="F440" s="131">
        <v>0</v>
      </c>
      <c r="G440" s="131">
        <v>0</v>
      </c>
      <c r="H440" s="131">
        <v>0</v>
      </c>
      <c r="I440" s="131">
        <v>0</v>
      </c>
      <c r="J440" s="131">
        <v>0</v>
      </c>
      <c r="K440" s="131">
        <v>0</v>
      </c>
      <c r="L440" s="131">
        <v>0</v>
      </c>
      <c r="M440" s="131">
        <v>0</v>
      </c>
      <c r="N440" s="131">
        <v>0</v>
      </c>
    </row>
    <row r="441" spans="1:14" ht="33" customHeight="1" x14ac:dyDescent="0.2">
      <c r="A441" s="140" t="s">
        <v>243</v>
      </c>
      <c r="B441" s="128">
        <v>0</v>
      </c>
      <c r="C441" s="128">
        <v>0</v>
      </c>
      <c r="D441" s="128">
        <v>0</v>
      </c>
      <c r="E441" s="128">
        <v>0</v>
      </c>
      <c r="F441" s="128">
        <v>0</v>
      </c>
      <c r="G441" s="128">
        <v>0</v>
      </c>
      <c r="H441" s="128">
        <v>0</v>
      </c>
      <c r="I441" s="128">
        <v>0</v>
      </c>
      <c r="J441" s="128">
        <v>0</v>
      </c>
      <c r="K441" s="128">
        <v>0</v>
      </c>
      <c r="L441" s="128">
        <v>0</v>
      </c>
      <c r="M441" s="128">
        <v>0</v>
      </c>
      <c r="N441" s="129">
        <v>0</v>
      </c>
    </row>
    <row r="442" spans="1:14" ht="33" customHeight="1" x14ac:dyDescent="0.2">
      <c r="A442" s="140" t="s">
        <v>244</v>
      </c>
      <c r="B442" s="128">
        <v>0</v>
      </c>
      <c r="C442" s="128">
        <v>0</v>
      </c>
      <c r="D442" s="128">
        <v>0</v>
      </c>
      <c r="E442" s="128">
        <v>0</v>
      </c>
      <c r="F442" s="128">
        <v>0</v>
      </c>
      <c r="G442" s="128">
        <v>0</v>
      </c>
      <c r="H442" s="128">
        <v>0</v>
      </c>
      <c r="I442" s="128">
        <v>0</v>
      </c>
      <c r="J442" s="128">
        <v>0</v>
      </c>
      <c r="K442" s="128">
        <v>0</v>
      </c>
      <c r="L442" s="128">
        <v>0</v>
      </c>
      <c r="M442" s="128">
        <v>0</v>
      </c>
      <c r="N442" s="129">
        <v>0</v>
      </c>
    </row>
    <row r="443" spans="1:14" ht="33" customHeight="1" x14ac:dyDescent="0.2">
      <c r="A443" s="140" t="s">
        <v>245</v>
      </c>
      <c r="B443" s="128">
        <v>0</v>
      </c>
      <c r="C443" s="128">
        <v>0</v>
      </c>
      <c r="D443" s="128">
        <v>0</v>
      </c>
      <c r="E443" s="128">
        <v>0</v>
      </c>
      <c r="F443" s="128">
        <v>0</v>
      </c>
      <c r="G443" s="128">
        <v>0</v>
      </c>
      <c r="H443" s="128">
        <v>0</v>
      </c>
      <c r="I443" s="128">
        <v>0</v>
      </c>
      <c r="J443" s="128">
        <v>0</v>
      </c>
      <c r="K443" s="128">
        <v>0</v>
      </c>
      <c r="L443" s="128">
        <v>0</v>
      </c>
      <c r="M443" s="128">
        <v>0</v>
      </c>
      <c r="N443" s="129">
        <v>0</v>
      </c>
    </row>
    <row r="444" spans="1:14" ht="33" customHeight="1" thickBot="1" x14ac:dyDescent="0.25">
      <c r="A444" s="140" t="s">
        <v>246</v>
      </c>
      <c r="B444" s="128">
        <v>0</v>
      </c>
      <c r="C444" s="128">
        <v>0</v>
      </c>
      <c r="D444" s="128">
        <v>0</v>
      </c>
      <c r="E444" s="128">
        <v>0</v>
      </c>
      <c r="F444" s="128">
        <v>0</v>
      </c>
      <c r="G444" s="128">
        <v>0</v>
      </c>
      <c r="H444" s="128">
        <v>0</v>
      </c>
      <c r="I444" s="128">
        <v>0</v>
      </c>
      <c r="J444" s="128">
        <v>0</v>
      </c>
      <c r="K444" s="128">
        <v>0</v>
      </c>
      <c r="L444" s="128">
        <v>0</v>
      </c>
      <c r="M444" s="128">
        <v>0</v>
      </c>
      <c r="N444" s="129">
        <v>0</v>
      </c>
    </row>
    <row r="445" spans="1:14" ht="33" customHeight="1" thickBot="1" x14ac:dyDescent="0.25">
      <c r="A445" s="141" t="s">
        <v>247</v>
      </c>
      <c r="B445" s="132">
        <v>0</v>
      </c>
      <c r="C445" s="132">
        <v>0</v>
      </c>
      <c r="D445" s="132">
        <v>0</v>
      </c>
      <c r="E445" s="132">
        <v>0</v>
      </c>
      <c r="F445" s="132">
        <v>0</v>
      </c>
      <c r="G445" s="132">
        <v>0</v>
      </c>
      <c r="H445" s="132">
        <v>0</v>
      </c>
      <c r="I445" s="132">
        <v>0</v>
      </c>
      <c r="J445" s="132">
        <v>0</v>
      </c>
      <c r="K445" s="132">
        <v>0</v>
      </c>
      <c r="L445" s="132">
        <v>0</v>
      </c>
      <c r="M445" s="132">
        <v>0</v>
      </c>
      <c r="N445" s="132">
        <v>0</v>
      </c>
    </row>
    <row r="446" spans="1:14" ht="33" customHeight="1" x14ac:dyDescent="0.2">
      <c r="A446" s="140" t="s">
        <v>248</v>
      </c>
      <c r="B446" s="128">
        <v>0</v>
      </c>
      <c r="C446" s="128">
        <v>0</v>
      </c>
      <c r="D446" s="128">
        <v>0</v>
      </c>
      <c r="E446" s="128">
        <v>0</v>
      </c>
      <c r="F446" s="128">
        <v>0</v>
      </c>
      <c r="G446" s="128">
        <v>0</v>
      </c>
      <c r="H446" s="128">
        <v>0</v>
      </c>
      <c r="I446" s="128">
        <v>0</v>
      </c>
      <c r="J446" s="128">
        <v>0</v>
      </c>
      <c r="K446" s="128">
        <v>0</v>
      </c>
      <c r="L446" s="128">
        <v>0</v>
      </c>
      <c r="M446" s="128">
        <v>0</v>
      </c>
      <c r="N446" s="133">
        <v>0</v>
      </c>
    </row>
    <row r="447" spans="1:14" ht="33" customHeight="1" thickBot="1" x14ac:dyDescent="0.25">
      <c r="A447" s="140" t="s">
        <v>249</v>
      </c>
      <c r="B447" s="128">
        <v>0</v>
      </c>
      <c r="C447" s="128">
        <v>0</v>
      </c>
      <c r="D447" s="128">
        <v>0</v>
      </c>
      <c r="E447" s="128">
        <v>0</v>
      </c>
      <c r="F447" s="128">
        <v>0</v>
      </c>
      <c r="G447" s="128">
        <v>0</v>
      </c>
      <c r="H447" s="128">
        <v>0</v>
      </c>
      <c r="I447" s="128">
        <v>0</v>
      </c>
      <c r="J447" s="128">
        <v>0</v>
      </c>
      <c r="K447" s="128">
        <v>0</v>
      </c>
      <c r="L447" s="128">
        <v>0</v>
      </c>
      <c r="M447" s="128">
        <v>0</v>
      </c>
      <c r="N447" s="133">
        <v>0</v>
      </c>
    </row>
    <row r="448" spans="1:14" ht="33" customHeight="1" thickBot="1" x14ac:dyDescent="0.25">
      <c r="A448" s="141" t="s">
        <v>250</v>
      </c>
      <c r="B448" s="131">
        <v>5447615</v>
      </c>
      <c r="C448" s="131">
        <v>447000</v>
      </c>
      <c r="D448" s="131">
        <v>908000</v>
      </c>
      <c r="E448" s="131">
        <v>1465000</v>
      </c>
      <c r="F448" s="131">
        <v>2158000</v>
      </c>
      <c r="G448" s="131">
        <v>0</v>
      </c>
      <c r="H448" s="131">
        <v>1070000</v>
      </c>
      <c r="I448" s="131">
        <v>710000</v>
      </c>
      <c r="J448" s="131">
        <v>977000</v>
      </c>
      <c r="K448" s="131">
        <v>709300.12</v>
      </c>
      <c r="L448" s="131">
        <v>0</v>
      </c>
      <c r="M448" s="131">
        <v>1707000</v>
      </c>
      <c r="N448" s="131">
        <v>15598915.120000001</v>
      </c>
    </row>
    <row r="449" spans="1:14" ht="33" customHeight="1" x14ac:dyDescent="0.2">
      <c r="A449" s="140" t="s">
        <v>251</v>
      </c>
      <c r="B449" s="128">
        <v>0</v>
      </c>
      <c r="C449" s="128">
        <v>0</v>
      </c>
      <c r="D449" s="128">
        <v>0</v>
      </c>
      <c r="E449" s="128">
        <v>0</v>
      </c>
      <c r="F449" s="128">
        <v>0</v>
      </c>
      <c r="G449" s="128">
        <v>0</v>
      </c>
      <c r="H449" s="128">
        <v>0</v>
      </c>
      <c r="I449" s="128">
        <v>0</v>
      </c>
      <c r="J449" s="128">
        <v>0</v>
      </c>
      <c r="K449" s="128">
        <v>0</v>
      </c>
      <c r="L449" s="128">
        <v>0</v>
      </c>
      <c r="M449" s="128">
        <v>0</v>
      </c>
      <c r="N449" s="133">
        <v>0</v>
      </c>
    </row>
    <row r="450" spans="1:14" ht="33" customHeight="1" x14ac:dyDescent="0.2">
      <c r="A450" s="140" t="s">
        <v>252</v>
      </c>
      <c r="B450" s="128">
        <v>0</v>
      </c>
      <c r="C450" s="128">
        <v>0</v>
      </c>
      <c r="D450" s="128">
        <v>0</v>
      </c>
      <c r="E450" s="128">
        <v>0</v>
      </c>
      <c r="F450" s="128">
        <v>0</v>
      </c>
      <c r="G450" s="128">
        <v>0</v>
      </c>
      <c r="H450" s="128">
        <v>0</v>
      </c>
      <c r="I450" s="128">
        <v>0</v>
      </c>
      <c r="J450" s="128">
        <v>0</v>
      </c>
      <c r="K450" s="128">
        <v>0</v>
      </c>
      <c r="L450" s="128">
        <v>0</v>
      </c>
      <c r="M450" s="128">
        <v>0</v>
      </c>
      <c r="N450" s="133">
        <v>0</v>
      </c>
    </row>
    <row r="451" spans="1:14" ht="33" customHeight="1" x14ac:dyDescent="0.2">
      <c r="A451" s="140" t="s">
        <v>253</v>
      </c>
      <c r="B451" s="128">
        <v>0</v>
      </c>
      <c r="C451" s="128">
        <v>0</v>
      </c>
      <c r="D451" s="128">
        <v>0</v>
      </c>
      <c r="E451" s="128">
        <v>0</v>
      </c>
      <c r="F451" s="128">
        <v>0</v>
      </c>
      <c r="G451" s="128">
        <v>0</v>
      </c>
      <c r="H451" s="128">
        <v>0</v>
      </c>
      <c r="I451" s="128">
        <v>0</v>
      </c>
      <c r="J451" s="128">
        <v>0</v>
      </c>
      <c r="K451" s="128">
        <v>0</v>
      </c>
      <c r="L451" s="128">
        <v>0</v>
      </c>
      <c r="M451" s="128">
        <v>0</v>
      </c>
      <c r="N451" s="133">
        <v>0</v>
      </c>
    </row>
    <row r="452" spans="1:14" ht="33" customHeight="1" x14ac:dyDescent="0.2">
      <c r="A452" s="140" t="s">
        <v>254</v>
      </c>
      <c r="B452" s="128">
        <v>0</v>
      </c>
      <c r="C452" s="128">
        <v>0</v>
      </c>
      <c r="D452" s="128">
        <v>0</v>
      </c>
      <c r="E452" s="128">
        <v>0</v>
      </c>
      <c r="F452" s="128">
        <v>0</v>
      </c>
      <c r="G452" s="128">
        <v>0</v>
      </c>
      <c r="H452" s="128">
        <v>0</v>
      </c>
      <c r="I452" s="128">
        <v>0</v>
      </c>
      <c r="J452" s="128">
        <v>0</v>
      </c>
      <c r="K452" s="128">
        <v>0</v>
      </c>
      <c r="L452" s="128">
        <v>0</v>
      </c>
      <c r="M452" s="128">
        <v>0</v>
      </c>
      <c r="N452" s="133">
        <v>0</v>
      </c>
    </row>
    <row r="453" spans="1:14" ht="33" customHeight="1" x14ac:dyDescent="0.2">
      <c r="A453" s="140" t="s">
        <v>255</v>
      </c>
      <c r="B453" s="128">
        <v>0</v>
      </c>
      <c r="C453" s="128">
        <v>0</v>
      </c>
      <c r="D453" s="128">
        <v>0</v>
      </c>
      <c r="E453" s="128">
        <v>0</v>
      </c>
      <c r="F453" s="128">
        <v>0</v>
      </c>
      <c r="G453" s="128">
        <v>0</v>
      </c>
      <c r="H453" s="128">
        <v>0</v>
      </c>
      <c r="I453" s="128">
        <v>0</v>
      </c>
      <c r="J453" s="128">
        <v>0</v>
      </c>
      <c r="K453" s="128">
        <v>0</v>
      </c>
      <c r="L453" s="128">
        <v>0</v>
      </c>
      <c r="M453" s="128">
        <v>0</v>
      </c>
      <c r="N453" s="133">
        <v>0</v>
      </c>
    </row>
    <row r="454" spans="1:14" ht="33" customHeight="1" x14ac:dyDescent="0.2">
      <c r="A454" s="140" t="s">
        <v>256</v>
      </c>
      <c r="B454" s="128">
        <v>5447615</v>
      </c>
      <c r="C454" s="128">
        <v>447000</v>
      </c>
      <c r="D454" s="128">
        <v>908000</v>
      </c>
      <c r="E454" s="128">
        <v>1465000</v>
      </c>
      <c r="F454" s="128">
        <v>0</v>
      </c>
      <c r="G454" s="128">
        <v>0</v>
      </c>
      <c r="H454" s="128">
        <v>0</v>
      </c>
      <c r="I454" s="128">
        <v>0</v>
      </c>
      <c r="J454" s="128">
        <v>0</v>
      </c>
      <c r="K454" s="128">
        <v>0</v>
      </c>
      <c r="L454" s="128">
        <v>0</v>
      </c>
      <c r="M454" s="128">
        <v>1707000</v>
      </c>
      <c r="N454" s="133">
        <v>9974615</v>
      </c>
    </row>
    <row r="455" spans="1:14" ht="33" customHeight="1" x14ac:dyDescent="0.2">
      <c r="A455" s="140" t="s">
        <v>257</v>
      </c>
      <c r="B455" s="128">
        <v>0</v>
      </c>
      <c r="C455" s="128">
        <v>0</v>
      </c>
      <c r="D455" s="128">
        <v>0</v>
      </c>
      <c r="E455" s="128">
        <v>0</v>
      </c>
      <c r="F455" s="128">
        <v>0</v>
      </c>
      <c r="G455" s="128">
        <v>0</v>
      </c>
      <c r="H455" s="128">
        <v>0</v>
      </c>
      <c r="I455" s="128">
        <v>0</v>
      </c>
      <c r="J455" s="128">
        <v>0</v>
      </c>
      <c r="K455" s="128">
        <v>0</v>
      </c>
      <c r="L455" s="128">
        <v>0</v>
      </c>
      <c r="M455" s="128">
        <v>0</v>
      </c>
      <c r="N455" s="133">
        <v>0</v>
      </c>
    </row>
    <row r="456" spans="1:14" ht="33" customHeight="1" x14ac:dyDescent="0.2">
      <c r="A456" s="140" t="s">
        <v>258</v>
      </c>
      <c r="B456" s="128">
        <v>0</v>
      </c>
      <c r="C456" s="128">
        <v>0</v>
      </c>
      <c r="D456" s="128">
        <v>0</v>
      </c>
      <c r="E456" s="128">
        <v>0</v>
      </c>
      <c r="F456" s="128">
        <v>0</v>
      </c>
      <c r="G456" s="128">
        <v>0</v>
      </c>
      <c r="H456" s="128">
        <v>0</v>
      </c>
      <c r="I456" s="128">
        <v>0</v>
      </c>
      <c r="J456" s="128">
        <v>0</v>
      </c>
      <c r="K456" s="128">
        <v>0</v>
      </c>
      <c r="L456" s="128">
        <v>0</v>
      </c>
      <c r="M456" s="128">
        <v>0</v>
      </c>
      <c r="N456" s="133">
        <v>0</v>
      </c>
    </row>
    <row r="457" spans="1:14" ht="33" customHeight="1" x14ac:dyDescent="0.2">
      <c r="A457" s="140" t="s">
        <v>259</v>
      </c>
      <c r="B457" s="128">
        <v>0</v>
      </c>
      <c r="C457" s="128">
        <v>0</v>
      </c>
      <c r="D457" s="128">
        <v>0</v>
      </c>
      <c r="E457" s="128">
        <v>0</v>
      </c>
      <c r="F457" s="128">
        <v>2158000</v>
      </c>
      <c r="G457" s="128">
        <v>0</v>
      </c>
      <c r="H457" s="128">
        <v>1070000</v>
      </c>
      <c r="I457" s="128">
        <v>710000</v>
      </c>
      <c r="J457" s="128">
        <v>977000</v>
      </c>
      <c r="K457" s="128">
        <v>709300.12</v>
      </c>
      <c r="L457" s="128">
        <v>0</v>
      </c>
      <c r="M457" s="128">
        <v>0</v>
      </c>
      <c r="N457" s="133">
        <v>5624300.1200000001</v>
      </c>
    </row>
    <row r="458" spans="1:14" ht="33" customHeight="1" x14ac:dyDescent="0.2">
      <c r="A458" s="140" t="s">
        <v>260</v>
      </c>
      <c r="B458" s="128">
        <v>0</v>
      </c>
      <c r="C458" s="128">
        <v>0</v>
      </c>
      <c r="D458" s="128">
        <v>0</v>
      </c>
      <c r="E458" s="128">
        <v>0</v>
      </c>
      <c r="F458" s="128">
        <v>0</v>
      </c>
      <c r="G458" s="128">
        <v>0</v>
      </c>
      <c r="H458" s="128">
        <v>0</v>
      </c>
      <c r="I458" s="128">
        <v>0</v>
      </c>
      <c r="J458" s="128">
        <v>0</v>
      </c>
      <c r="K458" s="128">
        <v>0</v>
      </c>
      <c r="L458" s="128">
        <v>0</v>
      </c>
      <c r="M458" s="128">
        <v>0</v>
      </c>
      <c r="N458" s="133">
        <v>0</v>
      </c>
    </row>
    <row r="459" spans="1:14" ht="33" customHeight="1" thickBot="1" x14ac:dyDescent="0.25">
      <c r="A459" s="140" t="s">
        <v>261</v>
      </c>
      <c r="B459" s="128">
        <v>0</v>
      </c>
      <c r="C459" s="128">
        <v>0</v>
      </c>
      <c r="D459" s="128">
        <v>0</v>
      </c>
      <c r="E459" s="128">
        <v>0</v>
      </c>
      <c r="F459" s="128">
        <v>0</v>
      </c>
      <c r="G459" s="128">
        <v>0</v>
      </c>
      <c r="H459" s="128">
        <v>0</v>
      </c>
      <c r="I459" s="128">
        <v>0</v>
      </c>
      <c r="J459" s="128">
        <v>0</v>
      </c>
      <c r="K459" s="128">
        <v>0</v>
      </c>
      <c r="L459" s="128">
        <v>0</v>
      </c>
      <c r="M459" s="128">
        <v>0</v>
      </c>
      <c r="N459" s="133">
        <v>0</v>
      </c>
    </row>
    <row r="460" spans="1:14" ht="33" customHeight="1" thickBot="1" x14ac:dyDescent="0.25">
      <c r="A460" s="141" t="s">
        <v>262</v>
      </c>
      <c r="B460" s="131">
        <v>0</v>
      </c>
      <c r="C460" s="131">
        <v>528000</v>
      </c>
      <c r="D460" s="131">
        <v>3922000</v>
      </c>
      <c r="E460" s="131">
        <v>8374000</v>
      </c>
      <c r="F460" s="131">
        <v>4423000</v>
      </c>
      <c r="G460" s="131">
        <v>5700000</v>
      </c>
      <c r="H460" s="131">
        <v>12570000</v>
      </c>
      <c r="I460" s="131">
        <v>7317000</v>
      </c>
      <c r="J460" s="131">
        <v>6468000</v>
      </c>
      <c r="K460" s="131">
        <v>4897077</v>
      </c>
      <c r="L460" s="131">
        <v>8211000</v>
      </c>
      <c r="M460" s="131">
        <v>7461000</v>
      </c>
      <c r="N460" s="131">
        <v>69871077</v>
      </c>
    </row>
    <row r="461" spans="1:14" ht="33" customHeight="1" thickBot="1" x14ac:dyDescent="0.25">
      <c r="A461" s="142" t="s">
        <v>262</v>
      </c>
      <c r="B461" s="134">
        <v>0</v>
      </c>
      <c r="C461" s="134">
        <v>528000</v>
      </c>
      <c r="D461" s="134">
        <v>3922000</v>
      </c>
      <c r="E461" s="134">
        <v>8374000</v>
      </c>
      <c r="F461" s="134">
        <v>4423000</v>
      </c>
      <c r="G461" s="134">
        <v>5700000</v>
      </c>
      <c r="H461" s="134">
        <v>12570000</v>
      </c>
      <c r="I461" s="134">
        <v>7317000</v>
      </c>
      <c r="J461" s="134">
        <v>6468000</v>
      </c>
      <c r="K461" s="134">
        <v>4897077</v>
      </c>
      <c r="L461" s="134">
        <v>8211000</v>
      </c>
      <c r="M461" s="134">
        <v>7461000</v>
      </c>
      <c r="N461" s="133">
        <v>69871077</v>
      </c>
    </row>
    <row r="462" spans="1:14" ht="33" customHeight="1" thickBot="1" x14ac:dyDescent="0.25">
      <c r="A462" s="141" t="s">
        <v>263</v>
      </c>
      <c r="B462" s="131">
        <v>0</v>
      </c>
      <c r="C462" s="131">
        <v>0</v>
      </c>
      <c r="D462" s="131">
        <v>0</v>
      </c>
      <c r="E462" s="131">
        <v>0</v>
      </c>
      <c r="F462" s="131">
        <v>0</v>
      </c>
      <c r="G462" s="131">
        <v>0</v>
      </c>
      <c r="H462" s="131">
        <v>0</v>
      </c>
      <c r="I462" s="131">
        <v>0</v>
      </c>
      <c r="J462" s="131">
        <v>0</v>
      </c>
      <c r="K462" s="131">
        <v>0</v>
      </c>
      <c r="L462" s="131">
        <v>0</v>
      </c>
      <c r="M462" s="131">
        <v>0</v>
      </c>
      <c r="N462" s="131">
        <v>0</v>
      </c>
    </row>
    <row r="463" spans="1:14" ht="33" customHeight="1" x14ac:dyDescent="0.2">
      <c r="A463" s="140" t="s">
        <v>264</v>
      </c>
      <c r="B463" s="128">
        <v>0</v>
      </c>
      <c r="C463" s="128">
        <v>0</v>
      </c>
      <c r="D463" s="128">
        <v>0</v>
      </c>
      <c r="E463" s="128">
        <v>0</v>
      </c>
      <c r="F463" s="128">
        <v>0</v>
      </c>
      <c r="G463" s="128">
        <v>0</v>
      </c>
      <c r="H463" s="128">
        <v>0</v>
      </c>
      <c r="I463" s="128">
        <v>0</v>
      </c>
      <c r="J463" s="128">
        <v>0</v>
      </c>
      <c r="K463" s="128">
        <v>0</v>
      </c>
      <c r="L463" s="128">
        <v>0</v>
      </c>
      <c r="M463" s="128">
        <v>0</v>
      </c>
      <c r="N463" s="133">
        <v>0</v>
      </c>
    </row>
    <row r="464" spans="1:14" ht="33" customHeight="1" x14ac:dyDescent="0.2">
      <c r="A464" s="140" t="s">
        <v>265</v>
      </c>
      <c r="B464" s="128">
        <v>0</v>
      </c>
      <c r="C464" s="128">
        <v>0</v>
      </c>
      <c r="D464" s="128">
        <v>0</v>
      </c>
      <c r="E464" s="128">
        <v>0</v>
      </c>
      <c r="F464" s="128">
        <v>0</v>
      </c>
      <c r="G464" s="128">
        <v>0</v>
      </c>
      <c r="H464" s="128">
        <v>0</v>
      </c>
      <c r="I464" s="128">
        <v>0</v>
      </c>
      <c r="J464" s="128">
        <v>0</v>
      </c>
      <c r="K464" s="128">
        <v>0</v>
      </c>
      <c r="L464" s="128">
        <v>0</v>
      </c>
      <c r="M464" s="128">
        <v>0</v>
      </c>
      <c r="N464" s="133">
        <v>0</v>
      </c>
    </row>
    <row r="465" spans="1:14" ht="33" customHeight="1" x14ac:dyDescent="0.2">
      <c r="A465" s="140" t="s">
        <v>266</v>
      </c>
      <c r="B465" s="128">
        <v>0</v>
      </c>
      <c r="C465" s="128">
        <v>0</v>
      </c>
      <c r="D465" s="128">
        <v>0</v>
      </c>
      <c r="E465" s="128">
        <v>0</v>
      </c>
      <c r="F465" s="128">
        <v>0</v>
      </c>
      <c r="G465" s="128">
        <v>0</v>
      </c>
      <c r="H465" s="128">
        <v>0</v>
      </c>
      <c r="I465" s="128">
        <v>0</v>
      </c>
      <c r="J465" s="128">
        <v>0</v>
      </c>
      <c r="K465" s="128">
        <v>0</v>
      </c>
      <c r="L465" s="128">
        <v>0</v>
      </c>
      <c r="M465" s="128">
        <v>0</v>
      </c>
      <c r="N465" s="133">
        <v>0</v>
      </c>
    </row>
    <row r="466" spans="1:14" ht="33" customHeight="1" x14ac:dyDescent="0.2">
      <c r="A466" s="140" t="s">
        <v>267</v>
      </c>
      <c r="B466" s="128">
        <v>0</v>
      </c>
      <c r="C466" s="128">
        <v>0</v>
      </c>
      <c r="D466" s="128">
        <v>0</v>
      </c>
      <c r="E466" s="128">
        <v>0</v>
      </c>
      <c r="F466" s="128">
        <v>0</v>
      </c>
      <c r="G466" s="128">
        <v>0</v>
      </c>
      <c r="H466" s="128">
        <v>0</v>
      </c>
      <c r="I466" s="128">
        <v>0</v>
      </c>
      <c r="J466" s="128">
        <v>0</v>
      </c>
      <c r="K466" s="128">
        <v>0</v>
      </c>
      <c r="L466" s="128">
        <v>0</v>
      </c>
      <c r="M466" s="128">
        <v>0</v>
      </c>
      <c r="N466" s="133">
        <v>0</v>
      </c>
    </row>
    <row r="467" spans="1:14" ht="33" customHeight="1" x14ac:dyDescent="0.2">
      <c r="A467" s="140" t="s">
        <v>268</v>
      </c>
      <c r="B467" s="128">
        <v>0</v>
      </c>
      <c r="C467" s="128">
        <v>0</v>
      </c>
      <c r="D467" s="128">
        <v>0</v>
      </c>
      <c r="E467" s="128">
        <v>0</v>
      </c>
      <c r="F467" s="128">
        <v>0</v>
      </c>
      <c r="G467" s="128">
        <v>0</v>
      </c>
      <c r="H467" s="128">
        <v>0</v>
      </c>
      <c r="I467" s="128">
        <v>0</v>
      </c>
      <c r="J467" s="128">
        <v>0</v>
      </c>
      <c r="K467" s="128">
        <v>0</v>
      </c>
      <c r="L467" s="128">
        <v>0</v>
      </c>
      <c r="M467" s="128">
        <v>0</v>
      </c>
      <c r="N467" s="133">
        <v>0</v>
      </c>
    </row>
    <row r="468" spans="1:14" ht="33" customHeight="1" x14ac:dyDescent="0.2">
      <c r="A468" s="140" t="s">
        <v>269</v>
      </c>
      <c r="B468" s="128">
        <v>0</v>
      </c>
      <c r="C468" s="128">
        <v>0</v>
      </c>
      <c r="D468" s="128">
        <v>0</v>
      </c>
      <c r="E468" s="128">
        <v>0</v>
      </c>
      <c r="F468" s="128">
        <v>0</v>
      </c>
      <c r="G468" s="128">
        <v>0</v>
      </c>
      <c r="H468" s="128">
        <v>0</v>
      </c>
      <c r="I468" s="128">
        <v>0</v>
      </c>
      <c r="J468" s="128">
        <v>0</v>
      </c>
      <c r="K468" s="128">
        <v>0</v>
      </c>
      <c r="L468" s="128">
        <v>0</v>
      </c>
      <c r="M468" s="128">
        <v>0</v>
      </c>
      <c r="N468" s="133">
        <v>0</v>
      </c>
    </row>
    <row r="469" spans="1:14" ht="33" customHeight="1" x14ac:dyDescent="0.2">
      <c r="A469" s="140" t="s">
        <v>270</v>
      </c>
      <c r="B469" s="128">
        <v>0</v>
      </c>
      <c r="C469" s="128">
        <v>0</v>
      </c>
      <c r="D469" s="128">
        <v>0</v>
      </c>
      <c r="E469" s="128">
        <v>0</v>
      </c>
      <c r="F469" s="128">
        <v>0</v>
      </c>
      <c r="G469" s="128">
        <v>0</v>
      </c>
      <c r="H469" s="128">
        <v>0</v>
      </c>
      <c r="I469" s="128">
        <v>0</v>
      </c>
      <c r="J469" s="128">
        <v>0</v>
      </c>
      <c r="K469" s="128">
        <v>0</v>
      </c>
      <c r="L469" s="128">
        <v>0</v>
      </c>
      <c r="M469" s="128">
        <v>0</v>
      </c>
      <c r="N469" s="133">
        <v>0</v>
      </c>
    </row>
    <row r="470" spans="1:14" ht="33" customHeight="1" x14ac:dyDescent="0.2">
      <c r="A470" s="140" t="s">
        <v>271</v>
      </c>
      <c r="B470" s="128">
        <v>0</v>
      </c>
      <c r="C470" s="128">
        <v>0</v>
      </c>
      <c r="D470" s="128">
        <v>0</v>
      </c>
      <c r="E470" s="128">
        <v>0</v>
      </c>
      <c r="F470" s="128">
        <v>0</v>
      </c>
      <c r="G470" s="128">
        <v>0</v>
      </c>
      <c r="H470" s="128">
        <v>0</v>
      </c>
      <c r="I470" s="128">
        <v>0</v>
      </c>
      <c r="J470" s="128">
        <v>0</v>
      </c>
      <c r="K470" s="128">
        <v>0</v>
      </c>
      <c r="L470" s="128">
        <v>0</v>
      </c>
      <c r="M470" s="128">
        <v>0</v>
      </c>
      <c r="N470" s="133">
        <v>0</v>
      </c>
    </row>
    <row r="471" spans="1:14" ht="33" customHeight="1" x14ac:dyDescent="0.2">
      <c r="A471" s="140" t="s">
        <v>272</v>
      </c>
      <c r="B471" s="128">
        <v>0</v>
      </c>
      <c r="C471" s="128">
        <v>0</v>
      </c>
      <c r="D471" s="128">
        <v>0</v>
      </c>
      <c r="E471" s="128">
        <v>0</v>
      </c>
      <c r="F471" s="128">
        <v>0</v>
      </c>
      <c r="G471" s="128">
        <v>0</v>
      </c>
      <c r="H471" s="128">
        <v>0</v>
      </c>
      <c r="I471" s="128">
        <v>0</v>
      </c>
      <c r="J471" s="128">
        <v>0</v>
      </c>
      <c r="K471" s="128">
        <v>0</v>
      </c>
      <c r="L471" s="128">
        <v>0</v>
      </c>
      <c r="M471" s="128">
        <v>0</v>
      </c>
      <c r="N471" s="133">
        <v>0</v>
      </c>
    </row>
    <row r="472" spans="1:14" ht="33" customHeight="1" thickBot="1" x14ac:dyDescent="0.25">
      <c r="A472" s="140" t="s">
        <v>273</v>
      </c>
      <c r="B472" s="128">
        <v>0</v>
      </c>
      <c r="C472" s="128">
        <v>0</v>
      </c>
      <c r="D472" s="128">
        <v>0</v>
      </c>
      <c r="E472" s="128">
        <v>0</v>
      </c>
      <c r="F472" s="128">
        <v>0</v>
      </c>
      <c r="G472" s="128">
        <v>0</v>
      </c>
      <c r="H472" s="128">
        <v>0</v>
      </c>
      <c r="I472" s="128">
        <v>0</v>
      </c>
      <c r="J472" s="128">
        <v>0</v>
      </c>
      <c r="K472" s="128">
        <v>0</v>
      </c>
      <c r="L472" s="128">
        <v>0</v>
      </c>
      <c r="M472" s="128">
        <v>0</v>
      </c>
      <c r="N472" s="133">
        <v>0</v>
      </c>
    </row>
    <row r="473" spans="1:14" ht="33" customHeight="1" thickBot="1" x14ac:dyDescent="0.25">
      <c r="A473" s="141" t="s">
        <v>274</v>
      </c>
      <c r="B473" s="131">
        <v>242048</v>
      </c>
      <c r="C473" s="131">
        <v>13290000</v>
      </c>
      <c r="D473" s="131">
        <v>15348000</v>
      </c>
      <c r="E473" s="131">
        <v>4497000</v>
      </c>
      <c r="F473" s="131">
        <v>10161000</v>
      </c>
      <c r="G473" s="131">
        <v>13351000</v>
      </c>
      <c r="H473" s="131">
        <v>9101000</v>
      </c>
      <c r="I473" s="131">
        <v>8305000</v>
      </c>
      <c r="J473" s="131">
        <v>10930000</v>
      </c>
      <c r="K473" s="131">
        <v>6470894</v>
      </c>
      <c r="L473" s="131">
        <v>2612000</v>
      </c>
      <c r="M473" s="131">
        <v>4508000</v>
      </c>
      <c r="N473" s="131">
        <v>98815942</v>
      </c>
    </row>
    <row r="474" spans="1:14" ht="33" customHeight="1" x14ac:dyDescent="0.2">
      <c r="A474" s="140" t="s">
        <v>275</v>
      </c>
      <c r="B474" s="128">
        <v>242048</v>
      </c>
      <c r="C474" s="128">
        <v>13290000</v>
      </c>
      <c r="D474" s="128">
        <v>15348000</v>
      </c>
      <c r="E474" s="128">
        <v>4497000</v>
      </c>
      <c r="F474" s="128">
        <v>10161000</v>
      </c>
      <c r="G474" s="128">
        <v>13351000</v>
      </c>
      <c r="H474" s="128">
        <v>9101000</v>
      </c>
      <c r="I474" s="128">
        <v>8305000</v>
      </c>
      <c r="J474" s="128">
        <v>10930000</v>
      </c>
      <c r="K474" s="128">
        <v>6470894</v>
      </c>
      <c r="L474" s="128">
        <v>2612000</v>
      </c>
      <c r="M474" s="128">
        <v>4508000</v>
      </c>
      <c r="N474" s="133">
        <v>98815942</v>
      </c>
    </row>
    <row r="475" spans="1:14" ht="33" customHeight="1" x14ac:dyDescent="0.2">
      <c r="A475" s="140" t="s">
        <v>276</v>
      </c>
      <c r="B475" s="128">
        <v>0</v>
      </c>
      <c r="C475" s="128">
        <v>0</v>
      </c>
      <c r="D475" s="128">
        <v>0</v>
      </c>
      <c r="E475" s="128">
        <v>0</v>
      </c>
      <c r="F475" s="128">
        <v>0</v>
      </c>
      <c r="G475" s="128">
        <v>0</v>
      </c>
      <c r="H475" s="128">
        <v>0</v>
      </c>
      <c r="I475" s="128">
        <v>0</v>
      </c>
      <c r="J475" s="128">
        <v>0</v>
      </c>
      <c r="K475" s="128">
        <v>0</v>
      </c>
      <c r="L475" s="128">
        <v>0</v>
      </c>
      <c r="M475" s="128">
        <v>0</v>
      </c>
      <c r="N475" s="133">
        <v>0</v>
      </c>
    </row>
    <row r="476" spans="1:14" ht="33" customHeight="1" x14ac:dyDescent="0.2">
      <c r="A476" s="140" t="s">
        <v>277</v>
      </c>
      <c r="B476" s="128">
        <v>0</v>
      </c>
      <c r="C476" s="128">
        <v>0</v>
      </c>
      <c r="D476" s="128">
        <v>0</v>
      </c>
      <c r="E476" s="128">
        <v>0</v>
      </c>
      <c r="F476" s="128">
        <v>0</v>
      </c>
      <c r="G476" s="128">
        <v>0</v>
      </c>
      <c r="H476" s="128">
        <v>0</v>
      </c>
      <c r="I476" s="128">
        <v>0</v>
      </c>
      <c r="J476" s="128">
        <v>0</v>
      </c>
      <c r="K476" s="128">
        <v>0</v>
      </c>
      <c r="L476" s="128">
        <v>0</v>
      </c>
      <c r="M476" s="128">
        <v>0</v>
      </c>
      <c r="N476" s="133">
        <v>0</v>
      </c>
    </row>
    <row r="477" spans="1:14" ht="33" customHeight="1" x14ac:dyDescent="0.2">
      <c r="A477" s="140" t="s">
        <v>278</v>
      </c>
      <c r="B477" s="128">
        <v>0</v>
      </c>
      <c r="C477" s="128">
        <v>0</v>
      </c>
      <c r="D477" s="128">
        <v>0</v>
      </c>
      <c r="E477" s="128">
        <v>0</v>
      </c>
      <c r="F477" s="128">
        <v>0</v>
      </c>
      <c r="G477" s="128">
        <v>0</v>
      </c>
      <c r="H477" s="128">
        <v>0</v>
      </c>
      <c r="I477" s="128">
        <v>0</v>
      </c>
      <c r="J477" s="128">
        <v>0</v>
      </c>
      <c r="K477" s="128">
        <v>0</v>
      </c>
      <c r="L477" s="128">
        <v>0</v>
      </c>
      <c r="M477" s="128">
        <v>0</v>
      </c>
      <c r="N477" s="133">
        <v>0</v>
      </c>
    </row>
    <row r="478" spans="1:14" ht="33" customHeight="1" x14ac:dyDescent="0.2">
      <c r="A478" s="140" t="s">
        <v>279</v>
      </c>
      <c r="B478" s="128">
        <v>0</v>
      </c>
      <c r="C478" s="128">
        <v>0</v>
      </c>
      <c r="D478" s="128">
        <v>0</v>
      </c>
      <c r="E478" s="128">
        <v>0</v>
      </c>
      <c r="F478" s="128">
        <v>0</v>
      </c>
      <c r="G478" s="128">
        <v>0</v>
      </c>
      <c r="H478" s="128">
        <v>0</v>
      </c>
      <c r="I478" s="128">
        <v>0</v>
      </c>
      <c r="J478" s="128">
        <v>0</v>
      </c>
      <c r="K478" s="128">
        <v>0</v>
      </c>
      <c r="L478" s="128">
        <v>0</v>
      </c>
      <c r="M478" s="128">
        <v>0</v>
      </c>
      <c r="N478" s="133">
        <v>0</v>
      </c>
    </row>
    <row r="479" spans="1:14" ht="33" customHeight="1" x14ac:dyDescent="0.2">
      <c r="A479" s="140" t="s">
        <v>280</v>
      </c>
      <c r="B479" s="128">
        <v>0</v>
      </c>
      <c r="C479" s="128">
        <v>0</v>
      </c>
      <c r="D479" s="128">
        <v>0</v>
      </c>
      <c r="E479" s="128">
        <v>0</v>
      </c>
      <c r="F479" s="128">
        <v>0</v>
      </c>
      <c r="G479" s="128">
        <v>0</v>
      </c>
      <c r="H479" s="128">
        <v>0</v>
      </c>
      <c r="I479" s="128">
        <v>0</v>
      </c>
      <c r="J479" s="128">
        <v>0</v>
      </c>
      <c r="K479" s="128">
        <v>0</v>
      </c>
      <c r="L479" s="128">
        <v>0</v>
      </c>
      <c r="M479" s="128">
        <v>0</v>
      </c>
      <c r="N479" s="133">
        <v>0</v>
      </c>
    </row>
    <row r="480" spans="1:14" ht="33" customHeight="1" thickBot="1" x14ac:dyDescent="0.25">
      <c r="A480" s="140" t="s">
        <v>281</v>
      </c>
      <c r="B480" s="128">
        <v>0</v>
      </c>
      <c r="C480" s="128">
        <v>0</v>
      </c>
      <c r="D480" s="128">
        <v>0</v>
      </c>
      <c r="E480" s="128">
        <v>0</v>
      </c>
      <c r="F480" s="128">
        <v>0</v>
      </c>
      <c r="G480" s="128">
        <v>0</v>
      </c>
      <c r="H480" s="128">
        <v>0</v>
      </c>
      <c r="I480" s="128">
        <v>0</v>
      </c>
      <c r="J480" s="128">
        <v>0</v>
      </c>
      <c r="K480" s="128">
        <v>0</v>
      </c>
      <c r="L480" s="128">
        <v>0</v>
      </c>
      <c r="M480" s="128">
        <v>0</v>
      </c>
      <c r="N480" s="133">
        <v>0</v>
      </c>
    </row>
    <row r="481" spans="1:14" ht="33" customHeight="1" thickBot="1" x14ac:dyDescent="0.25">
      <c r="A481" s="141" t="s">
        <v>282</v>
      </c>
      <c r="B481" s="131">
        <v>0</v>
      </c>
      <c r="C481" s="131">
        <v>0</v>
      </c>
      <c r="D481" s="131">
        <v>0</v>
      </c>
      <c r="E481" s="131">
        <v>0</v>
      </c>
      <c r="F481" s="131">
        <v>0</v>
      </c>
      <c r="G481" s="131">
        <v>0</v>
      </c>
      <c r="H481" s="131">
        <v>0</v>
      </c>
      <c r="I481" s="131">
        <v>0</v>
      </c>
      <c r="J481" s="131">
        <v>0</v>
      </c>
      <c r="K481" s="131">
        <v>0</v>
      </c>
      <c r="L481" s="131">
        <v>0</v>
      </c>
      <c r="M481" s="131">
        <v>0</v>
      </c>
      <c r="N481" s="131">
        <v>0</v>
      </c>
    </row>
    <row r="482" spans="1:14" ht="33" customHeight="1" x14ac:dyDescent="0.2">
      <c r="A482" s="140" t="s">
        <v>283</v>
      </c>
      <c r="B482" s="128">
        <v>0</v>
      </c>
      <c r="C482" s="128">
        <v>0</v>
      </c>
      <c r="D482" s="128">
        <v>0</v>
      </c>
      <c r="E482" s="128">
        <v>0</v>
      </c>
      <c r="F482" s="128">
        <v>0</v>
      </c>
      <c r="G482" s="128">
        <v>0</v>
      </c>
      <c r="H482" s="128">
        <v>0</v>
      </c>
      <c r="I482" s="128">
        <v>0</v>
      </c>
      <c r="J482" s="128">
        <v>0</v>
      </c>
      <c r="K482" s="128">
        <v>0</v>
      </c>
      <c r="L482" s="128">
        <v>0</v>
      </c>
      <c r="M482" s="128">
        <v>0</v>
      </c>
      <c r="N482" s="133">
        <v>0</v>
      </c>
    </row>
    <row r="483" spans="1:14" ht="33" customHeight="1" x14ac:dyDescent="0.2">
      <c r="A483" s="140" t="s">
        <v>284</v>
      </c>
      <c r="B483" s="128">
        <v>0</v>
      </c>
      <c r="C483" s="128">
        <v>0</v>
      </c>
      <c r="D483" s="128">
        <v>0</v>
      </c>
      <c r="E483" s="128">
        <v>0</v>
      </c>
      <c r="F483" s="128">
        <v>0</v>
      </c>
      <c r="G483" s="128">
        <v>0</v>
      </c>
      <c r="H483" s="128">
        <v>0</v>
      </c>
      <c r="I483" s="128">
        <v>0</v>
      </c>
      <c r="J483" s="128">
        <v>0</v>
      </c>
      <c r="K483" s="128">
        <v>0</v>
      </c>
      <c r="L483" s="128">
        <v>0</v>
      </c>
      <c r="M483" s="128">
        <v>0</v>
      </c>
      <c r="N483" s="133">
        <v>0</v>
      </c>
    </row>
    <row r="484" spans="1:14" ht="33" customHeight="1" x14ac:dyDescent="0.2">
      <c r="A484" s="140" t="s">
        <v>285</v>
      </c>
      <c r="B484" s="128">
        <v>0</v>
      </c>
      <c r="C484" s="128">
        <v>0</v>
      </c>
      <c r="D484" s="128">
        <v>0</v>
      </c>
      <c r="E484" s="128">
        <v>0</v>
      </c>
      <c r="F484" s="128">
        <v>0</v>
      </c>
      <c r="G484" s="128">
        <v>0</v>
      </c>
      <c r="H484" s="128">
        <v>0</v>
      </c>
      <c r="I484" s="128">
        <v>0</v>
      </c>
      <c r="J484" s="128">
        <v>0</v>
      </c>
      <c r="K484" s="128">
        <v>0</v>
      </c>
      <c r="L484" s="128">
        <v>0</v>
      </c>
      <c r="M484" s="128">
        <v>0</v>
      </c>
      <c r="N484" s="133">
        <v>0</v>
      </c>
    </row>
    <row r="485" spans="1:14" ht="33" customHeight="1" x14ac:dyDescent="0.2">
      <c r="A485" s="140" t="s">
        <v>286</v>
      </c>
      <c r="B485" s="128">
        <v>0</v>
      </c>
      <c r="C485" s="128">
        <v>0</v>
      </c>
      <c r="D485" s="128">
        <v>0</v>
      </c>
      <c r="E485" s="128">
        <v>0</v>
      </c>
      <c r="F485" s="128">
        <v>0</v>
      </c>
      <c r="G485" s="128">
        <v>0</v>
      </c>
      <c r="H485" s="128">
        <v>0</v>
      </c>
      <c r="I485" s="128">
        <v>0</v>
      </c>
      <c r="J485" s="128">
        <v>0</v>
      </c>
      <c r="K485" s="128">
        <v>0</v>
      </c>
      <c r="L485" s="128">
        <v>0</v>
      </c>
      <c r="M485" s="128">
        <v>0</v>
      </c>
      <c r="N485" s="133">
        <v>0</v>
      </c>
    </row>
    <row r="486" spans="1:14" ht="33" customHeight="1" x14ac:dyDescent="0.2">
      <c r="A486" s="140" t="s">
        <v>287</v>
      </c>
      <c r="B486" s="128">
        <v>0</v>
      </c>
      <c r="C486" s="128">
        <v>0</v>
      </c>
      <c r="D486" s="128">
        <v>0</v>
      </c>
      <c r="E486" s="128">
        <v>0</v>
      </c>
      <c r="F486" s="128">
        <v>0</v>
      </c>
      <c r="G486" s="128">
        <v>0</v>
      </c>
      <c r="H486" s="128">
        <v>0</v>
      </c>
      <c r="I486" s="128">
        <v>0</v>
      </c>
      <c r="J486" s="128">
        <v>0</v>
      </c>
      <c r="K486" s="128">
        <v>0</v>
      </c>
      <c r="L486" s="128">
        <v>0</v>
      </c>
      <c r="M486" s="128">
        <v>0</v>
      </c>
      <c r="N486" s="133">
        <v>0</v>
      </c>
    </row>
    <row r="487" spans="1:14" ht="33" customHeight="1" x14ac:dyDescent="0.2">
      <c r="A487" s="140" t="s">
        <v>288</v>
      </c>
      <c r="B487" s="128">
        <v>0</v>
      </c>
      <c r="C487" s="128">
        <v>0</v>
      </c>
      <c r="D487" s="128">
        <v>0</v>
      </c>
      <c r="E487" s="128">
        <v>0</v>
      </c>
      <c r="F487" s="128">
        <v>0</v>
      </c>
      <c r="G487" s="128">
        <v>0</v>
      </c>
      <c r="H487" s="128">
        <v>0</v>
      </c>
      <c r="I487" s="128">
        <v>0</v>
      </c>
      <c r="J487" s="128">
        <v>0</v>
      </c>
      <c r="K487" s="128">
        <v>0</v>
      </c>
      <c r="L487" s="128">
        <v>0</v>
      </c>
      <c r="M487" s="128">
        <v>0</v>
      </c>
      <c r="N487" s="133">
        <v>0</v>
      </c>
    </row>
    <row r="488" spans="1:14" ht="33" customHeight="1" x14ac:dyDescent="0.2">
      <c r="A488" s="140" t="s">
        <v>289</v>
      </c>
      <c r="B488" s="128">
        <v>0</v>
      </c>
      <c r="C488" s="128">
        <v>0</v>
      </c>
      <c r="D488" s="128">
        <v>0</v>
      </c>
      <c r="E488" s="128">
        <v>0</v>
      </c>
      <c r="F488" s="128">
        <v>0</v>
      </c>
      <c r="G488" s="128">
        <v>0</v>
      </c>
      <c r="H488" s="128">
        <v>0</v>
      </c>
      <c r="I488" s="128">
        <v>0</v>
      </c>
      <c r="J488" s="128">
        <v>0</v>
      </c>
      <c r="K488" s="128">
        <v>0</v>
      </c>
      <c r="L488" s="128">
        <v>0</v>
      </c>
      <c r="M488" s="128">
        <v>0</v>
      </c>
      <c r="N488" s="133">
        <v>0</v>
      </c>
    </row>
    <row r="489" spans="1:14" ht="33" customHeight="1" x14ac:dyDescent="0.2">
      <c r="A489" s="140" t="s">
        <v>290</v>
      </c>
      <c r="B489" s="128">
        <v>0</v>
      </c>
      <c r="C489" s="128">
        <v>0</v>
      </c>
      <c r="D489" s="128">
        <v>0</v>
      </c>
      <c r="E489" s="128">
        <v>0</v>
      </c>
      <c r="F489" s="128">
        <v>0</v>
      </c>
      <c r="G489" s="128">
        <v>0</v>
      </c>
      <c r="H489" s="128">
        <v>0</v>
      </c>
      <c r="I489" s="128">
        <v>0</v>
      </c>
      <c r="J489" s="128">
        <v>0</v>
      </c>
      <c r="K489" s="128">
        <v>0</v>
      </c>
      <c r="L489" s="128">
        <v>0</v>
      </c>
      <c r="M489" s="128">
        <v>0</v>
      </c>
      <c r="N489" s="133">
        <v>0</v>
      </c>
    </row>
    <row r="490" spans="1:14" ht="33" customHeight="1" x14ac:dyDescent="0.2">
      <c r="A490" s="140" t="s">
        <v>291</v>
      </c>
      <c r="B490" s="128">
        <v>0</v>
      </c>
      <c r="C490" s="128">
        <v>0</v>
      </c>
      <c r="D490" s="128">
        <v>0</v>
      </c>
      <c r="E490" s="128">
        <v>0</v>
      </c>
      <c r="F490" s="128">
        <v>0</v>
      </c>
      <c r="G490" s="128">
        <v>0</v>
      </c>
      <c r="H490" s="128">
        <v>0</v>
      </c>
      <c r="I490" s="128">
        <v>0</v>
      </c>
      <c r="J490" s="128">
        <v>0</v>
      </c>
      <c r="K490" s="128">
        <v>0</v>
      </c>
      <c r="L490" s="128">
        <v>0</v>
      </c>
      <c r="M490" s="128">
        <v>0</v>
      </c>
      <c r="N490" s="133">
        <v>0</v>
      </c>
    </row>
    <row r="491" spans="1:14" ht="33" customHeight="1" x14ac:dyDescent="0.2">
      <c r="A491" s="140" t="s">
        <v>292</v>
      </c>
      <c r="B491" s="128">
        <v>0</v>
      </c>
      <c r="C491" s="128">
        <v>0</v>
      </c>
      <c r="D491" s="128">
        <v>0</v>
      </c>
      <c r="E491" s="128">
        <v>0</v>
      </c>
      <c r="F491" s="128">
        <v>0</v>
      </c>
      <c r="G491" s="128">
        <v>0</v>
      </c>
      <c r="H491" s="128">
        <v>0</v>
      </c>
      <c r="I491" s="128">
        <v>0</v>
      </c>
      <c r="J491" s="128">
        <v>0</v>
      </c>
      <c r="K491" s="128">
        <v>0</v>
      </c>
      <c r="L491" s="128">
        <v>0</v>
      </c>
      <c r="M491" s="128">
        <v>0</v>
      </c>
      <c r="N491" s="133">
        <v>0</v>
      </c>
    </row>
    <row r="492" spans="1:14" ht="33" customHeight="1" x14ac:dyDescent="0.2">
      <c r="A492" s="140" t="s">
        <v>293</v>
      </c>
      <c r="B492" s="128">
        <v>0</v>
      </c>
      <c r="C492" s="128">
        <v>0</v>
      </c>
      <c r="D492" s="128">
        <v>0</v>
      </c>
      <c r="E492" s="128">
        <v>0</v>
      </c>
      <c r="F492" s="128">
        <v>0</v>
      </c>
      <c r="G492" s="128">
        <v>0</v>
      </c>
      <c r="H492" s="128">
        <v>0</v>
      </c>
      <c r="I492" s="128">
        <v>0</v>
      </c>
      <c r="J492" s="128">
        <v>0</v>
      </c>
      <c r="K492" s="128">
        <v>0</v>
      </c>
      <c r="L492" s="128">
        <v>0</v>
      </c>
      <c r="M492" s="128">
        <v>0</v>
      </c>
      <c r="N492" s="133">
        <v>0</v>
      </c>
    </row>
    <row r="493" spans="1:14" ht="33" customHeight="1" x14ac:dyDescent="0.2">
      <c r="A493" s="140" t="s">
        <v>294</v>
      </c>
      <c r="B493" s="128">
        <v>0</v>
      </c>
      <c r="C493" s="128">
        <v>0</v>
      </c>
      <c r="D493" s="128">
        <v>0</v>
      </c>
      <c r="E493" s="128">
        <v>0</v>
      </c>
      <c r="F493" s="128">
        <v>0</v>
      </c>
      <c r="G493" s="128">
        <v>0</v>
      </c>
      <c r="H493" s="128">
        <v>0</v>
      </c>
      <c r="I493" s="128">
        <v>0</v>
      </c>
      <c r="J493" s="128">
        <v>0</v>
      </c>
      <c r="K493" s="128">
        <v>0</v>
      </c>
      <c r="L493" s="128">
        <v>0</v>
      </c>
      <c r="M493" s="128">
        <v>0</v>
      </c>
      <c r="N493" s="133">
        <v>0</v>
      </c>
    </row>
    <row r="494" spans="1:14" ht="33" customHeight="1" x14ac:dyDescent="0.2">
      <c r="A494" s="140" t="s">
        <v>295</v>
      </c>
      <c r="B494" s="128">
        <v>0</v>
      </c>
      <c r="C494" s="128">
        <v>0</v>
      </c>
      <c r="D494" s="128">
        <v>0</v>
      </c>
      <c r="E494" s="128">
        <v>0</v>
      </c>
      <c r="F494" s="128">
        <v>0</v>
      </c>
      <c r="G494" s="128">
        <v>0</v>
      </c>
      <c r="H494" s="128">
        <v>0</v>
      </c>
      <c r="I494" s="128">
        <v>0</v>
      </c>
      <c r="J494" s="128">
        <v>0</v>
      </c>
      <c r="K494" s="128">
        <v>0</v>
      </c>
      <c r="L494" s="128">
        <v>0</v>
      </c>
      <c r="M494" s="128">
        <v>0</v>
      </c>
      <c r="N494" s="133">
        <v>0</v>
      </c>
    </row>
    <row r="495" spans="1:14" ht="33" customHeight="1" x14ac:dyDescent="0.2">
      <c r="A495" s="140" t="s">
        <v>296</v>
      </c>
      <c r="B495" s="128">
        <v>0</v>
      </c>
      <c r="C495" s="128">
        <v>0</v>
      </c>
      <c r="D495" s="128">
        <v>0</v>
      </c>
      <c r="E495" s="128">
        <v>0</v>
      </c>
      <c r="F495" s="128">
        <v>0</v>
      </c>
      <c r="G495" s="128">
        <v>0</v>
      </c>
      <c r="H495" s="128">
        <v>0</v>
      </c>
      <c r="I495" s="128">
        <v>0</v>
      </c>
      <c r="J495" s="128">
        <v>0</v>
      </c>
      <c r="K495" s="128">
        <v>0</v>
      </c>
      <c r="L495" s="128">
        <v>0</v>
      </c>
      <c r="M495" s="128">
        <v>0</v>
      </c>
      <c r="N495" s="133">
        <v>0</v>
      </c>
    </row>
    <row r="496" spans="1:14" ht="33" customHeight="1" thickBot="1" x14ac:dyDescent="0.25">
      <c r="A496" s="140" t="s">
        <v>297</v>
      </c>
      <c r="B496" s="128">
        <v>0</v>
      </c>
      <c r="C496" s="128">
        <v>0</v>
      </c>
      <c r="D496" s="128">
        <v>0</v>
      </c>
      <c r="E496" s="128">
        <v>0</v>
      </c>
      <c r="F496" s="128">
        <v>0</v>
      </c>
      <c r="G496" s="128">
        <v>0</v>
      </c>
      <c r="H496" s="128">
        <v>0</v>
      </c>
      <c r="I496" s="128">
        <v>0</v>
      </c>
      <c r="J496" s="128">
        <v>0</v>
      </c>
      <c r="K496" s="128">
        <v>0</v>
      </c>
      <c r="L496" s="128">
        <v>0</v>
      </c>
      <c r="M496" s="128">
        <v>0</v>
      </c>
      <c r="N496" s="133">
        <v>0</v>
      </c>
    </row>
    <row r="497" spans="1:14" ht="33" customHeight="1" thickBot="1" x14ac:dyDescent="0.25">
      <c r="A497" s="141" t="s">
        <v>298</v>
      </c>
      <c r="B497" s="131">
        <v>0</v>
      </c>
      <c r="C497" s="131">
        <v>0</v>
      </c>
      <c r="D497" s="131">
        <v>0</v>
      </c>
      <c r="E497" s="131">
        <v>0</v>
      </c>
      <c r="F497" s="131">
        <v>0</v>
      </c>
      <c r="G497" s="131">
        <v>0</v>
      </c>
      <c r="H497" s="131">
        <v>0</v>
      </c>
      <c r="I497" s="131">
        <v>0</v>
      </c>
      <c r="J497" s="131">
        <v>0</v>
      </c>
      <c r="K497" s="131">
        <v>0</v>
      </c>
      <c r="L497" s="131">
        <v>0</v>
      </c>
      <c r="M497" s="131">
        <v>0</v>
      </c>
      <c r="N497" s="131">
        <v>0</v>
      </c>
    </row>
    <row r="498" spans="1:14" ht="33" customHeight="1" x14ac:dyDescent="0.2">
      <c r="A498" s="140" t="s">
        <v>299</v>
      </c>
      <c r="B498" s="128">
        <v>0</v>
      </c>
      <c r="C498" s="128">
        <v>0</v>
      </c>
      <c r="D498" s="128">
        <v>0</v>
      </c>
      <c r="E498" s="128">
        <v>0</v>
      </c>
      <c r="F498" s="128">
        <v>0</v>
      </c>
      <c r="G498" s="128">
        <v>0</v>
      </c>
      <c r="H498" s="128">
        <v>0</v>
      </c>
      <c r="I498" s="128">
        <v>0</v>
      </c>
      <c r="J498" s="128">
        <v>0</v>
      </c>
      <c r="K498" s="128">
        <v>0</v>
      </c>
      <c r="L498" s="128">
        <v>0</v>
      </c>
      <c r="M498" s="128">
        <v>0</v>
      </c>
      <c r="N498" s="133">
        <v>0</v>
      </c>
    </row>
    <row r="499" spans="1:14" ht="33" customHeight="1" x14ac:dyDescent="0.2">
      <c r="A499" s="140" t="s">
        <v>300</v>
      </c>
      <c r="B499" s="128">
        <v>0</v>
      </c>
      <c r="C499" s="128">
        <v>0</v>
      </c>
      <c r="D499" s="128">
        <v>0</v>
      </c>
      <c r="E499" s="128">
        <v>0</v>
      </c>
      <c r="F499" s="128">
        <v>0</v>
      </c>
      <c r="G499" s="128">
        <v>0</v>
      </c>
      <c r="H499" s="128">
        <v>0</v>
      </c>
      <c r="I499" s="128">
        <v>0</v>
      </c>
      <c r="J499" s="128">
        <v>0</v>
      </c>
      <c r="K499" s="128">
        <v>0</v>
      </c>
      <c r="L499" s="128">
        <v>0</v>
      </c>
      <c r="M499" s="128">
        <v>0</v>
      </c>
      <c r="N499" s="133">
        <v>0</v>
      </c>
    </row>
    <row r="500" spans="1:14" ht="33" customHeight="1" x14ac:dyDescent="0.2">
      <c r="A500" s="140" t="s">
        <v>301</v>
      </c>
      <c r="B500" s="128">
        <v>0</v>
      </c>
      <c r="C500" s="128">
        <v>0</v>
      </c>
      <c r="D500" s="128">
        <v>0</v>
      </c>
      <c r="E500" s="128">
        <v>0</v>
      </c>
      <c r="F500" s="128">
        <v>0</v>
      </c>
      <c r="G500" s="128">
        <v>0</v>
      </c>
      <c r="H500" s="128">
        <v>0</v>
      </c>
      <c r="I500" s="128">
        <v>0</v>
      </c>
      <c r="J500" s="128">
        <v>0</v>
      </c>
      <c r="K500" s="128">
        <v>0</v>
      </c>
      <c r="L500" s="128">
        <v>0</v>
      </c>
      <c r="M500" s="128">
        <v>0</v>
      </c>
      <c r="N500" s="133">
        <v>0</v>
      </c>
    </row>
    <row r="501" spans="1:14" ht="33" customHeight="1" x14ac:dyDescent="0.2">
      <c r="A501" s="140" t="s">
        <v>302</v>
      </c>
      <c r="B501" s="128">
        <v>0</v>
      </c>
      <c r="C501" s="128">
        <v>0</v>
      </c>
      <c r="D501" s="128">
        <v>0</v>
      </c>
      <c r="E501" s="128">
        <v>0</v>
      </c>
      <c r="F501" s="128">
        <v>0</v>
      </c>
      <c r="G501" s="128">
        <v>0</v>
      </c>
      <c r="H501" s="128">
        <v>0</v>
      </c>
      <c r="I501" s="128">
        <v>0</v>
      </c>
      <c r="J501" s="128">
        <v>0</v>
      </c>
      <c r="K501" s="128">
        <v>0</v>
      </c>
      <c r="L501" s="128">
        <v>0</v>
      </c>
      <c r="M501" s="128">
        <v>0</v>
      </c>
      <c r="N501" s="133">
        <v>0</v>
      </c>
    </row>
    <row r="502" spans="1:14" ht="33" customHeight="1" x14ac:dyDescent="0.2">
      <c r="A502" s="140" t="s">
        <v>303</v>
      </c>
      <c r="B502" s="128">
        <v>0</v>
      </c>
      <c r="C502" s="128">
        <v>0</v>
      </c>
      <c r="D502" s="128">
        <v>0</v>
      </c>
      <c r="E502" s="128">
        <v>0</v>
      </c>
      <c r="F502" s="128">
        <v>0</v>
      </c>
      <c r="G502" s="128">
        <v>0</v>
      </c>
      <c r="H502" s="128">
        <v>0</v>
      </c>
      <c r="I502" s="128">
        <v>0</v>
      </c>
      <c r="J502" s="128">
        <v>0</v>
      </c>
      <c r="K502" s="128">
        <v>0</v>
      </c>
      <c r="L502" s="128">
        <v>0</v>
      </c>
      <c r="M502" s="128">
        <v>0</v>
      </c>
      <c r="N502" s="133">
        <v>0</v>
      </c>
    </row>
    <row r="503" spans="1:14" ht="33" customHeight="1" thickBot="1" x14ac:dyDescent="0.25">
      <c r="A503" s="140" t="s">
        <v>234</v>
      </c>
      <c r="B503" s="128">
        <v>0</v>
      </c>
      <c r="C503" s="128">
        <v>0</v>
      </c>
      <c r="D503" s="128">
        <v>0</v>
      </c>
      <c r="E503" s="128">
        <v>0</v>
      </c>
      <c r="F503" s="128">
        <v>0</v>
      </c>
      <c r="G503" s="128">
        <v>0</v>
      </c>
      <c r="H503" s="128">
        <v>0</v>
      </c>
      <c r="I503" s="128">
        <v>0</v>
      </c>
      <c r="J503" s="128">
        <v>0</v>
      </c>
      <c r="K503" s="128">
        <v>0</v>
      </c>
      <c r="L503" s="128">
        <v>0</v>
      </c>
      <c r="M503" s="128">
        <v>0</v>
      </c>
      <c r="N503" s="133">
        <v>0</v>
      </c>
    </row>
    <row r="504" spans="1:14" ht="33" customHeight="1" thickBot="1" x14ac:dyDescent="0.25">
      <c r="A504" s="141" t="s">
        <v>304</v>
      </c>
      <c r="B504" s="131">
        <v>0</v>
      </c>
      <c r="C504" s="131">
        <v>0</v>
      </c>
      <c r="D504" s="131">
        <v>0</v>
      </c>
      <c r="E504" s="131">
        <v>0</v>
      </c>
      <c r="F504" s="131">
        <v>0</v>
      </c>
      <c r="G504" s="131">
        <v>0</v>
      </c>
      <c r="H504" s="131">
        <v>0</v>
      </c>
      <c r="I504" s="131">
        <v>0</v>
      </c>
      <c r="J504" s="131">
        <v>0</v>
      </c>
      <c r="K504" s="131">
        <v>0</v>
      </c>
      <c r="L504" s="131">
        <v>0</v>
      </c>
      <c r="M504" s="131">
        <v>0</v>
      </c>
      <c r="N504" s="131">
        <v>0</v>
      </c>
    </row>
    <row r="505" spans="1:14" ht="33" customHeight="1" x14ac:dyDescent="0.2">
      <c r="A505" s="140" t="s">
        <v>305</v>
      </c>
      <c r="B505" s="128">
        <v>0</v>
      </c>
      <c r="C505" s="128">
        <v>0</v>
      </c>
      <c r="D505" s="128">
        <v>0</v>
      </c>
      <c r="E505" s="128">
        <v>0</v>
      </c>
      <c r="F505" s="128">
        <v>0</v>
      </c>
      <c r="G505" s="128">
        <v>0</v>
      </c>
      <c r="H505" s="128">
        <v>0</v>
      </c>
      <c r="I505" s="128">
        <v>0</v>
      </c>
      <c r="J505" s="128">
        <v>0</v>
      </c>
      <c r="K505" s="128">
        <v>0</v>
      </c>
      <c r="L505" s="128">
        <v>0</v>
      </c>
      <c r="M505" s="128">
        <v>0</v>
      </c>
      <c r="N505" s="128">
        <v>0</v>
      </c>
    </row>
    <row r="506" spans="1:14" ht="33" customHeight="1" x14ac:dyDescent="0.2">
      <c r="A506" s="140" t="s">
        <v>306</v>
      </c>
      <c r="B506" s="128">
        <v>0</v>
      </c>
      <c r="C506" s="128">
        <v>0</v>
      </c>
      <c r="D506" s="128">
        <v>0</v>
      </c>
      <c r="E506" s="128">
        <v>0</v>
      </c>
      <c r="F506" s="128">
        <v>0</v>
      </c>
      <c r="G506" s="128">
        <v>0</v>
      </c>
      <c r="H506" s="128">
        <v>0</v>
      </c>
      <c r="I506" s="128">
        <v>0</v>
      </c>
      <c r="J506" s="128">
        <v>0</v>
      </c>
      <c r="K506" s="128">
        <v>0</v>
      </c>
      <c r="L506" s="128">
        <v>0</v>
      </c>
      <c r="M506" s="128">
        <v>0</v>
      </c>
      <c r="N506" s="128">
        <v>0</v>
      </c>
    </row>
    <row r="507" spans="1:14" ht="33" customHeight="1" x14ac:dyDescent="0.2">
      <c r="A507" s="140" t="s">
        <v>307</v>
      </c>
      <c r="B507" s="128">
        <v>0</v>
      </c>
      <c r="C507" s="128">
        <v>0</v>
      </c>
      <c r="D507" s="128">
        <v>0</v>
      </c>
      <c r="E507" s="128">
        <v>0</v>
      </c>
      <c r="F507" s="128">
        <v>0</v>
      </c>
      <c r="G507" s="128">
        <v>0</v>
      </c>
      <c r="H507" s="128">
        <v>0</v>
      </c>
      <c r="I507" s="128">
        <v>0</v>
      </c>
      <c r="J507" s="128">
        <v>0</v>
      </c>
      <c r="K507" s="128">
        <v>0</v>
      </c>
      <c r="L507" s="128">
        <v>0</v>
      </c>
      <c r="M507" s="128">
        <v>0</v>
      </c>
      <c r="N507" s="128">
        <v>0</v>
      </c>
    </row>
    <row r="508" spans="1:14" ht="33" customHeight="1" thickBot="1" x14ac:dyDescent="0.25">
      <c r="A508" s="140" t="s">
        <v>234</v>
      </c>
      <c r="B508" s="128">
        <v>0</v>
      </c>
      <c r="C508" s="128">
        <v>0</v>
      </c>
      <c r="D508" s="128">
        <v>0</v>
      </c>
      <c r="E508" s="128">
        <v>0</v>
      </c>
      <c r="F508" s="128">
        <v>0</v>
      </c>
      <c r="G508" s="128">
        <v>0</v>
      </c>
      <c r="H508" s="128">
        <v>0</v>
      </c>
      <c r="I508" s="128">
        <v>0</v>
      </c>
      <c r="J508" s="128">
        <v>0</v>
      </c>
      <c r="K508" s="128">
        <v>0</v>
      </c>
      <c r="L508" s="128">
        <v>0</v>
      </c>
      <c r="M508" s="128">
        <v>0</v>
      </c>
      <c r="N508" s="128">
        <v>0</v>
      </c>
    </row>
    <row r="509" spans="1:14" ht="33" customHeight="1" thickBot="1" x14ac:dyDescent="0.25">
      <c r="A509" s="141" t="s">
        <v>308</v>
      </c>
      <c r="B509" s="131">
        <v>0</v>
      </c>
      <c r="C509" s="131">
        <v>0</v>
      </c>
      <c r="D509" s="131">
        <v>0</v>
      </c>
      <c r="E509" s="131">
        <v>0</v>
      </c>
      <c r="F509" s="131">
        <v>0</v>
      </c>
      <c r="G509" s="131">
        <v>0</v>
      </c>
      <c r="H509" s="131">
        <v>0</v>
      </c>
      <c r="I509" s="131">
        <v>0</v>
      </c>
      <c r="J509" s="131">
        <v>0</v>
      </c>
      <c r="K509" s="131">
        <v>0</v>
      </c>
      <c r="L509" s="131">
        <v>0</v>
      </c>
      <c r="M509" s="131">
        <v>0</v>
      </c>
      <c r="N509" s="131">
        <v>0</v>
      </c>
    </row>
    <row r="510" spans="1:14" ht="33" customHeight="1" x14ac:dyDescent="0.2">
      <c r="A510" s="140" t="s">
        <v>309</v>
      </c>
      <c r="B510" s="128">
        <v>0</v>
      </c>
      <c r="C510" s="128">
        <v>0</v>
      </c>
      <c r="D510" s="128">
        <v>0</v>
      </c>
      <c r="E510" s="128">
        <v>0</v>
      </c>
      <c r="F510" s="128">
        <v>0</v>
      </c>
      <c r="G510" s="128">
        <v>0</v>
      </c>
      <c r="H510" s="128">
        <v>0</v>
      </c>
      <c r="I510" s="128">
        <v>0</v>
      </c>
      <c r="J510" s="128">
        <v>0</v>
      </c>
      <c r="K510" s="128">
        <v>0</v>
      </c>
      <c r="L510" s="128">
        <v>0</v>
      </c>
      <c r="M510" s="128">
        <v>0</v>
      </c>
      <c r="N510" s="133">
        <v>0</v>
      </c>
    </row>
    <row r="511" spans="1:14" ht="33" customHeight="1" x14ac:dyDescent="0.2">
      <c r="A511" s="140" t="s">
        <v>310</v>
      </c>
      <c r="B511" s="128">
        <v>0</v>
      </c>
      <c r="C511" s="128">
        <v>0</v>
      </c>
      <c r="D511" s="128">
        <v>0</v>
      </c>
      <c r="E511" s="128">
        <v>0</v>
      </c>
      <c r="F511" s="128">
        <v>0</v>
      </c>
      <c r="G511" s="128">
        <v>0</v>
      </c>
      <c r="H511" s="128">
        <v>0</v>
      </c>
      <c r="I511" s="128">
        <v>0</v>
      </c>
      <c r="J511" s="128">
        <v>0</v>
      </c>
      <c r="K511" s="128">
        <v>0</v>
      </c>
      <c r="L511" s="128">
        <v>0</v>
      </c>
      <c r="M511" s="128">
        <v>0</v>
      </c>
      <c r="N511" s="133">
        <v>0</v>
      </c>
    </row>
    <row r="512" spans="1:14" ht="33" customHeight="1" x14ac:dyDescent="0.2">
      <c r="A512" s="140" t="s">
        <v>311</v>
      </c>
      <c r="B512" s="128">
        <v>0</v>
      </c>
      <c r="C512" s="128">
        <v>0</v>
      </c>
      <c r="D512" s="128">
        <v>0</v>
      </c>
      <c r="E512" s="128">
        <v>0</v>
      </c>
      <c r="F512" s="128">
        <v>0</v>
      </c>
      <c r="G512" s="128">
        <v>0</v>
      </c>
      <c r="H512" s="128">
        <v>0</v>
      </c>
      <c r="I512" s="128">
        <v>0</v>
      </c>
      <c r="J512" s="128">
        <v>0</v>
      </c>
      <c r="K512" s="128">
        <v>0</v>
      </c>
      <c r="L512" s="128">
        <v>0</v>
      </c>
      <c r="M512" s="128">
        <v>0</v>
      </c>
      <c r="N512" s="133">
        <v>0</v>
      </c>
    </row>
    <row r="513" spans="1:14" ht="33" customHeight="1" x14ac:dyDescent="0.2">
      <c r="A513" s="140" t="s">
        <v>312</v>
      </c>
      <c r="B513" s="128">
        <v>0</v>
      </c>
      <c r="C513" s="128">
        <v>0</v>
      </c>
      <c r="D513" s="128">
        <v>0</v>
      </c>
      <c r="E513" s="128">
        <v>0</v>
      </c>
      <c r="F513" s="128">
        <v>0</v>
      </c>
      <c r="G513" s="128">
        <v>0</v>
      </c>
      <c r="H513" s="128">
        <v>0</v>
      </c>
      <c r="I513" s="128">
        <v>0</v>
      </c>
      <c r="J513" s="128">
        <v>0</v>
      </c>
      <c r="K513" s="128">
        <v>0</v>
      </c>
      <c r="L513" s="128">
        <v>0</v>
      </c>
      <c r="M513" s="128">
        <v>0</v>
      </c>
      <c r="N513" s="133">
        <v>0</v>
      </c>
    </row>
    <row r="514" spans="1:14" ht="33" customHeight="1" x14ac:dyDescent="0.2">
      <c r="A514" s="140" t="s">
        <v>313</v>
      </c>
      <c r="B514" s="128">
        <v>0</v>
      </c>
      <c r="C514" s="128">
        <v>0</v>
      </c>
      <c r="D514" s="128">
        <v>0</v>
      </c>
      <c r="E514" s="128">
        <v>0</v>
      </c>
      <c r="F514" s="128">
        <v>0</v>
      </c>
      <c r="G514" s="128">
        <v>0</v>
      </c>
      <c r="H514" s="128">
        <v>0</v>
      </c>
      <c r="I514" s="128">
        <v>0</v>
      </c>
      <c r="J514" s="128">
        <v>0</v>
      </c>
      <c r="K514" s="128">
        <v>0</v>
      </c>
      <c r="L514" s="128">
        <v>0</v>
      </c>
      <c r="M514" s="128">
        <v>0</v>
      </c>
      <c r="N514" s="133">
        <v>0</v>
      </c>
    </row>
    <row r="515" spans="1:14" ht="33" customHeight="1" x14ac:dyDescent="0.2">
      <c r="A515" s="140" t="s">
        <v>314</v>
      </c>
      <c r="B515" s="128">
        <v>0</v>
      </c>
      <c r="C515" s="128">
        <v>0</v>
      </c>
      <c r="D515" s="128">
        <v>0</v>
      </c>
      <c r="E515" s="128">
        <v>0</v>
      </c>
      <c r="F515" s="128">
        <v>0</v>
      </c>
      <c r="G515" s="128">
        <v>0</v>
      </c>
      <c r="H515" s="128">
        <v>0</v>
      </c>
      <c r="I515" s="128">
        <v>0</v>
      </c>
      <c r="J515" s="128">
        <v>0</v>
      </c>
      <c r="K515" s="128">
        <v>0</v>
      </c>
      <c r="L515" s="128">
        <v>0</v>
      </c>
      <c r="M515" s="128">
        <v>0</v>
      </c>
      <c r="N515" s="133">
        <v>0</v>
      </c>
    </row>
    <row r="516" spans="1:14" ht="33" customHeight="1" x14ac:dyDescent="0.2">
      <c r="A516" s="140" t="s">
        <v>313</v>
      </c>
      <c r="B516" s="128">
        <v>0</v>
      </c>
      <c r="C516" s="128">
        <v>0</v>
      </c>
      <c r="D516" s="128">
        <v>0</v>
      </c>
      <c r="E516" s="128">
        <v>0</v>
      </c>
      <c r="F516" s="128">
        <v>0</v>
      </c>
      <c r="G516" s="128">
        <v>0</v>
      </c>
      <c r="H516" s="128">
        <v>0</v>
      </c>
      <c r="I516" s="128">
        <v>0</v>
      </c>
      <c r="J516" s="128">
        <v>0</v>
      </c>
      <c r="K516" s="128">
        <v>0</v>
      </c>
      <c r="L516" s="128">
        <v>0</v>
      </c>
      <c r="M516" s="128">
        <v>0</v>
      </c>
      <c r="N516" s="133">
        <v>0</v>
      </c>
    </row>
    <row r="517" spans="1:14" ht="33" customHeight="1" thickBot="1" x14ac:dyDescent="0.25">
      <c r="A517" s="140" t="s">
        <v>234</v>
      </c>
      <c r="B517" s="128">
        <v>0</v>
      </c>
      <c r="C517" s="128">
        <v>0</v>
      </c>
      <c r="D517" s="128">
        <v>0</v>
      </c>
      <c r="E517" s="128">
        <v>0</v>
      </c>
      <c r="F517" s="128">
        <v>0</v>
      </c>
      <c r="G517" s="128">
        <v>0</v>
      </c>
      <c r="H517" s="128">
        <v>0</v>
      </c>
      <c r="I517" s="128">
        <v>0</v>
      </c>
      <c r="J517" s="128">
        <v>0</v>
      </c>
      <c r="K517" s="128">
        <v>0</v>
      </c>
      <c r="L517" s="128">
        <v>0</v>
      </c>
      <c r="M517" s="128">
        <v>0</v>
      </c>
      <c r="N517" s="133">
        <v>0</v>
      </c>
    </row>
    <row r="518" spans="1:14" ht="33" customHeight="1" thickBot="1" x14ac:dyDescent="0.25">
      <c r="A518" s="141" t="s">
        <v>315</v>
      </c>
      <c r="B518" s="131">
        <v>0</v>
      </c>
      <c r="C518" s="131">
        <v>0</v>
      </c>
      <c r="D518" s="131">
        <v>0</v>
      </c>
      <c r="E518" s="131">
        <v>0</v>
      </c>
      <c r="F518" s="131">
        <v>0</v>
      </c>
      <c r="G518" s="131">
        <v>0</v>
      </c>
      <c r="H518" s="131">
        <v>0</v>
      </c>
      <c r="I518" s="131">
        <v>0</v>
      </c>
      <c r="J518" s="131">
        <v>0</v>
      </c>
      <c r="K518" s="131">
        <v>0</v>
      </c>
      <c r="L518" s="131">
        <v>0</v>
      </c>
      <c r="M518" s="131">
        <v>0</v>
      </c>
      <c r="N518" s="131">
        <v>0</v>
      </c>
    </row>
    <row r="519" spans="1:14" ht="33" customHeight="1" x14ac:dyDescent="0.2">
      <c r="A519" s="140" t="s">
        <v>316</v>
      </c>
      <c r="B519" s="128">
        <v>0</v>
      </c>
      <c r="C519" s="128">
        <v>0</v>
      </c>
      <c r="D519" s="128">
        <v>0</v>
      </c>
      <c r="E519" s="128">
        <v>0</v>
      </c>
      <c r="F519" s="128">
        <v>0</v>
      </c>
      <c r="G519" s="128">
        <v>0</v>
      </c>
      <c r="H519" s="128">
        <v>0</v>
      </c>
      <c r="I519" s="128">
        <v>0</v>
      </c>
      <c r="J519" s="128">
        <v>0</v>
      </c>
      <c r="K519" s="128">
        <v>0</v>
      </c>
      <c r="L519" s="128">
        <v>0</v>
      </c>
      <c r="M519" s="128">
        <v>0</v>
      </c>
      <c r="N519" s="133">
        <v>0</v>
      </c>
    </row>
    <row r="520" spans="1:14" ht="33" customHeight="1" x14ac:dyDescent="0.2">
      <c r="A520" s="140" t="s">
        <v>317</v>
      </c>
      <c r="B520" s="128">
        <v>0</v>
      </c>
      <c r="C520" s="128">
        <v>0</v>
      </c>
      <c r="D520" s="128">
        <v>0</v>
      </c>
      <c r="E520" s="128">
        <v>0</v>
      </c>
      <c r="F520" s="128">
        <v>0</v>
      </c>
      <c r="G520" s="128">
        <v>0</v>
      </c>
      <c r="H520" s="128">
        <v>0</v>
      </c>
      <c r="I520" s="128">
        <v>0</v>
      </c>
      <c r="J520" s="128">
        <v>0</v>
      </c>
      <c r="K520" s="128">
        <v>0</v>
      </c>
      <c r="L520" s="128">
        <v>0</v>
      </c>
      <c r="M520" s="128">
        <v>0</v>
      </c>
      <c r="N520" s="133">
        <v>0</v>
      </c>
    </row>
    <row r="521" spans="1:14" ht="33" customHeight="1" thickBot="1" x14ac:dyDescent="0.25">
      <c r="A521" s="140" t="s">
        <v>234</v>
      </c>
      <c r="B521" s="128">
        <v>0</v>
      </c>
      <c r="C521" s="128">
        <v>0</v>
      </c>
      <c r="D521" s="128">
        <v>0</v>
      </c>
      <c r="E521" s="128">
        <v>0</v>
      </c>
      <c r="F521" s="128">
        <v>0</v>
      </c>
      <c r="G521" s="128">
        <v>0</v>
      </c>
      <c r="H521" s="128">
        <v>0</v>
      </c>
      <c r="I521" s="128">
        <v>0</v>
      </c>
      <c r="J521" s="128">
        <v>0</v>
      </c>
      <c r="K521" s="128">
        <v>0</v>
      </c>
      <c r="L521" s="128">
        <v>0</v>
      </c>
      <c r="M521" s="128">
        <v>0</v>
      </c>
      <c r="N521" s="133">
        <v>0</v>
      </c>
    </row>
    <row r="522" spans="1:14" ht="33" customHeight="1" thickBot="1" x14ac:dyDescent="0.25">
      <c r="A522" s="141" t="s">
        <v>318</v>
      </c>
      <c r="B522" s="131">
        <v>0</v>
      </c>
      <c r="C522" s="131">
        <v>0</v>
      </c>
      <c r="D522" s="131">
        <v>0</v>
      </c>
      <c r="E522" s="131">
        <v>0</v>
      </c>
      <c r="F522" s="131">
        <v>0</v>
      </c>
      <c r="G522" s="131">
        <v>0</v>
      </c>
      <c r="H522" s="131">
        <v>0</v>
      </c>
      <c r="I522" s="131">
        <v>0</v>
      </c>
      <c r="J522" s="131">
        <v>0</v>
      </c>
      <c r="K522" s="131">
        <v>0</v>
      </c>
      <c r="L522" s="131">
        <v>0</v>
      </c>
      <c r="M522" s="131">
        <v>0</v>
      </c>
      <c r="N522" s="131">
        <v>0</v>
      </c>
    </row>
    <row r="523" spans="1:14" ht="33" customHeight="1" thickBot="1" x14ac:dyDescent="0.25">
      <c r="A523" s="143" t="s">
        <v>318</v>
      </c>
      <c r="B523" s="135">
        <v>0</v>
      </c>
      <c r="C523" s="135">
        <v>0</v>
      </c>
      <c r="D523" s="135">
        <v>0</v>
      </c>
      <c r="E523" s="135">
        <v>0</v>
      </c>
      <c r="F523" s="135">
        <v>0</v>
      </c>
      <c r="G523" s="135">
        <v>0</v>
      </c>
      <c r="H523" s="135">
        <v>0</v>
      </c>
      <c r="I523" s="135">
        <v>0</v>
      </c>
      <c r="J523" s="135">
        <v>0</v>
      </c>
      <c r="K523" s="135">
        <v>0</v>
      </c>
      <c r="L523" s="135">
        <v>0</v>
      </c>
      <c r="M523" s="135">
        <v>0</v>
      </c>
      <c r="N523" s="136">
        <v>0</v>
      </c>
    </row>
    <row r="524" spans="1:14" ht="33" customHeight="1" thickBot="1" x14ac:dyDescent="0.25">
      <c r="A524" s="148" t="s">
        <v>229</v>
      </c>
      <c r="B524" s="149">
        <v>5689663</v>
      </c>
      <c r="C524" s="149">
        <v>14265000</v>
      </c>
      <c r="D524" s="149">
        <v>20178000</v>
      </c>
      <c r="E524" s="149">
        <v>14336000</v>
      </c>
      <c r="F524" s="149">
        <v>16742000</v>
      </c>
      <c r="G524" s="149">
        <v>19051000</v>
      </c>
      <c r="H524" s="149">
        <v>22741000</v>
      </c>
      <c r="I524" s="149">
        <v>16332000</v>
      </c>
      <c r="J524" s="149">
        <v>18375000</v>
      </c>
      <c r="K524" s="149">
        <v>12077271.120000001</v>
      </c>
      <c r="L524" s="149">
        <v>10823000</v>
      </c>
      <c r="M524" s="149">
        <v>13676000</v>
      </c>
      <c r="N524" s="149">
        <v>184285934.12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374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68" t="s">
        <v>216</v>
      </c>
      <c r="B529" s="169" t="s">
        <v>217</v>
      </c>
      <c r="C529" s="169" t="s">
        <v>218</v>
      </c>
      <c r="D529" s="169" t="s">
        <v>219</v>
      </c>
      <c r="E529" s="169" t="s">
        <v>220</v>
      </c>
      <c r="F529" s="169" t="s">
        <v>221</v>
      </c>
      <c r="G529" s="169" t="s">
        <v>222</v>
      </c>
      <c r="H529" s="169" t="s">
        <v>223</v>
      </c>
      <c r="I529" s="169" t="s">
        <v>224</v>
      </c>
      <c r="J529" s="169" t="s">
        <v>225</v>
      </c>
      <c r="K529" s="169" t="s">
        <v>226</v>
      </c>
      <c r="L529" s="169" t="s">
        <v>227</v>
      </c>
      <c r="M529" s="169" t="s">
        <v>228</v>
      </c>
      <c r="N529" s="170" t="s">
        <v>229</v>
      </c>
    </row>
    <row r="530" spans="1:14" ht="33" customHeight="1" thickBot="1" x14ac:dyDescent="0.25">
      <c r="A530" s="162" t="s">
        <v>230</v>
      </c>
      <c r="B530" s="150">
        <v>0</v>
      </c>
      <c r="C530" s="150">
        <v>0</v>
      </c>
      <c r="D530" s="150">
        <v>0</v>
      </c>
      <c r="E530" s="150">
        <v>0</v>
      </c>
      <c r="F530" s="150">
        <v>0</v>
      </c>
      <c r="G530" s="150">
        <v>0</v>
      </c>
      <c r="H530" s="150">
        <v>0</v>
      </c>
      <c r="I530" s="150">
        <v>0</v>
      </c>
      <c r="J530" s="150">
        <v>0</v>
      </c>
      <c r="K530" s="150">
        <v>0</v>
      </c>
      <c r="L530" s="150">
        <v>0</v>
      </c>
      <c r="M530" s="150">
        <v>0</v>
      </c>
      <c r="N530" s="150">
        <v>0</v>
      </c>
    </row>
    <row r="531" spans="1:14" ht="33" customHeight="1" x14ac:dyDescent="0.2">
      <c r="A531" s="160" t="s">
        <v>231</v>
      </c>
      <c r="B531" s="153">
        <v>0</v>
      </c>
      <c r="C531" s="151">
        <v>0</v>
      </c>
      <c r="D531" s="151">
        <v>0</v>
      </c>
      <c r="E531" s="151">
        <v>0</v>
      </c>
      <c r="F531" s="151">
        <v>0</v>
      </c>
      <c r="G531" s="151">
        <v>0</v>
      </c>
      <c r="H531" s="151">
        <v>0</v>
      </c>
      <c r="I531" s="151">
        <v>0</v>
      </c>
      <c r="J531" s="151">
        <v>0</v>
      </c>
      <c r="K531" s="151">
        <v>0</v>
      </c>
      <c r="L531" s="151">
        <v>0</v>
      </c>
      <c r="M531" s="151">
        <v>0</v>
      </c>
      <c r="N531" s="152">
        <v>0</v>
      </c>
    </row>
    <row r="532" spans="1:14" ht="33" customHeight="1" x14ac:dyDescent="0.2">
      <c r="A532" s="160" t="s">
        <v>213</v>
      </c>
      <c r="B532" s="153">
        <v>0</v>
      </c>
      <c r="C532" s="151">
        <v>0</v>
      </c>
      <c r="D532" s="151">
        <v>0</v>
      </c>
      <c r="E532" s="151">
        <v>0</v>
      </c>
      <c r="F532" s="151">
        <v>0</v>
      </c>
      <c r="G532" s="151">
        <v>0</v>
      </c>
      <c r="H532" s="151">
        <v>0</v>
      </c>
      <c r="I532" s="151">
        <v>0</v>
      </c>
      <c r="J532" s="151">
        <v>0</v>
      </c>
      <c r="K532" s="151">
        <v>0</v>
      </c>
      <c r="L532" s="151">
        <v>0</v>
      </c>
      <c r="M532" s="151">
        <v>0</v>
      </c>
      <c r="N532" s="152">
        <v>0</v>
      </c>
    </row>
    <row r="533" spans="1:14" ht="33" customHeight="1" x14ac:dyDescent="0.2">
      <c r="A533" s="160" t="s">
        <v>232</v>
      </c>
      <c r="B533" s="153">
        <v>0</v>
      </c>
      <c r="C533" s="151">
        <v>0</v>
      </c>
      <c r="D533" s="151">
        <v>0</v>
      </c>
      <c r="E533" s="151">
        <v>0</v>
      </c>
      <c r="F533" s="151">
        <v>0</v>
      </c>
      <c r="G533" s="151">
        <v>0</v>
      </c>
      <c r="H533" s="151">
        <v>0</v>
      </c>
      <c r="I533" s="151">
        <v>0</v>
      </c>
      <c r="J533" s="151">
        <v>0</v>
      </c>
      <c r="K533" s="151">
        <v>0</v>
      </c>
      <c r="L533" s="151">
        <v>0</v>
      </c>
      <c r="M533" s="151">
        <v>0</v>
      </c>
      <c r="N533" s="152">
        <v>0</v>
      </c>
    </row>
    <row r="534" spans="1:14" ht="33" customHeight="1" x14ac:dyDescent="0.2">
      <c r="A534" s="161" t="s">
        <v>233</v>
      </c>
      <c r="B534" s="153">
        <v>0</v>
      </c>
      <c r="C534" s="151">
        <v>0</v>
      </c>
      <c r="D534" s="151">
        <v>0</v>
      </c>
      <c r="E534" s="151">
        <v>0</v>
      </c>
      <c r="F534" s="151">
        <v>0</v>
      </c>
      <c r="G534" s="151">
        <v>0</v>
      </c>
      <c r="H534" s="151">
        <v>0</v>
      </c>
      <c r="I534" s="151">
        <v>0</v>
      </c>
      <c r="J534" s="151">
        <v>0</v>
      </c>
      <c r="K534" s="151">
        <v>0</v>
      </c>
      <c r="L534" s="151">
        <v>0</v>
      </c>
      <c r="M534" s="151">
        <v>0</v>
      </c>
      <c r="N534" s="152">
        <v>0</v>
      </c>
    </row>
    <row r="535" spans="1:14" ht="33" customHeight="1" thickBot="1" x14ac:dyDescent="0.25">
      <c r="A535" s="167" t="s">
        <v>234</v>
      </c>
      <c r="B535" s="153">
        <v>0</v>
      </c>
      <c r="C535" s="151">
        <v>0</v>
      </c>
      <c r="D535" s="151">
        <v>0</v>
      </c>
      <c r="E535" s="151">
        <v>0</v>
      </c>
      <c r="F535" s="151">
        <v>0</v>
      </c>
      <c r="G535" s="151">
        <v>0</v>
      </c>
      <c r="H535" s="151">
        <v>0</v>
      </c>
      <c r="I535" s="151">
        <v>0</v>
      </c>
      <c r="J535" s="151">
        <v>0</v>
      </c>
      <c r="K535" s="151">
        <v>0</v>
      </c>
      <c r="L535" s="151">
        <v>0</v>
      </c>
      <c r="M535" s="151">
        <v>0</v>
      </c>
      <c r="N535" s="152">
        <v>0</v>
      </c>
    </row>
    <row r="536" spans="1:14" ht="33" customHeight="1" thickBot="1" x14ac:dyDescent="0.25">
      <c r="A536" s="164" t="s">
        <v>235</v>
      </c>
      <c r="B536" s="154">
        <v>0</v>
      </c>
      <c r="C536" s="154">
        <v>0</v>
      </c>
      <c r="D536" s="154">
        <v>0</v>
      </c>
      <c r="E536" s="154">
        <v>0</v>
      </c>
      <c r="F536" s="154">
        <v>0</v>
      </c>
      <c r="G536" s="154">
        <v>0</v>
      </c>
      <c r="H536" s="154">
        <v>0</v>
      </c>
      <c r="I536" s="154">
        <v>0</v>
      </c>
      <c r="J536" s="154">
        <v>0</v>
      </c>
      <c r="K536" s="154">
        <v>0</v>
      </c>
      <c r="L536" s="154">
        <v>0</v>
      </c>
      <c r="M536" s="154">
        <v>0</v>
      </c>
      <c r="N536" s="154">
        <v>0</v>
      </c>
    </row>
    <row r="537" spans="1:14" ht="33" customHeight="1" x14ac:dyDescent="0.2">
      <c r="A537" s="163" t="s">
        <v>236</v>
      </c>
      <c r="B537" s="151">
        <v>0</v>
      </c>
      <c r="C537" s="151">
        <v>0</v>
      </c>
      <c r="D537" s="151">
        <v>0</v>
      </c>
      <c r="E537" s="151">
        <v>0</v>
      </c>
      <c r="F537" s="151">
        <v>0</v>
      </c>
      <c r="G537" s="151">
        <v>0</v>
      </c>
      <c r="H537" s="151">
        <v>0</v>
      </c>
      <c r="I537" s="151">
        <v>0</v>
      </c>
      <c r="J537" s="151">
        <v>0</v>
      </c>
      <c r="K537" s="151">
        <v>0</v>
      </c>
      <c r="L537" s="151">
        <v>0</v>
      </c>
      <c r="M537" s="151">
        <v>0</v>
      </c>
      <c r="N537" s="152">
        <v>0</v>
      </c>
    </row>
    <row r="538" spans="1:14" ht="33" customHeight="1" x14ac:dyDescent="0.2">
      <c r="A538" s="163" t="s">
        <v>237</v>
      </c>
      <c r="B538" s="151">
        <v>0</v>
      </c>
      <c r="C538" s="151">
        <v>0</v>
      </c>
      <c r="D538" s="151">
        <v>0</v>
      </c>
      <c r="E538" s="151">
        <v>0</v>
      </c>
      <c r="F538" s="151">
        <v>0</v>
      </c>
      <c r="G538" s="151">
        <v>0</v>
      </c>
      <c r="H538" s="151">
        <v>0</v>
      </c>
      <c r="I538" s="151">
        <v>0</v>
      </c>
      <c r="J538" s="151">
        <v>0</v>
      </c>
      <c r="K538" s="151">
        <v>0</v>
      </c>
      <c r="L538" s="151">
        <v>0</v>
      </c>
      <c r="M538" s="151">
        <v>0</v>
      </c>
      <c r="N538" s="152">
        <v>0</v>
      </c>
    </row>
    <row r="539" spans="1:14" ht="33" customHeight="1" x14ac:dyDescent="0.2">
      <c r="A539" s="163" t="s">
        <v>238</v>
      </c>
      <c r="B539" s="151">
        <v>0</v>
      </c>
      <c r="C539" s="151">
        <v>0</v>
      </c>
      <c r="D539" s="151">
        <v>0</v>
      </c>
      <c r="E539" s="151">
        <v>0</v>
      </c>
      <c r="F539" s="151">
        <v>0</v>
      </c>
      <c r="G539" s="151">
        <v>0</v>
      </c>
      <c r="H539" s="151">
        <v>0</v>
      </c>
      <c r="I539" s="151">
        <v>0</v>
      </c>
      <c r="J539" s="151">
        <v>0</v>
      </c>
      <c r="K539" s="151">
        <v>0</v>
      </c>
      <c r="L539" s="151">
        <v>0</v>
      </c>
      <c r="M539" s="151">
        <v>0</v>
      </c>
      <c r="N539" s="152">
        <v>0</v>
      </c>
    </row>
    <row r="540" spans="1:14" ht="33" customHeight="1" x14ac:dyDescent="0.2">
      <c r="A540" s="163" t="s">
        <v>239</v>
      </c>
      <c r="B540" s="151">
        <v>0</v>
      </c>
      <c r="C540" s="151">
        <v>0</v>
      </c>
      <c r="D540" s="151">
        <v>0</v>
      </c>
      <c r="E540" s="151">
        <v>0</v>
      </c>
      <c r="F540" s="151">
        <v>0</v>
      </c>
      <c r="G540" s="151">
        <v>0</v>
      </c>
      <c r="H540" s="151">
        <v>0</v>
      </c>
      <c r="I540" s="151">
        <v>0</v>
      </c>
      <c r="J540" s="151">
        <v>0</v>
      </c>
      <c r="K540" s="151">
        <v>0</v>
      </c>
      <c r="L540" s="151">
        <v>0</v>
      </c>
      <c r="M540" s="151">
        <v>0</v>
      </c>
      <c r="N540" s="152">
        <v>0</v>
      </c>
    </row>
    <row r="541" spans="1:14" ht="33" customHeight="1" x14ac:dyDescent="0.2">
      <c r="A541" s="163" t="s">
        <v>240</v>
      </c>
      <c r="B541" s="151">
        <v>0</v>
      </c>
      <c r="C541" s="151">
        <v>0</v>
      </c>
      <c r="D541" s="151">
        <v>0</v>
      </c>
      <c r="E541" s="151">
        <v>0</v>
      </c>
      <c r="F541" s="151">
        <v>0</v>
      </c>
      <c r="G541" s="151">
        <v>0</v>
      </c>
      <c r="H541" s="151">
        <v>0</v>
      </c>
      <c r="I541" s="151">
        <v>0</v>
      </c>
      <c r="J541" s="151">
        <v>0</v>
      </c>
      <c r="K541" s="151">
        <v>0</v>
      </c>
      <c r="L541" s="151">
        <v>0</v>
      </c>
      <c r="M541" s="151">
        <v>0</v>
      </c>
      <c r="N541" s="152">
        <v>0</v>
      </c>
    </row>
    <row r="542" spans="1:14" ht="33" customHeight="1" thickBot="1" x14ac:dyDescent="0.25">
      <c r="A542" s="163" t="s">
        <v>241</v>
      </c>
      <c r="B542" s="151">
        <v>0</v>
      </c>
      <c r="C542" s="151">
        <v>0</v>
      </c>
      <c r="D542" s="151">
        <v>0</v>
      </c>
      <c r="E542" s="151">
        <v>0</v>
      </c>
      <c r="F542" s="151">
        <v>0</v>
      </c>
      <c r="G542" s="151">
        <v>0</v>
      </c>
      <c r="H542" s="151">
        <v>0</v>
      </c>
      <c r="I542" s="151">
        <v>0</v>
      </c>
      <c r="J542" s="151">
        <v>0</v>
      </c>
      <c r="K542" s="151">
        <v>0</v>
      </c>
      <c r="L542" s="151">
        <v>0</v>
      </c>
      <c r="M542" s="151">
        <v>0</v>
      </c>
      <c r="N542" s="152">
        <v>0</v>
      </c>
    </row>
    <row r="543" spans="1:14" ht="33" customHeight="1" thickBot="1" x14ac:dyDescent="0.25">
      <c r="A543" s="164" t="s">
        <v>242</v>
      </c>
      <c r="B543" s="154">
        <v>0</v>
      </c>
      <c r="C543" s="154">
        <v>0</v>
      </c>
      <c r="D543" s="154">
        <v>0</v>
      </c>
      <c r="E543" s="154">
        <v>0</v>
      </c>
      <c r="F543" s="154">
        <v>0</v>
      </c>
      <c r="G543" s="154">
        <v>0</v>
      </c>
      <c r="H543" s="154">
        <v>0</v>
      </c>
      <c r="I543" s="154">
        <v>0</v>
      </c>
      <c r="J543" s="154">
        <v>0</v>
      </c>
      <c r="K543" s="154">
        <v>1456757.72</v>
      </c>
      <c r="L543" s="154">
        <v>0</v>
      </c>
      <c r="M543" s="154">
        <v>0</v>
      </c>
      <c r="N543" s="154">
        <v>1456757.72</v>
      </c>
    </row>
    <row r="544" spans="1:14" ht="33" customHeight="1" x14ac:dyDescent="0.2">
      <c r="A544" s="163" t="s">
        <v>243</v>
      </c>
      <c r="B544" s="151">
        <v>0</v>
      </c>
      <c r="C544" s="151">
        <v>0</v>
      </c>
      <c r="D544" s="151">
        <v>0</v>
      </c>
      <c r="E544" s="151">
        <v>0</v>
      </c>
      <c r="F544" s="151">
        <v>0</v>
      </c>
      <c r="G544" s="151">
        <v>0</v>
      </c>
      <c r="H544" s="151">
        <v>0</v>
      </c>
      <c r="I544" s="151">
        <v>0</v>
      </c>
      <c r="J544" s="151">
        <v>0</v>
      </c>
      <c r="K544" s="151">
        <v>1456757.72</v>
      </c>
      <c r="L544" s="151">
        <v>0</v>
      </c>
      <c r="M544" s="151">
        <v>0</v>
      </c>
      <c r="N544" s="152">
        <v>1456757.72</v>
      </c>
    </row>
    <row r="545" spans="1:14" ht="33" customHeight="1" x14ac:dyDescent="0.2">
      <c r="A545" s="163" t="s">
        <v>244</v>
      </c>
      <c r="B545" s="151">
        <v>0</v>
      </c>
      <c r="C545" s="151">
        <v>0</v>
      </c>
      <c r="D545" s="151">
        <v>0</v>
      </c>
      <c r="E545" s="151">
        <v>0</v>
      </c>
      <c r="F545" s="151">
        <v>0</v>
      </c>
      <c r="G545" s="151">
        <v>0</v>
      </c>
      <c r="H545" s="151">
        <v>0</v>
      </c>
      <c r="I545" s="151">
        <v>0</v>
      </c>
      <c r="J545" s="151">
        <v>0</v>
      </c>
      <c r="K545" s="151">
        <v>0</v>
      </c>
      <c r="L545" s="151">
        <v>0</v>
      </c>
      <c r="M545" s="151">
        <v>0</v>
      </c>
      <c r="N545" s="152">
        <v>0</v>
      </c>
    </row>
    <row r="546" spans="1:14" ht="33" customHeight="1" x14ac:dyDescent="0.2">
      <c r="A546" s="163" t="s">
        <v>245</v>
      </c>
      <c r="B546" s="151">
        <v>0</v>
      </c>
      <c r="C546" s="151">
        <v>0</v>
      </c>
      <c r="D546" s="151">
        <v>0</v>
      </c>
      <c r="E546" s="151">
        <v>0</v>
      </c>
      <c r="F546" s="151">
        <v>0</v>
      </c>
      <c r="G546" s="151">
        <v>0</v>
      </c>
      <c r="H546" s="151">
        <v>0</v>
      </c>
      <c r="I546" s="151">
        <v>0</v>
      </c>
      <c r="J546" s="151">
        <v>0</v>
      </c>
      <c r="K546" s="151">
        <v>0</v>
      </c>
      <c r="L546" s="151">
        <v>0</v>
      </c>
      <c r="M546" s="151">
        <v>0</v>
      </c>
      <c r="N546" s="152">
        <v>0</v>
      </c>
    </row>
    <row r="547" spans="1:14" ht="33" customHeight="1" thickBot="1" x14ac:dyDescent="0.25">
      <c r="A547" s="163" t="s">
        <v>246</v>
      </c>
      <c r="B547" s="151">
        <v>0</v>
      </c>
      <c r="C547" s="151">
        <v>0</v>
      </c>
      <c r="D547" s="151">
        <v>0</v>
      </c>
      <c r="E547" s="151">
        <v>0</v>
      </c>
      <c r="F547" s="151">
        <v>0</v>
      </c>
      <c r="G547" s="151">
        <v>0</v>
      </c>
      <c r="H547" s="151">
        <v>0</v>
      </c>
      <c r="I547" s="151">
        <v>0</v>
      </c>
      <c r="J547" s="151">
        <v>0</v>
      </c>
      <c r="K547" s="151">
        <v>0</v>
      </c>
      <c r="L547" s="151">
        <v>0</v>
      </c>
      <c r="M547" s="151">
        <v>0</v>
      </c>
      <c r="N547" s="152">
        <v>0</v>
      </c>
    </row>
    <row r="548" spans="1:14" ht="33" customHeight="1" thickBot="1" x14ac:dyDescent="0.25">
      <c r="A548" s="164" t="s">
        <v>247</v>
      </c>
      <c r="B548" s="155">
        <v>952424.16999999993</v>
      </c>
      <c r="C548" s="155">
        <v>691883.21</v>
      </c>
      <c r="D548" s="155">
        <v>191398.64</v>
      </c>
      <c r="E548" s="155">
        <v>772564.06</v>
      </c>
      <c r="F548" s="155">
        <v>830780.48</v>
      </c>
      <c r="G548" s="155">
        <v>314707.93</v>
      </c>
      <c r="H548" s="155">
        <v>865353.31</v>
      </c>
      <c r="I548" s="155">
        <v>1252969.24</v>
      </c>
      <c r="J548" s="155">
        <v>1098062.33</v>
      </c>
      <c r="K548" s="155">
        <v>0</v>
      </c>
      <c r="L548" s="155">
        <v>929577.70000000007</v>
      </c>
      <c r="M548" s="155">
        <v>1336332.8700000001</v>
      </c>
      <c r="N548" s="155">
        <v>9236053.9400000013</v>
      </c>
    </row>
    <row r="549" spans="1:14" ht="33" customHeight="1" x14ac:dyDescent="0.2">
      <c r="A549" s="163" t="s">
        <v>248</v>
      </c>
      <c r="B549" s="151">
        <v>0</v>
      </c>
      <c r="C549" s="151">
        <v>0</v>
      </c>
      <c r="D549" s="151">
        <v>0</v>
      </c>
      <c r="E549" s="151">
        <v>0</v>
      </c>
      <c r="F549" s="151">
        <v>0</v>
      </c>
      <c r="G549" s="151">
        <v>0</v>
      </c>
      <c r="H549" s="151">
        <v>0</v>
      </c>
      <c r="I549" s="151">
        <v>0</v>
      </c>
      <c r="J549" s="151">
        <v>0</v>
      </c>
      <c r="K549" s="151">
        <v>0</v>
      </c>
      <c r="L549" s="151">
        <v>0</v>
      </c>
      <c r="M549" s="151">
        <v>0</v>
      </c>
      <c r="N549" s="156">
        <v>0</v>
      </c>
    </row>
    <row r="550" spans="1:14" ht="33" customHeight="1" thickBot="1" x14ac:dyDescent="0.25">
      <c r="A550" s="163" t="s">
        <v>249</v>
      </c>
      <c r="B550" s="151">
        <v>952424.16999999993</v>
      </c>
      <c r="C550" s="151">
        <v>691883.21</v>
      </c>
      <c r="D550" s="151">
        <v>191398.64</v>
      </c>
      <c r="E550" s="151">
        <v>772564.06</v>
      </c>
      <c r="F550" s="151">
        <v>830780.48</v>
      </c>
      <c r="G550" s="151">
        <v>314707.93</v>
      </c>
      <c r="H550" s="151">
        <v>865353.31</v>
      </c>
      <c r="I550" s="151">
        <v>1252969.24</v>
      </c>
      <c r="J550" s="151">
        <v>1098062.33</v>
      </c>
      <c r="K550" s="151">
        <v>0</v>
      </c>
      <c r="L550" s="151">
        <v>929577.70000000007</v>
      </c>
      <c r="M550" s="151">
        <v>1336332.8700000001</v>
      </c>
      <c r="N550" s="156">
        <v>9236053.9400000013</v>
      </c>
    </row>
    <row r="551" spans="1:14" ht="33" customHeight="1" thickBot="1" x14ac:dyDescent="0.25">
      <c r="A551" s="164" t="s">
        <v>250</v>
      </c>
      <c r="B551" s="154">
        <v>42961653.890000001</v>
      </c>
      <c r="C551" s="154">
        <v>76339704.920000002</v>
      </c>
      <c r="D551" s="154">
        <v>69324916.840000004</v>
      </c>
      <c r="E551" s="154">
        <v>70182340.700000003</v>
      </c>
      <c r="F551" s="154">
        <v>84260136.680000007</v>
      </c>
      <c r="G551" s="154">
        <v>90208634.649999991</v>
      </c>
      <c r="H551" s="154">
        <v>105477967.44999999</v>
      </c>
      <c r="I551" s="154">
        <v>101117444.23</v>
      </c>
      <c r="J551" s="154">
        <v>101489066.69</v>
      </c>
      <c r="K551" s="154">
        <v>108796726.12</v>
      </c>
      <c r="L551" s="154">
        <v>85698239.879999995</v>
      </c>
      <c r="M551" s="154">
        <v>90423513.870000005</v>
      </c>
      <c r="N551" s="154">
        <v>1026280345.9200001</v>
      </c>
    </row>
    <row r="552" spans="1:14" ht="33" customHeight="1" x14ac:dyDescent="0.2">
      <c r="A552" s="163" t="s">
        <v>251</v>
      </c>
      <c r="B552" s="151">
        <v>0</v>
      </c>
      <c r="C552" s="151">
        <v>0</v>
      </c>
      <c r="D552" s="151">
        <v>0</v>
      </c>
      <c r="E552" s="151">
        <v>0</v>
      </c>
      <c r="F552" s="151">
        <v>0</v>
      </c>
      <c r="G552" s="151">
        <v>0</v>
      </c>
      <c r="H552" s="151">
        <v>0</v>
      </c>
      <c r="I552" s="151">
        <v>0</v>
      </c>
      <c r="J552" s="151">
        <v>0</v>
      </c>
      <c r="K552" s="151">
        <v>0</v>
      </c>
      <c r="L552" s="151">
        <v>0</v>
      </c>
      <c r="M552" s="151">
        <v>0</v>
      </c>
      <c r="N552" s="156">
        <v>0</v>
      </c>
    </row>
    <row r="553" spans="1:14" ht="33" customHeight="1" x14ac:dyDescent="0.2">
      <c r="A553" s="163" t="s">
        <v>252</v>
      </c>
      <c r="B553" s="151">
        <v>0</v>
      </c>
      <c r="C553" s="151">
        <v>0</v>
      </c>
      <c r="D553" s="151">
        <v>0</v>
      </c>
      <c r="E553" s="151">
        <v>0</v>
      </c>
      <c r="F553" s="151">
        <v>0</v>
      </c>
      <c r="G553" s="151">
        <v>0</v>
      </c>
      <c r="H553" s="151">
        <v>0</v>
      </c>
      <c r="I553" s="151">
        <v>0</v>
      </c>
      <c r="J553" s="151">
        <v>0</v>
      </c>
      <c r="K553" s="151">
        <v>0</v>
      </c>
      <c r="L553" s="151">
        <v>0</v>
      </c>
      <c r="M553" s="151">
        <v>0</v>
      </c>
      <c r="N553" s="156">
        <v>0</v>
      </c>
    </row>
    <row r="554" spans="1:14" ht="33" customHeight="1" x14ac:dyDescent="0.2">
      <c r="A554" s="163" t="s">
        <v>253</v>
      </c>
      <c r="B554" s="151">
        <v>0</v>
      </c>
      <c r="C554" s="151">
        <v>0</v>
      </c>
      <c r="D554" s="151">
        <v>0</v>
      </c>
      <c r="E554" s="151">
        <v>0</v>
      </c>
      <c r="F554" s="151">
        <v>0</v>
      </c>
      <c r="G554" s="151">
        <v>0</v>
      </c>
      <c r="H554" s="151">
        <v>0</v>
      </c>
      <c r="I554" s="151">
        <v>0</v>
      </c>
      <c r="J554" s="151">
        <v>0</v>
      </c>
      <c r="K554" s="151">
        <v>0</v>
      </c>
      <c r="L554" s="151">
        <v>0</v>
      </c>
      <c r="M554" s="151">
        <v>0</v>
      </c>
      <c r="N554" s="156">
        <v>0</v>
      </c>
    </row>
    <row r="555" spans="1:14" ht="33" customHeight="1" x14ac:dyDescent="0.2">
      <c r="A555" s="163" t="s">
        <v>254</v>
      </c>
      <c r="B555" s="151">
        <v>27935621.52</v>
      </c>
      <c r="C555" s="151">
        <v>10678153.77</v>
      </c>
      <c r="D555" s="151">
        <v>25356578.210000001</v>
      </c>
      <c r="E555" s="151">
        <v>8218256.5</v>
      </c>
      <c r="F555" s="151">
        <v>1021805.54</v>
      </c>
      <c r="G555" s="151">
        <v>4836635.3499999996</v>
      </c>
      <c r="H555" s="151">
        <v>50846444.229999997</v>
      </c>
      <c r="I555" s="151">
        <v>35501857.280000001</v>
      </c>
      <c r="J555" s="151">
        <v>19311700.84</v>
      </c>
      <c r="K555" s="151">
        <v>43209544.520000003</v>
      </c>
      <c r="L555" s="151">
        <v>24821981.059999999</v>
      </c>
      <c r="M555" s="151">
        <v>26404613.449999999</v>
      </c>
      <c r="N555" s="156">
        <v>278143192.27000004</v>
      </c>
    </row>
    <row r="556" spans="1:14" ht="33" customHeight="1" x14ac:dyDescent="0.2">
      <c r="A556" s="163" t="s">
        <v>255</v>
      </c>
      <c r="B556" s="151">
        <v>0</v>
      </c>
      <c r="C556" s="151">
        <v>0</v>
      </c>
      <c r="D556" s="151">
        <v>0</v>
      </c>
      <c r="E556" s="151">
        <v>0</v>
      </c>
      <c r="F556" s="151">
        <v>0</v>
      </c>
      <c r="G556" s="151">
        <v>0</v>
      </c>
      <c r="H556" s="151">
        <v>0</v>
      </c>
      <c r="I556" s="151">
        <v>0</v>
      </c>
      <c r="J556" s="151">
        <v>0</v>
      </c>
      <c r="K556" s="151">
        <v>0</v>
      </c>
      <c r="L556" s="151">
        <v>0</v>
      </c>
      <c r="M556" s="151">
        <v>0</v>
      </c>
      <c r="N556" s="156">
        <v>0</v>
      </c>
    </row>
    <row r="557" spans="1:14" ht="33" customHeight="1" x14ac:dyDescent="0.2">
      <c r="A557" s="163" t="s">
        <v>256</v>
      </c>
      <c r="B557" s="151">
        <v>20995</v>
      </c>
      <c r="C557" s="151">
        <v>0</v>
      </c>
      <c r="D557" s="151">
        <v>0</v>
      </c>
      <c r="E557" s="151">
        <v>0</v>
      </c>
      <c r="F557" s="151">
        <v>0</v>
      </c>
      <c r="G557" s="151">
        <v>0</v>
      </c>
      <c r="H557" s="151">
        <v>1650</v>
      </c>
      <c r="I557" s="151">
        <v>0</v>
      </c>
      <c r="J557" s="151">
        <v>0</v>
      </c>
      <c r="K557" s="151">
        <v>6416.3</v>
      </c>
      <c r="L557" s="151">
        <v>5910669.4100000001</v>
      </c>
      <c r="M557" s="151">
        <v>14095482.68</v>
      </c>
      <c r="N557" s="156">
        <v>20035213.390000001</v>
      </c>
    </row>
    <row r="558" spans="1:14" ht="33" customHeight="1" x14ac:dyDescent="0.2">
      <c r="A558" s="163" t="s">
        <v>257</v>
      </c>
      <c r="B558" s="151">
        <v>0</v>
      </c>
      <c r="C558" s="151">
        <v>0</v>
      </c>
      <c r="D558" s="151">
        <v>0</v>
      </c>
      <c r="E558" s="151">
        <v>0</v>
      </c>
      <c r="F558" s="151">
        <v>0</v>
      </c>
      <c r="G558" s="151">
        <v>0</v>
      </c>
      <c r="H558" s="151">
        <v>0</v>
      </c>
      <c r="I558" s="151">
        <v>0</v>
      </c>
      <c r="J558" s="151">
        <v>0</v>
      </c>
      <c r="K558" s="151">
        <v>0</v>
      </c>
      <c r="L558" s="151">
        <v>0</v>
      </c>
      <c r="M558" s="151">
        <v>0</v>
      </c>
      <c r="N558" s="156">
        <v>0</v>
      </c>
    </row>
    <row r="559" spans="1:14" ht="33" customHeight="1" x14ac:dyDescent="0.2">
      <c r="A559" s="163" t="s">
        <v>258</v>
      </c>
      <c r="B559" s="151">
        <v>5277028.9800000004</v>
      </c>
      <c r="C559" s="151">
        <v>4795658.21</v>
      </c>
      <c r="D559" s="151">
        <v>4818646.6100000003</v>
      </c>
      <c r="E559" s="151">
        <v>0</v>
      </c>
      <c r="F559" s="151">
        <v>0</v>
      </c>
      <c r="G559" s="151">
        <v>0</v>
      </c>
      <c r="H559" s="151">
        <v>0</v>
      </c>
      <c r="I559" s="151">
        <v>7940761.2000000002</v>
      </c>
      <c r="J559" s="151">
        <v>0</v>
      </c>
      <c r="K559" s="151">
        <v>0</v>
      </c>
      <c r="L559" s="151">
        <v>0</v>
      </c>
      <c r="M559" s="151">
        <v>0</v>
      </c>
      <c r="N559" s="156">
        <v>22832095</v>
      </c>
    </row>
    <row r="560" spans="1:14" ht="33" customHeight="1" x14ac:dyDescent="0.2">
      <c r="A560" s="163" t="s">
        <v>259</v>
      </c>
      <c r="B560" s="151">
        <v>9728008.3900000006</v>
      </c>
      <c r="C560" s="151">
        <v>60865892.939999998</v>
      </c>
      <c r="D560" s="151">
        <v>39149692.020000003</v>
      </c>
      <c r="E560" s="151">
        <v>61964084.200000003</v>
      </c>
      <c r="F560" s="151">
        <v>83238331.140000001</v>
      </c>
      <c r="G560" s="151">
        <v>85371999.299999997</v>
      </c>
      <c r="H560" s="151">
        <v>54629873.219999999</v>
      </c>
      <c r="I560" s="151">
        <v>57674825.75</v>
      </c>
      <c r="J560" s="151">
        <v>82177365.849999994</v>
      </c>
      <c r="K560" s="151">
        <v>65580765.299999997</v>
      </c>
      <c r="L560" s="151">
        <v>54965589.409999996</v>
      </c>
      <c r="M560" s="151">
        <v>49923417.740000002</v>
      </c>
      <c r="N560" s="156">
        <v>705269845.25999999</v>
      </c>
    </row>
    <row r="561" spans="1:14" ht="33" customHeight="1" x14ac:dyDescent="0.2">
      <c r="A561" s="163" t="s">
        <v>260</v>
      </c>
      <c r="B561" s="151">
        <v>0</v>
      </c>
      <c r="C561" s="151">
        <v>0</v>
      </c>
      <c r="D561" s="151">
        <v>0</v>
      </c>
      <c r="E561" s="151">
        <v>0</v>
      </c>
      <c r="F561" s="151">
        <v>0</v>
      </c>
      <c r="G561" s="151">
        <v>0</v>
      </c>
      <c r="H561" s="151">
        <v>0</v>
      </c>
      <c r="I561" s="151">
        <v>0</v>
      </c>
      <c r="J561" s="151">
        <v>0</v>
      </c>
      <c r="K561" s="151">
        <v>0</v>
      </c>
      <c r="L561" s="151">
        <v>0</v>
      </c>
      <c r="M561" s="151">
        <v>0</v>
      </c>
      <c r="N561" s="156">
        <v>0</v>
      </c>
    </row>
    <row r="562" spans="1:14" ht="33" customHeight="1" thickBot="1" x14ac:dyDescent="0.25">
      <c r="A562" s="163" t="s">
        <v>261</v>
      </c>
      <c r="B562" s="151">
        <v>0</v>
      </c>
      <c r="C562" s="151">
        <v>0</v>
      </c>
      <c r="D562" s="151">
        <v>0</v>
      </c>
      <c r="E562" s="151">
        <v>0</v>
      </c>
      <c r="F562" s="151">
        <v>0</v>
      </c>
      <c r="G562" s="151">
        <v>0</v>
      </c>
      <c r="H562" s="151">
        <v>0</v>
      </c>
      <c r="I562" s="151">
        <v>0</v>
      </c>
      <c r="J562" s="151">
        <v>0</v>
      </c>
      <c r="K562" s="151">
        <v>0</v>
      </c>
      <c r="L562" s="151">
        <v>0</v>
      </c>
      <c r="M562" s="151">
        <v>0</v>
      </c>
      <c r="N562" s="156">
        <v>0</v>
      </c>
    </row>
    <row r="563" spans="1:14" ht="33" customHeight="1" thickBot="1" x14ac:dyDescent="0.25">
      <c r="A563" s="164" t="s">
        <v>262</v>
      </c>
      <c r="B563" s="154">
        <v>1206162.74</v>
      </c>
      <c r="C563" s="154">
        <v>1784271.15</v>
      </c>
      <c r="D563" s="154">
        <v>2261126.19</v>
      </c>
      <c r="E563" s="154">
        <v>1683017.78</v>
      </c>
      <c r="F563" s="154">
        <v>3158146.77</v>
      </c>
      <c r="G563" s="154">
        <v>4140772.69</v>
      </c>
      <c r="H563" s="154">
        <v>4617411.34</v>
      </c>
      <c r="I563" s="154">
        <v>6185680.6799999997</v>
      </c>
      <c r="J563" s="154">
        <v>6535768.4199999999</v>
      </c>
      <c r="K563" s="154">
        <v>5993174.1699999999</v>
      </c>
      <c r="L563" s="154">
        <v>5342440.7</v>
      </c>
      <c r="M563" s="154">
        <v>5636211.46</v>
      </c>
      <c r="N563" s="154">
        <v>48544184.090000004</v>
      </c>
    </row>
    <row r="564" spans="1:14" ht="33" customHeight="1" thickBot="1" x14ac:dyDescent="0.25">
      <c r="A564" s="165" t="s">
        <v>262</v>
      </c>
      <c r="B564" s="157">
        <v>1206162.74</v>
      </c>
      <c r="C564" s="157">
        <v>1784271.15</v>
      </c>
      <c r="D564" s="157">
        <v>2261126.19</v>
      </c>
      <c r="E564" s="157">
        <v>1683017.78</v>
      </c>
      <c r="F564" s="157">
        <v>3158146.77</v>
      </c>
      <c r="G564" s="157">
        <v>4140772.69</v>
      </c>
      <c r="H564" s="157">
        <v>4617411.34</v>
      </c>
      <c r="I564" s="157">
        <v>6185680.6799999997</v>
      </c>
      <c r="J564" s="157">
        <v>6535768.4199999999</v>
      </c>
      <c r="K564" s="157">
        <v>5993174.1699999999</v>
      </c>
      <c r="L564" s="157">
        <v>5342440.7</v>
      </c>
      <c r="M564" s="157">
        <v>5636211.46</v>
      </c>
      <c r="N564" s="156">
        <v>48544184.090000004</v>
      </c>
    </row>
    <row r="565" spans="1:14" ht="33" customHeight="1" thickBot="1" x14ac:dyDescent="0.25">
      <c r="A565" s="164" t="s">
        <v>263</v>
      </c>
      <c r="B565" s="154">
        <v>0</v>
      </c>
      <c r="C565" s="154">
        <v>0</v>
      </c>
      <c r="D565" s="154">
        <v>0</v>
      </c>
      <c r="E565" s="154">
        <v>0</v>
      </c>
      <c r="F565" s="154">
        <v>0</v>
      </c>
      <c r="G565" s="154">
        <v>0</v>
      </c>
      <c r="H565" s="154">
        <v>0</v>
      </c>
      <c r="I565" s="154">
        <v>0</v>
      </c>
      <c r="J565" s="154">
        <v>0</v>
      </c>
      <c r="K565" s="154">
        <v>0</v>
      </c>
      <c r="L565" s="154">
        <v>0</v>
      </c>
      <c r="M565" s="154">
        <v>0</v>
      </c>
      <c r="N565" s="154">
        <v>0</v>
      </c>
    </row>
    <row r="566" spans="1:14" ht="33" customHeight="1" x14ac:dyDescent="0.2">
      <c r="A566" s="163" t="s">
        <v>264</v>
      </c>
      <c r="B566" s="151">
        <v>0</v>
      </c>
      <c r="C566" s="151">
        <v>0</v>
      </c>
      <c r="D566" s="151">
        <v>0</v>
      </c>
      <c r="E566" s="151">
        <v>0</v>
      </c>
      <c r="F566" s="151">
        <v>0</v>
      </c>
      <c r="G566" s="151">
        <v>0</v>
      </c>
      <c r="H566" s="151">
        <v>0</v>
      </c>
      <c r="I566" s="151">
        <v>0</v>
      </c>
      <c r="J566" s="151">
        <v>0</v>
      </c>
      <c r="K566" s="151">
        <v>0</v>
      </c>
      <c r="L566" s="151">
        <v>0</v>
      </c>
      <c r="M566" s="151">
        <v>0</v>
      </c>
      <c r="N566" s="156">
        <v>0</v>
      </c>
    </row>
    <row r="567" spans="1:14" ht="33" customHeight="1" x14ac:dyDescent="0.2">
      <c r="A567" s="163" t="s">
        <v>265</v>
      </c>
      <c r="B567" s="151">
        <v>0</v>
      </c>
      <c r="C567" s="151">
        <v>0</v>
      </c>
      <c r="D567" s="151">
        <v>0</v>
      </c>
      <c r="E567" s="151">
        <v>0</v>
      </c>
      <c r="F567" s="151">
        <v>0</v>
      </c>
      <c r="G567" s="151">
        <v>0</v>
      </c>
      <c r="H567" s="151">
        <v>0</v>
      </c>
      <c r="I567" s="151">
        <v>0</v>
      </c>
      <c r="J567" s="151">
        <v>0</v>
      </c>
      <c r="K567" s="151">
        <v>0</v>
      </c>
      <c r="L567" s="151">
        <v>0</v>
      </c>
      <c r="M567" s="151">
        <v>0</v>
      </c>
      <c r="N567" s="156">
        <v>0</v>
      </c>
    </row>
    <row r="568" spans="1:14" ht="33" customHeight="1" x14ac:dyDescent="0.2">
      <c r="A568" s="163" t="s">
        <v>266</v>
      </c>
      <c r="B568" s="151">
        <v>0</v>
      </c>
      <c r="C568" s="151">
        <v>0</v>
      </c>
      <c r="D568" s="151">
        <v>0</v>
      </c>
      <c r="E568" s="151">
        <v>0</v>
      </c>
      <c r="F568" s="151">
        <v>0</v>
      </c>
      <c r="G568" s="151">
        <v>0</v>
      </c>
      <c r="H568" s="151">
        <v>0</v>
      </c>
      <c r="I568" s="151">
        <v>0</v>
      </c>
      <c r="J568" s="151">
        <v>0</v>
      </c>
      <c r="K568" s="151">
        <v>0</v>
      </c>
      <c r="L568" s="151">
        <v>0</v>
      </c>
      <c r="M568" s="151">
        <v>0</v>
      </c>
      <c r="N568" s="156">
        <v>0</v>
      </c>
    </row>
    <row r="569" spans="1:14" ht="33" customHeight="1" x14ac:dyDescent="0.2">
      <c r="A569" s="163" t="s">
        <v>267</v>
      </c>
      <c r="B569" s="151">
        <v>0</v>
      </c>
      <c r="C569" s="151">
        <v>0</v>
      </c>
      <c r="D569" s="151">
        <v>0</v>
      </c>
      <c r="E569" s="151">
        <v>0</v>
      </c>
      <c r="F569" s="151">
        <v>0</v>
      </c>
      <c r="G569" s="151">
        <v>0</v>
      </c>
      <c r="H569" s="151">
        <v>0</v>
      </c>
      <c r="I569" s="151">
        <v>0</v>
      </c>
      <c r="J569" s="151">
        <v>0</v>
      </c>
      <c r="K569" s="151">
        <v>0</v>
      </c>
      <c r="L569" s="151">
        <v>0</v>
      </c>
      <c r="M569" s="151">
        <v>0</v>
      </c>
      <c r="N569" s="156">
        <v>0</v>
      </c>
    </row>
    <row r="570" spans="1:14" ht="33" customHeight="1" x14ac:dyDescent="0.2">
      <c r="A570" s="163" t="s">
        <v>268</v>
      </c>
      <c r="B570" s="151">
        <v>0</v>
      </c>
      <c r="C570" s="151">
        <v>0</v>
      </c>
      <c r="D570" s="151">
        <v>0</v>
      </c>
      <c r="E570" s="151">
        <v>0</v>
      </c>
      <c r="F570" s="151">
        <v>0</v>
      </c>
      <c r="G570" s="151">
        <v>0</v>
      </c>
      <c r="H570" s="151">
        <v>0</v>
      </c>
      <c r="I570" s="151">
        <v>0</v>
      </c>
      <c r="J570" s="151">
        <v>0</v>
      </c>
      <c r="K570" s="151">
        <v>0</v>
      </c>
      <c r="L570" s="151">
        <v>0</v>
      </c>
      <c r="M570" s="151">
        <v>0</v>
      </c>
      <c r="N570" s="156">
        <v>0</v>
      </c>
    </row>
    <row r="571" spans="1:14" ht="33" customHeight="1" x14ac:dyDescent="0.2">
      <c r="A571" s="163" t="s">
        <v>269</v>
      </c>
      <c r="B571" s="151">
        <v>0</v>
      </c>
      <c r="C571" s="151">
        <v>0</v>
      </c>
      <c r="D571" s="151">
        <v>0</v>
      </c>
      <c r="E571" s="151">
        <v>0</v>
      </c>
      <c r="F571" s="151">
        <v>0</v>
      </c>
      <c r="G571" s="151">
        <v>0</v>
      </c>
      <c r="H571" s="151">
        <v>0</v>
      </c>
      <c r="I571" s="151">
        <v>0</v>
      </c>
      <c r="J571" s="151">
        <v>0</v>
      </c>
      <c r="K571" s="151">
        <v>0</v>
      </c>
      <c r="L571" s="151">
        <v>0</v>
      </c>
      <c r="M571" s="151">
        <v>0</v>
      </c>
      <c r="N571" s="156">
        <v>0</v>
      </c>
    </row>
    <row r="572" spans="1:14" ht="33" customHeight="1" x14ac:dyDescent="0.2">
      <c r="A572" s="163" t="s">
        <v>270</v>
      </c>
      <c r="B572" s="151">
        <v>0</v>
      </c>
      <c r="C572" s="151">
        <v>0</v>
      </c>
      <c r="D572" s="151">
        <v>0</v>
      </c>
      <c r="E572" s="151">
        <v>0</v>
      </c>
      <c r="F572" s="151">
        <v>0</v>
      </c>
      <c r="G572" s="151">
        <v>0</v>
      </c>
      <c r="H572" s="151">
        <v>0</v>
      </c>
      <c r="I572" s="151">
        <v>0</v>
      </c>
      <c r="J572" s="151">
        <v>0</v>
      </c>
      <c r="K572" s="151">
        <v>0</v>
      </c>
      <c r="L572" s="151">
        <v>0</v>
      </c>
      <c r="M572" s="151">
        <v>0</v>
      </c>
      <c r="N572" s="156">
        <v>0</v>
      </c>
    </row>
    <row r="573" spans="1:14" ht="33" customHeight="1" x14ac:dyDescent="0.2">
      <c r="A573" s="163" t="s">
        <v>271</v>
      </c>
      <c r="B573" s="151">
        <v>0</v>
      </c>
      <c r="C573" s="151">
        <v>0</v>
      </c>
      <c r="D573" s="151">
        <v>0</v>
      </c>
      <c r="E573" s="151">
        <v>0</v>
      </c>
      <c r="F573" s="151">
        <v>0</v>
      </c>
      <c r="G573" s="151">
        <v>0</v>
      </c>
      <c r="H573" s="151">
        <v>0</v>
      </c>
      <c r="I573" s="151">
        <v>0</v>
      </c>
      <c r="J573" s="151">
        <v>0</v>
      </c>
      <c r="K573" s="151">
        <v>0</v>
      </c>
      <c r="L573" s="151">
        <v>0</v>
      </c>
      <c r="M573" s="151">
        <v>0</v>
      </c>
      <c r="N573" s="156">
        <v>0</v>
      </c>
    </row>
    <row r="574" spans="1:14" ht="33" customHeight="1" x14ac:dyDescent="0.2">
      <c r="A574" s="163" t="s">
        <v>272</v>
      </c>
      <c r="B574" s="151">
        <v>0</v>
      </c>
      <c r="C574" s="151">
        <v>0</v>
      </c>
      <c r="D574" s="151">
        <v>0</v>
      </c>
      <c r="E574" s="151">
        <v>0</v>
      </c>
      <c r="F574" s="151">
        <v>0</v>
      </c>
      <c r="G574" s="151">
        <v>0</v>
      </c>
      <c r="H574" s="151">
        <v>0</v>
      </c>
      <c r="I574" s="151">
        <v>0</v>
      </c>
      <c r="J574" s="151">
        <v>0</v>
      </c>
      <c r="K574" s="151">
        <v>0</v>
      </c>
      <c r="L574" s="151">
        <v>0</v>
      </c>
      <c r="M574" s="151">
        <v>0</v>
      </c>
      <c r="N574" s="156">
        <v>0</v>
      </c>
    </row>
    <row r="575" spans="1:14" ht="33" customHeight="1" thickBot="1" x14ac:dyDescent="0.25">
      <c r="A575" s="163" t="s">
        <v>273</v>
      </c>
      <c r="B575" s="151">
        <v>0</v>
      </c>
      <c r="C575" s="151">
        <v>0</v>
      </c>
      <c r="D575" s="151">
        <v>0</v>
      </c>
      <c r="E575" s="151">
        <v>0</v>
      </c>
      <c r="F575" s="151">
        <v>0</v>
      </c>
      <c r="G575" s="151">
        <v>0</v>
      </c>
      <c r="H575" s="151">
        <v>0</v>
      </c>
      <c r="I575" s="151">
        <v>0</v>
      </c>
      <c r="J575" s="151">
        <v>0</v>
      </c>
      <c r="K575" s="151">
        <v>0</v>
      </c>
      <c r="L575" s="151">
        <v>0</v>
      </c>
      <c r="M575" s="151">
        <v>0</v>
      </c>
      <c r="N575" s="156">
        <v>0</v>
      </c>
    </row>
    <row r="576" spans="1:14" ht="33" customHeight="1" thickBot="1" x14ac:dyDescent="0.25">
      <c r="A576" s="164" t="s">
        <v>274</v>
      </c>
      <c r="B576" s="154">
        <v>1632479.88</v>
      </c>
      <c r="C576" s="154">
        <v>1862745.81</v>
      </c>
      <c r="D576" s="154">
        <v>3899152.5</v>
      </c>
      <c r="E576" s="154">
        <v>4351850.76</v>
      </c>
      <c r="F576" s="154">
        <v>3885356.57</v>
      </c>
      <c r="G576" s="154">
        <v>2685534.3600000003</v>
      </c>
      <c r="H576" s="154">
        <v>3368099.86</v>
      </c>
      <c r="I576" s="154">
        <v>3621946.55</v>
      </c>
      <c r="J576" s="154">
        <v>3585680.35</v>
      </c>
      <c r="K576" s="154">
        <v>7024241.9500000002</v>
      </c>
      <c r="L576" s="154">
        <v>5349970.57</v>
      </c>
      <c r="M576" s="154">
        <v>2111961.08</v>
      </c>
      <c r="N576" s="154">
        <v>43379020.240000017</v>
      </c>
    </row>
    <row r="577" spans="1:14" ht="33" customHeight="1" x14ac:dyDescent="0.2">
      <c r="A577" s="163" t="s">
        <v>275</v>
      </c>
      <c r="B577" s="151">
        <v>1209298.51</v>
      </c>
      <c r="C577" s="151">
        <v>1335224.3</v>
      </c>
      <c r="D577" s="151">
        <v>3162615.92</v>
      </c>
      <c r="E577" s="151">
        <v>3705110.6</v>
      </c>
      <c r="F577" s="151">
        <v>3567757.48</v>
      </c>
      <c r="G577" s="151">
        <v>2449625.7000000002</v>
      </c>
      <c r="H577" s="151">
        <v>3368099.86</v>
      </c>
      <c r="I577" s="151">
        <v>3603443.91</v>
      </c>
      <c r="J577" s="151">
        <v>3585680.35</v>
      </c>
      <c r="K577" s="151">
        <v>7024241.9500000002</v>
      </c>
      <c r="L577" s="151">
        <v>5349970.57</v>
      </c>
      <c r="M577" s="151">
        <v>2098084.1</v>
      </c>
      <c r="N577" s="156">
        <v>40459153.250000007</v>
      </c>
    </row>
    <row r="578" spans="1:14" ht="33" customHeight="1" x14ac:dyDescent="0.2">
      <c r="A578" s="163" t="s">
        <v>276</v>
      </c>
      <c r="B578" s="151">
        <v>0</v>
      </c>
      <c r="C578" s="151">
        <v>0</v>
      </c>
      <c r="D578" s="151">
        <v>0</v>
      </c>
      <c r="E578" s="151">
        <v>0</v>
      </c>
      <c r="F578" s="151">
        <v>0</v>
      </c>
      <c r="G578" s="151">
        <v>0</v>
      </c>
      <c r="H578" s="151">
        <v>0</v>
      </c>
      <c r="I578" s="151">
        <v>0</v>
      </c>
      <c r="J578" s="151">
        <v>0</v>
      </c>
      <c r="K578" s="151">
        <v>0</v>
      </c>
      <c r="L578" s="151">
        <v>0</v>
      </c>
      <c r="M578" s="151">
        <v>0</v>
      </c>
      <c r="N578" s="156">
        <v>0</v>
      </c>
    </row>
    <row r="579" spans="1:14" ht="33" customHeight="1" x14ac:dyDescent="0.2">
      <c r="A579" s="163" t="s">
        <v>277</v>
      </c>
      <c r="B579" s="151">
        <v>423181.37</v>
      </c>
      <c r="C579" s="151">
        <v>416505.67</v>
      </c>
      <c r="D579" s="151">
        <v>681028.66</v>
      </c>
      <c r="E579" s="151">
        <v>646740.16</v>
      </c>
      <c r="F579" s="151">
        <v>317599.09000000003</v>
      </c>
      <c r="G579" s="151">
        <v>235908.66</v>
      </c>
      <c r="H579" s="151">
        <v>0</v>
      </c>
      <c r="I579" s="151">
        <v>9251.32</v>
      </c>
      <c r="J579" s="151">
        <v>0</v>
      </c>
      <c r="K579" s="151">
        <v>0</v>
      </c>
      <c r="L579" s="151">
        <v>0</v>
      </c>
      <c r="M579" s="151">
        <v>13876.98</v>
      </c>
      <c r="N579" s="156">
        <v>2744091.91</v>
      </c>
    </row>
    <row r="580" spans="1:14" ht="33" customHeight="1" x14ac:dyDescent="0.2">
      <c r="A580" s="163" t="s">
        <v>278</v>
      </c>
      <c r="B580" s="151">
        <v>0</v>
      </c>
      <c r="C580" s="151">
        <v>111015.84</v>
      </c>
      <c r="D580" s="151">
        <v>0</v>
      </c>
      <c r="E580" s="151">
        <v>0</v>
      </c>
      <c r="F580" s="151">
        <v>0</v>
      </c>
      <c r="G580" s="151">
        <v>0</v>
      </c>
      <c r="H580" s="151">
        <v>0</v>
      </c>
      <c r="I580" s="151">
        <v>0</v>
      </c>
      <c r="J580" s="151">
        <v>0</v>
      </c>
      <c r="K580" s="151">
        <v>0</v>
      </c>
      <c r="L580" s="151">
        <v>0</v>
      </c>
      <c r="M580" s="151">
        <v>0</v>
      </c>
      <c r="N580" s="156">
        <v>111015.84</v>
      </c>
    </row>
    <row r="581" spans="1:14" ht="33" customHeight="1" x14ac:dyDescent="0.2">
      <c r="A581" s="163" t="s">
        <v>279</v>
      </c>
      <c r="B581" s="151">
        <v>0</v>
      </c>
      <c r="C581" s="151">
        <v>0</v>
      </c>
      <c r="D581" s="151">
        <v>0</v>
      </c>
      <c r="E581" s="151">
        <v>0</v>
      </c>
      <c r="F581" s="151">
        <v>0</v>
      </c>
      <c r="G581" s="151">
        <v>0</v>
      </c>
      <c r="H581" s="151">
        <v>0</v>
      </c>
      <c r="I581" s="151">
        <v>0</v>
      </c>
      <c r="J581" s="151">
        <v>0</v>
      </c>
      <c r="K581" s="151">
        <v>0</v>
      </c>
      <c r="L581" s="151">
        <v>0</v>
      </c>
      <c r="M581" s="151">
        <v>0</v>
      </c>
      <c r="N581" s="156">
        <v>0</v>
      </c>
    </row>
    <row r="582" spans="1:14" ht="33" customHeight="1" x14ac:dyDescent="0.2">
      <c r="A582" s="163" t="s">
        <v>280</v>
      </c>
      <c r="B582" s="151">
        <v>0</v>
      </c>
      <c r="C582" s="151">
        <v>0</v>
      </c>
      <c r="D582" s="151">
        <v>55507.92</v>
      </c>
      <c r="E582" s="151">
        <v>0</v>
      </c>
      <c r="F582" s="151">
        <v>0</v>
      </c>
      <c r="G582" s="151">
        <v>0</v>
      </c>
      <c r="H582" s="151">
        <v>0</v>
      </c>
      <c r="I582" s="151">
        <v>9251.32</v>
      </c>
      <c r="J582" s="151">
        <v>0</v>
      </c>
      <c r="K582" s="151">
        <v>0</v>
      </c>
      <c r="L582" s="151">
        <v>0</v>
      </c>
      <c r="M582" s="151">
        <v>0</v>
      </c>
      <c r="N582" s="156">
        <v>64759.24</v>
      </c>
    </row>
    <row r="583" spans="1:14" ht="33" customHeight="1" thickBot="1" x14ac:dyDescent="0.25">
      <c r="A583" s="163" t="s">
        <v>281</v>
      </c>
      <c r="B583" s="151">
        <v>0</v>
      </c>
      <c r="C583" s="151">
        <v>0</v>
      </c>
      <c r="D583" s="151">
        <v>0</v>
      </c>
      <c r="E583" s="151">
        <v>0</v>
      </c>
      <c r="F583" s="151">
        <v>0</v>
      </c>
      <c r="G583" s="151">
        <v>0</v>
      </c>
      <c r="H583" s="151">
        <v>0</v>
      </c>
      <c r="I583" s="151">
        <v>0</v>
      </c>
      <c r="J583" s="151">
        <v>0</v>
      </c>
      <c r="K583" s="151">
        <v>0</v>
      </c>
      <c r="L583" s="151">
        <v>0</v>
      </c>
      <c r="M583" s="151">
        <v>0</v>
      </c>
      <c r="N583" s="156">
        <v>0</v>
      </c>
    </row>
    <row r="584" spans="1:14" ht="33" customHeight="1" thickBot="1" x14ac:dyDescent="0.25">
      <c r="A584" s="164" t="s">
        <v>282</v>
      </c>
      <c r="B584" s="154">
        <v>4154792.6100000003</v>
      </c>
      <c r="C584" s="154">
        <v>3452177.8</v>
      </c>
      <c r="D584" s="154">
        <v>6676500.96</v>
      </c>
      <c r="E584" s="154">
        <v>5386404.6600000001</v>
      </c>
      <c r="F584" s="154">
        <v>12213357.050000001</v>
      </c>
      <c r="G584" s="154">
        <v>10625323.810000001</v>
      </c>
      <c r="H584" s="154">
        <v>10340636.370000001</v>
      </c>
      <c r="I584" s="154">
        <v>13888521</v>
      </c>
      <c r="J584" s="154">
        <v>8775221.1999999993</v>
      </c>
      <c r="K584" s="154">
        <v>5102154.38</v>
      </c>
      <c r="L584" s="154">
        <v>3491646.63</v>
      </c>
      <c r="M584" s="154">
        <v>3148238.83</v>
      </c>
      <c r="N584" s="154">
        <v>87254975.300000012</v>
      </c>
    </row>
    <row r="585" spans="1:14" ht="33" customHeight="1" x14ac:dyDescent="0.2">
      <c r="A585" s="163" t="s">
        <v>283</v>
      </c>
      <c r="B585" s="151">
        <v>0</v>
      </c>
      <c r="C585" s="151">
        <v>0</v>
      </c>
      <c r="D585" s="151">
        <v>0</v>
      </c>
      <c r="E585" s="151">
        <v>0</v>
      </c>
      <c r="F585" s="151">
        <v>0</v>
      </c>
      <c r="G585" s="151">
        <v>0</v>
      </c>
      <c r="H585" s="151">
        <v>0</v>
      </c>
      <c r="I585" s="151">
        <v>0</v>
      </c>
      <c r="J585" s="151">
        <v>32652</v>
      </c>
      <c r="K585" s="151">
        <v>0</v>
      </c>
      <c r="L585" s="151">
        <v>0</v>
      </c>
      <c r="M585" s="151">
        <v>0</v>
      </c>
      <c r="N585" s="156">
        <v>32652</v>
      </c>
    </row>
    <row r="586" spans="1:14" ht="33" customHeight="1" x14ac:dyDescent="0.2">
      <c r="A586" s="163" t="s">
        <v>284</v>
      </c>
      <c r="B586" s="151">
        <v>0</v>
      </c>
      <c r="C586" s="151">
        <v>0</v>
      </c>
      <c r="D586" s="151">
        <v>0</v>
      </c>
      <c r="E586" s="151">
        <v>0</v>
      </c>
      <c r="F586" s="151">
        <v>0</v>
      </c>
      <c r="G586" s="151">
        <v>0</v>
      </c>
      <c r="H586" s="151">
        <v>0</v>
      </c>
      <c r="I586" s="151">
        <v>0</v>
      </c>
      <c r="J586" s="151">
        <v>0</v>
      </c>
      <c r="K586" s="151">
        <v>0</v>
      </c>
      <c r="L586" s="151">
        <v>0</v>
      </c>
      <c r="M586" s="151">
        <v>0</v>
      </c>
      <c r="N586" s="156">
        <v>0</v>
      </c>
    </row>
    <row r="587" spans="1:14" ht="33" customHeight="1" x14ac:dyDescent="0.2">
      <c r="A587" s="163" t="s">
        <v>285</v>
      </c>
      <c r="B587" s="151">
        <v>1347603.08</v>
      </c>
      <c r="C587" s="151">
        <v>1313913</v>
      </c>
      <c r="D587" s="151">
        <v>2674211.36</v>
      </c>
      <c r="E587" s="151">
        <v>2708524.72</v>
      </c>
      <c r="F587" s="151">
        <v>3202164.72</v>
      </c>
      <c r="G587" s="151">
        <v>1761725.31</v>
      </c>
      <c r="H587" s="151">
        <v>2627629.17</v>
      </c>
      <c r="I587" s="151">
        <v>2998023.19</v>
      </c>
      <c r="J587" s="151">
        <v>2626940.2799999998</v>
      </c>
      <c r="K587" s="151">
        <v>3065797</v>
      </c>
      <c r="L587" s="151">
        <v>2695206.15</v>
      </c>
      <c r="M587" s="151">
        <v>2627826</v>
      </c>
      <c r="N587" s="156">
        <v>29649563.98</v>
      </c>
    </row>
    <row r="588" spans="1:14" ht="33" customHeight="1" x14ac:dyDescent="0.2">
      <c r="A588" s="163" t="s">
        <v>286</v>
      </c>
      <c r="B588" s="151">
        <v>0</v>
      </c>
      <c r="C588" s="151">
        <v>0</v>
      </c>
      <c r="D588" s="151">
        <v>0</v>
      </c>
      <c r="E588" s="151">
        <v>0</v>
      </c>
      <c r="F588" s="151">
        <v>0</v>
      </c>
      <c r="G588" s="151">
        <v>0</v>
      </c>
      <c r="H588" s="151">
        <v>0</v>
      </c>
      <c r="I588" s="151">
        <v>0</v>
      </c>
      <c r="J588" s="151">
        <v>0</v>
      </c>
      <c r="K588" s="151">
        <v>0</v>
      </c>
      <c r="L588" s="151">
        <v>0</v>
      </c>
      <c r="M588" s="151">
        <v>0</v>
      </c>
      <c r="N588" s="156">
        <v>0</v>
      </c>
    </row>
    <row r="589" spans="1:14" ht="33" customHeight="1" x14ac:dyDescent="0.2">
      <c r="A589" s="163" t="s">
        <v>287</v>
      </c>
      <c r="B589" s="151">
        <v>1941631.2</v>
      </c>
      <c r="C589" s="151">
        <v>1926752.8</v>
      </c>
      <c r="D589" s="151">
        <v>4002289.6</v>
      </c>
      <c r="E589" s="151">
        <v>2677879.94</v>
      </c>
      <c r="F589" s="151">
        <v>9011192.3300000001</v>
      </c>
      <c r="G589" s="151">
        <v>8863598.5</v>
      </c>
      <c r="H589" s="151">
        <v>7713007.2000000002</v>
      </c>
      <c r="I589" s="151">
        <v>10890497.810000001</v>
      </c>
      <c r="J589" s="151">
        <v>5001106.3499999996</v>
      </c>
      <c r="K589" s="151">
        <v>0</v>
      </c>
      <c r="L589" s="151">
        <v>0</v>
      </c>
      <c r="M589" s="151">
        <v>0</v>
      </c>
      <c r="N589" s="156">
        <v>52027955.730000004</v>
      </c>
    </row>
    <row r="590" spans="1:14" ht="33" customHeight="1" x14ac:dyDescent="0.2">
      <c r="A590" s="163" t="s">
        <v>288</v>
      </c>
      <c r="B590" s="151">
        <v>0</v>
      </c>
      <c r="C590" s="151">
        <v>0</v>
      </c>
      <c r="D590" s="151">
        <v>0</v>
      </c>
      <c r="E590" s="151">
        <v>0</v>
      </c>
      <c r="F590" s="151">
        <v>0</v>
      </c>
      <c r="G590" s="151">
        <v>0</v>
      </c>
      <c r="H590" s="151">
        <v>0</v>
      </c>
      <c r="I590" s="151">
        <v>0</v>
      </c>
      <c r="J590" s="151">
        <v>0</v>
      </c>
      <c r="K590" s="151">
        <v>0</v>
      </c>
      <c r="L590" s="151">
        <v>0</v>
      </c>
      <c r="M590" s="151">
        <v>0</v>
      </c>
      <c r="N590" s="156">
        <v>0</v>
      </c>
    </row>
    <row r="591" spans="1:14" ht="33" customHeight="1" x14ac:dyDescent="0.2">
      <c r="A591" s="163" t="s">
        <v>289</v>
      </c>
      <c r="B591" s="151">
        <v>0</v>
      </c>
      <c r="C591" s="151">
        <v>0</v>
      </c>
      <c r="D591" s="151">
        <v>0</v>
      </c>
      <c r="E591" s="151">
        <v>0</v>
      </c>
      <c r="F591" s="151">
        <v>0</v>
      </c>
      <c r="G591" s="151">
        <v>0</v>
      </c>
      <c r="H591" s="151">
        <v>0</v>
      </c>
      <c r="I591" s="151">
        <v>0</v>
      </c>
      <c r="J591" s="151">
        <v>0</v>
      </c>
      <c r="K591" s="151">
        <v>0</v>
      </c>
      <c r="L591" s="151">
        <v>0</v>
      </c>
      <c r="M591" s="151">
        <v>0</v>
      </c>
      <c r="N591" s="156">
        <v>0</v>
      </c>
    </row>
    <row r="592" spans="1:14" ht="33" customHeight="1" x14ac:dyDescent="0.2">
      <c r="A592" s="163" t="s">
        <v>290</v>
      </c>
      <c r="B592" s="151">
        <v>0</v>
      </c>
      <c r="C592" s="151">
        <v>0</v>
      </c>
      <c r="D592" s="151">
        <v>0</v>
      </c>
      <c r="E592" s="151">
        <v>0</v>
      </c>
      <c r="F592" s="151">
        <v>0</v>
      </c>
      <c r="G592" s="151">
        <v>0</v>
      </c>
      <c r="H592" s="151">
        <v>0</v>
      </c>
      <c r="I592" s="151">
        <v>0</v>
      </c>
      <c r="J592" s="151">
        <v>0</v>
      </c>
      <c r="K592" s="151">
        <v>0</v>
      </c>
      <c r="L592" s="151">
        <v>0</v>
      </c>
      <c r="M592" s="151">
        <v>0</v>
      </c>
      <c r="N592" s="156">
        <v>0</v>
      </c>
    </row>
    <row r="593" spans="1:14" ht="33" customHeight="1" x14ac:dyDescent="0.2">
      <c r="A593" s="163" t="s">
        <v>291</v>
      </c>
      <c r="B593" s="151">
        <v>0</v>
      </c>
      <c r="C593" s="151">
        <v>0</v>
      </c>
      <c r="D593" s="151">
        <v>0</v>
      </c>
      <c r="E593" s="151">
        <v>0</v>
      </c>
      <c r="F593" s="151">
        <v>0</v>
      </c>
      <c r="G593" s="151">
        <v>0</v>
      </c>
      <c r="H593" s="151">
        <v>0</v>
      </c>
      <c r="I593" s="151">
        <v>0</v>
      </c>
      <c r="J593" s="151">
        <v>0</v>
      </c>
      <c r="K593" s="151">
        <v>0</v>
      </c>
      <c r="L593" s="151">
        <v>0</v>
      </c>
      <c r="M593" s="151">
        <v>0</v>
      </c>
      <c r="N593" s="156">
        <v>0</v>
      </c>
    </row>
    <row r="594" spans="1:14" ht="33" customHeight="1" x14ac:dyDescent="0.2">
      <c r="A594" s="163" t="s">
        <v>292</v>
      </c>
      <c r="B594" s="151">
        <v>0</v>
      </c>
      <c r="C594" s="151">
        <v>0</v>
      </c>
      <c r="D594" s="151">
        <v>0</v>
      </c>
      <c r="E594" s="151">
        <v>0</v>
      </c>
      <c r="F594" s="151">
        <v>0</v>
      </c>
      <c r="G594" s="151">
        <v>0</v>
      </c>
      <c r="H594" s="151">
        <v>0</v>
      </c>
      <c r="I594" s="151">
        <v>0</v>
      </c>
      <c r="J594" s="151">
        <v>0</v>
      </c>
      <c r="K594" s="151">
        <v>0</v>
      </c>
      <c r="L594" s="151">
        <v>0</v>
      </c>
      <c r="M594" s="151">
        <v>0</v>
      </c>
      <c r="N594" s="156">
        <v>0</v>
      </c>
    </row>
    <row r="595" spans="1:14" ht="33" customHeight="1" x14ac:dyDescent="0.2">
      <c r="A595" s="163" t="s">
        <v>293</v>
      </c>
      <c r="B595" s="151">
        <v>0</v>
      </c>
      <c r="C595" s="151">
        <v>0</v>
      </c>
      <c r="D595" s="151">
        <v>0</v>
      </c>
      <c r="E595" s="151">
        <v>0</v>
      </c>
      <c r="F595" s="151">
        <v>0</v>
      </c>
      <c r="G595" s="151">
        <v>0</v>
      </c>
      <c r="H595" s="151">
        <v>0</v>
      </c>
      <c r="I595" s="151">
        <v>0</v>
      </c>
      <c r="J595" s="151">
        <v>0</v>
      </c>
      <c r="K595" s="151">
        <v>0</v>
      </c>
      <c r="L595" s="151">
        <v>0</v>
      </c>
      <c r="M595" s="151">
        <v>0</v>
      </c>
      <c r="N595" s="156">
        <v>0</v>
      </c>
    </row>
    <row r="596" spans="1:14" ht="33" customHeight="1" x14ac:dyDescent="0.2">
      <c r="A596" s="163" t="s">
        <v>294</v>
      </c>
      <c r="B596" s="151">
        <v>0</v>
      </c>
      <c r="C596" s="151">
        <v>0</v>
      </c>
      <c r="D596" s="151">
        <v>0</v>
      </c>
      <c r="E596" s="151">
        <v>0</v>
      </c>
      <c r="F596" s="151">
        <v>0</v>
      </c>
      <c r="G596" s="151">
        <v>0</v>
      </c>
      <c r="H596" s="151">
        <v>0</v>
      </c>
      <c r="I596" s="151">
        <v>0</v>
      </c>
      <c r="J596" s="151">
        <v>0</v>
      </c>
      <c r="K596" s="151">
        <v>0</v>
      </c>
      <c r="L596" s="151">
        <v>0</v>
      </c>
      <c r="M596" s="151">
        <v>0</v>
      </c>
      <c r="N596" s="156">
        <v>0</v>
      </c>
    </row>
    <row r="597" spans="1:14" ht="33" customHeight="1" x14ac:dyDescent="0.2">
      <c r="A597" s="163" t="s">
        <v>295</v>
      </c>
      <c r="B597" s="151">
        <v>0</v>
      </c>
      <c r="C597" s="151">
        <v>0</v>
      </c>
      <c r="D597" s="151">
        <v>0</v>
      </c>
      <c r="E597" s="151">
        <v>0</v>
      </c>
      <c r="F597" s="151">
        <v>0</v>
      </c>
      <c r="G597" s="151">
        <v>0</v>
      </c>
      <c r="H597" s="151">
        <v>0</v>
      </c>
      <c r="I597" s="151">
        <v>0</v>
      </c>
      <c r="J597" s="151">
        <v>0</v>
      </c>
      <c r="K597" s="151">
        <v>0</v>
      </c>
      <c r="L597" s="151">
        <v>0</v>
      </c>
      <c r="M597" s="151">
        <v>0</v>
      </c>
      <c r="N597" s="156">
        <v>0</v>
      </c>
    </row>
    <row r="598" spans="1:14" ht="33" customHeight="1" x14ac:dyDescent="0.2">
      <c r="A598" s="163" t="s">
        <v>296</v>
      </c>
      <c r="B598" s="151">
        <v>0</v>
      </c>
      <c r="C598" s="151">
        <v>0</v>
      </c>
      <c r="D598" s="151">
        <v>0</v>
      </c>
      <c r="E598" s="151">
        <v>0</v>
      </c>
      <c r="F598" s="151">
        <v>0</v>
      </c>
      <c r="G598" s="151">
        <v>0</v>
      </c>
      <c r="H598" s="151">
        <v>0</v>
      </c>
      <c r="I598" s="151">
        <v>0</v>
      </c>
      <c r="J598" s="151">
        <v>984418.06</v>
      </c>
      <c r="K598" s="151">
        <v>2036357.38</v>
      </c>
      <c r="L598" s="151">
        <v>796440.48</v>
      </c>
      <c r="M598" s="151">
        <v>0</v>
      </c>
      <c r="N598" s="156">
        <v>3817215.92</v>
      </c>
    </row>
    <row r="599" spans="1:14" ht="33" customHeight="1" thickBot="1" x14ac:dyDescent="0.25">
      <c r="A599" s="163" t="s">
        <v>297</v>
      </c>
      <c r="B599" s="151">
        <v>865558.33</v>
      </c>
      <c r="C599" s="151">
        <v>211512</v>
      </c>
      <c r="D599" s="151">
        <v>0</v>
      </c>
      <c r="E599" s="151">
        <v>0</v>
      </c>
      <c r="F599" s="151">
        <v>0</v>
      </c>
      <c r="G599" s="151">
        <v>0</v>
      </c>
      <c r="H599" s="151">
        <v>0</v>
      </c>
      <c r="I599" s="151">
        <v>0</v>
      </c>
      <c r="J599" s="151">
        <v>130104.51</v>
      </c>
      <c r="K599" s="151">
        <v>0</v>
      </c>
      <c r="L599" s="151">
        <v>0</v>
      </c>
      <c r="M599" s="151">
        <v>520412.83</v>
      </c>
      <c r="N599" s="156">
        <v>1727587.6700000002</v>
      </c>
    </row>
    <row r="600" spans="1:14" ht="33" customHeight="1" thickBot="1" x14ac:dyDescent="0.25">
      <c r="A600" s="164" t="s">
        <v>298</v>
      </c>
      <c r="B600" s="154">
        <v>6091979.5</v>
      </c>
      <c r="C600" s="154">
        <v>9726815.4700000007</v>
      </c>
      <c r="D600" s="154">
        <v>8994923.8599999994</v>
      </c>
      <c r="E600" s="154">
        <v>6837914.0999999996</v>
      </c>
      <c r="F600" s="154">
        <v>3825284.73</v>
      </c>
      <c r="G600" s="154">
        <v>7887720.7800000003</v>
      </c>
      <c r="H600" s="154">
        <v>10065446.039999999</v>
      </c>
      <c r="I600" s="154">
        <v>10869401.879999999</v>
      </c>
      <c r="J600" s="154">
        <v>11471155.690000001</v>
      </c>
      <c r="K600" s="154">
        <v>9429890.3599999994</v>
      </c>
      <c r="L600" s="154">
        <v>5864590.2800000003</v>
      </c>
      <c r="M600" s="154">
        <v>7474999.75</v>
      </c>
      <c r="N600" s="154">
        <v>98540122.439999983</v>
      </c>
    </row>
    <row r="601" spans="1:14" ht="33" customHeight="1" x14ac:dyDescent="0.2">
      <c r="A601" s="163" t="s">
        <v>299</v>
      </c>
      <c r="B601" s="151">
        <v>6091979.5</v>
      </c>
      <c r="C601" s="151">
        <v>9726815.4700000007</v>
      </c>
      <c r="D601" s="151">
        <v>7972123.0999999996</v>
      </c>
      <c r="E601" s="151">
        <v>5737834.8099999996</v>
      </c>
      <c r="F601" s="151">
        <v>2487776.04</v>
      </c>
      <c r="G601" s="151">
        <v>7584200.46</v>
      </c>
      <c r="H601" s="151">
        <v>10065446.039999999</v>
      </c>
      <c r="I601" s="151">
        <v>10418377.369999999</v>
      </c>
      <c r="J601" s="151">
        <v>11097409.720000001</v>
      </c>
      <c r="K601" s="151">
        <v>9233197.9100000001</v>
      </c>
      <c r="L601" s="151">
        <v>5750770.1600000001</v>
      </c>
      <c r="M601" s="151">
        <v>7196772.79</v>
      </c>
      <c r="N601" s="156">
        <v>93362703.36999999</v>
      </c>
    </row>
    <row r="602" spans="1:14" ht="33" customHeight="1" x14ac:dyDescent="0.2">
      <c r="A602" s="163" t="s">
        <v>300</v>
      </c>
      <c r="B602" s="151">
        <v>0</v>
      </c>
      <c r="C602" s="151">
        <v>0</v>
      </c>
      <c r="D602" s="151">
        <v>1022800.76</v>
      </c>
      <c r="E602" s="151">
        <v>1100079.29</v>
      </c>
      <c r="F602" s="151">
        <v>1337508.69</v>
      </c>
      <c r="G602" s="151">
        <v>303520.32</v>
      </c>
      <c r="H602" s="151">
        <v>0</v>
      </c>
      <c r="I602" s="151">
        <v>451024.51</v>
      </c>
      <c r="J602" s="151">
        <v>373745.97</v>
      </c>
      <c r="K602" s="151">
        <v>196692.45</v>
      </c>
      <c r="L602" s="151">
        <v>113820.12</v>
      </c>
      <c r="M602" s="151">
        <v>278226.96000000002</v>
      </c>
      <c r="N602" s="156">
        <v>5177419.0699999994</v>
      </c>
    </row>
    <row r="603" spans="1:14" ht="33" customHeight="1" x14ac:dyDescent="0.2">
      <c r="A603" s="163" t="s">
        <v>301</v>
      </c>
      <c r="B603" s="151">
        <v>0</v>
      </c>
      <c r="C603" s="151">
        <v>0</v>
      </c>
      <c r="D603" s="151">
        <v>0</v>
      </c>
      <c r="E603" s="151">
        <v>0</v>
      </c>
      <c r="F603" s="151">
        <v>0</v>
      </c>
      <c r="G603" s="151">
        <v>0</v>
      </c>
      <c r="H603" s="151">
        <v>0</v>
      </c>
      <c r="I603" s="151">
        <v>0</v>
      </c>
      <c r="J603" s="151">
        <v>0</v>
      </c>
      <c r="K603" s="151">
        <v>0</v>
      </c>
      <c r="L603" s="151">
        <v>0</v>
      </c>
      <c r="M603" s="151">
        <v>0</v>
      </c>
      <c r="N603" s="156">
        <v>0</v>
      </c>
    </row>
    <row r="604" spans="1:14" ht="33" customHeight="1" x14ac:dyDescent="0.2">
      <c r="A604" s="163" t="s">
        <v>302</v>
      </c>
      <c r="B604" s="151">
        <v>0</v>
      </c>
      <c r="C604" s="151">
        <v>0</v>
      </c>
      <c r="D604" s="151">
        <v>0</v>
      </c>
      <c r="E604" s="151">
        <v>0</v>
      </c>
      <c r="F604" s="151">
        <v>0</v>
      </c>
      <c r="G604" s="151">
        <v>0</v>
      </c>
      <c r="H604" s="151">
        <v>0</v>
      </c>
      <c r="I604" s="151">
        <v>0</v>
      </c>
      <c r="J604" s="151">
        <v>0</v>
      </c>
      <c r="K604" s="151">
        <v>0</v>
      </c>
      <c r="L604" s="151">
        <v>0</v>
      </c>
      <c r="M604" s="151">
        <v>0</v>
      </c>
      <c r="N604" s="156">
        <v>0</v>
      </c>
    </row>
    <row r="605" spans="1:14" ht="33" customHeight="1" x14ac:dyDescent="0.2">
      <c r="A605" s="163" t="s">
        <v>303</v>
      </c>
      <c r="B605" s="151">
        <v>0</v>
      </c>
      <c r="C605" s="151">
        <v>0</v>
      </c>
      <c r="D605" s="151">
        <v>0</v>
      </c>
      <c r="E605" s="151">
        <v>0</v>
      </c>
      <c r="F605" s="151">
        <v>0</v>
      </c>
      <c r="G605" s="151">
        <v>0</v>
      </c>
      <c r="H605" s="151">
        <v>0</v>
      </c>
      <c r="I605" s="151">
        <v>0</v>
      </c>
      <c r="J605" s="151">
        <v>0</v>
      </c>
      <c r="K605" s="151">
        <v>0</v>
      </c>
      <c r="L605" s="151">
        <v>0</v>
      </c>
      <c r="M605" s="151">
        <v>0</v>
      </c>
      <c r="N605" s="156">
        <v>0</v>
      </c>
    </row>
    <row r="606" spans="1:14" ht="33" customHeight="1" thickBot="1" x14ac:dyDescent="0.25">
      <c r="A606" s="163" t="s">
        <v>234</v>
      </c>
      <c r="B606" s="151">
        <v>0</v>
      </c>
      <c r="C606" s="151">
        <v>0</v>
      </c>
      <c r="D606" s="151">
        <v>0</v>
      </c>
      <c r="E606" s="151">
        <v>0</v>
      </c>
      <c r="F606" s="151">
        <v>0</v>
      </c>
      <c r="G606" s="151">
        <v>0</v>
      </c>
      <c r="H606" s="151">
        <v>0</v>
      </c>
      <c r="I606" s="151">
        <v>0</v>
      </c>
      <c r="J606" s="151">
        <v>0</v>
      </c>
      <c r="K606" s="151">
        <v>0</v>
      </c>
      <c r="L606" s="151">
        <v>0</v>
      </c>
      <c r="M606" s="151">
        <v>0</v>
      </c>
      <c r="N606" s="156">
        <v>0</v>
      </c>
    </row>
    <row r="607" spans="1:14" ht="33" customHeight="1" thickBot="1" x14ac:dyDescent="0.25">
      <c r="A607" s="164" t="s">
        <v>304</v>
      </c>
      <c r="B607" s="154">
        <v>0</v>
      </c>
      <c r="C607" s="154">
        <v>0</v>
      </c>
      <c r="D607" s="154">
        <v>0</v>
      </c>
      <c r="E607" s="154">
        <v>0</v>
      </c>
      <c r="F607" s="154">
        <v>0</v>
      </c>
      <c r="G607" s="154">
        <v>0</v>
      </c>
      <c r="H607" s="154">
        <v>0</v>
      </c>
      <c r="I607" s="154">
        <v>0</v>
      </c>
      <c r="J607" s="154">
        <v>0</v>
      </c>
      <c r="K607" s="154">
        <v>0</v>
      </c>
      <c r="L607" s="154">
        <v>0</v>
      </c>
      <c r="M607" s="154">
        <v>0</v>
      </c>
      <c r="N607" s="154">
        <v>0</v>
      </c>
    </row>
    <row r="608" spans="1:14" ht="33" customHeight="1" x14ac:dyDescent="0.2">
      <c r="A608" s="163" t="s">
        <v>305</v>
      </c>
      <c r="B608" s="151">
        <v>0</v>
      </c>
      <c r="C608" s="151">
        <v>0</v>
      </c>
      <c r="D608" s="151">
        <v>0</v>
      </c>
      <c r="E608" s="151">
        <v>0</v>
      </c>
      <c r="F608" s="151">
        <v>0</v>
      </c>
      <c r="G608" s="151">
        <v>0</v>
      </c>
      <c r="H608" s="151">
        <v>0</v>
      </c>
      <c r="I608" s="151">
        <v>0</v>
      </c>
      <c r="J608" s="151">
        <v>0</v>
      </c>
      <c r="K608" s="151">
        <v>0</v>
      </c>
      <c r="L608" s="151">
        <v>0</v>
      </c>
      <c r="M608" s="151">
        <v>0</v>
      </c>
      <c r="N608" s="151">
        <v>0</v>
      </c>
    </row>
    <row r="609" spans="1:14" ht="33" customHeight="1" x14ac:dyDescent="0.2">
      <c r="A609" s="163" t="s">
        <v>306</v>
      </c>
      <c r="B609" s="151">
        <v>0</v>
      </c>
      <c r="C609" s="151">
        <v>0</v>
      </c>
      <c r="D609" s="151">
        <v>0</v>
      </c>
      <c r="E609" s="151">
        <v>0</v>
      </c>
      <c r="F609" s="151">
        <v>0</v>
      </c>
      <c r="G609" s="151">
        <v>0</v>
      </c>
      <c r="H609" s="151">
        <v>0</v>
      </c>
      <c r="I609" s="151">
        <v>0</v>
      </c>
      <c r="J609" s="151">
        <v>0</v>
      </c>
      <c r="K609" s="151">
        <v>0</v>
      </c>
      <c r="L609" s="151">
        <v>0</v>
      </c>
      <c r="M609" s="151">
        <v>0</v>
      </c>
      <c r="N609" s="151">
        <v>0</v>
      </c>
    </row>
    <row r="610" spans="1:14" ht="33" customHeight="1" x14ac:dyDescent="0.2">
      <c r="A610" s="163" t="s">
        <v>307</v>
      </c>
      <c r="B610" s="151">
        <v>0</v>
      </c>
      <c r="C610" s="151">
        <v>0</v>
      </c>
      <c r="D610" s="151">
        <v>0</v>
      </c>
      <c r="E610" s="151">
        <v>0</v>
      </c>
      <c r="F610" s="151">
        <v>0</v>
      </c>
      <c r="G610" s="151">
        <v>0</v>
      </c>
      <c r="H610" s="151">
        <v>0</v>
      </c>
      <c r="I610" s="151">
        <v>0</v>
      </c>
      <c r="J610" s="151">
        <v>0</v>
      </c>
      <c r="K610" s="151">
        <v>0</v>
      </c>
      <c r="L610" s="151">
        <v>0</v>
      </c>
      <c r="M610" s="151">
        <v>0</v>
      </c>
      <c r="N610" s="151">
        <v>0</v>
      </c>
    </row>
    <row r="611" spans="1:14" ht="33" customHeight="1" thickBot="1" x14ac:dyDescent="0.25">
      <c r="A611" s="163" t="s">
        <v>234</v>
      </c>
      <c r="B611" s="151">
        <v>0</v>
      </c>
      <c r="C611" s="151">
        <v>0</v>
      </c>
      <c r="D611" s="151">
        <v>0</v>
      </c>
      <c r="E611" s="151">
        <v>0</v>
      </c>
      <c r="F611" s="151">
        <v>0</v>
      </c>
      <c r="G611" s="151">
        <v>0</v>
      </c>
      <c r="H611" s="151">
        <v>0</v>
      </c>
      <c r="I611" s="151">
        <v>0</v>
      </c>
      <c r="J611" s="151">
        <v>0</v>
      </c>
      <c r="K611" s="151">
        <v>0</v>
      </c>
      <c r="L611" s="151">
        <v>0</v>
      </c>
      <c r="M611" s="151">
        <v>0</v>
      </c>
      <c r="N611" s="151">
        <v>0</v>
      </c>
    </row>
    <row r="612" spans="1:14" ht="33" customHeight="1" thickBot="1" x14ac:dyDescent="0.25">
      <c r="A612" s="164" t="s">
        <v>308</v>
      </c>
      <c r="B612" s="154">
        <v>7183.4</v>
      </c>
      <c r="C612" s="154">
        <v>9689</v>
      </c>
      <c r="D612" s="154">
        <v>6434.75</v>
      </c>
      <c r="E612" s="154">
        <v>856.7</v>
      </c>
      <c r="F612" s="154">
        <v>7020.3</v>
      </c>
      <c r="G612" s="154">
        <v>14536.95</v>
      </c>
      <c r="H612" s="154">
        <v>12383.5</v>
      </c>
      <c r="I612" s="154">
        <v>9422.2000000000007</v>
      </c>
      <c r="J612" s="154">
        <v>1711.9</v>
      </c>
      <c r="K612" s="154">
        <v>6833.3</v>
      </c>
      <c r="L612" s="154">
        <v>3326.17</v>
      </c>
      <c r="M612" s="154">
        <v>5290.45</v>
      </c>
      <c r="N612" s="154">
        <v>84688.62</v>
      </c>
    </row>
    <row r="613" spans="1:14" ht="33" customHeight="1" x14ac:dyDescent="0.2">
      <c r="A613" s="163" t="s">
        <v>309</v>
      </c>
      <c r="B613" s="151">
        <v>0</v>
      </c>
      <c r="C613" s="151">
        <v>0</v>
      </c>
      <c r="D613" s="151">
        <v>0</v>
      </c>
      <c r="E613" s="151">
        <v>0</v>
      </c>
      <c r="F613" s="151">
        <v>0</v>
      </c>
      <c r="G613" s="151">
        <v>0</v>
      </c>
      <c r="H613" s="151">
        <v>0</v>
      </c>
      <c r="I613" s="151">
        <v>0</v>
      </c>
      <c r="J613" s="151">
        <v>0</v>
      </c>
      <c r="K613" s="151">
        <v>0</v>
      </c>
      <c r="L613" s="151">
        <v>0</v>
      </c>
      <c r="M613" s="151">
        <v>0</v>
      </c>
      <c r="N613" s="156">
        <v>0</v>
      </c>
    </row>
    <row r="614" spans="1:14" ht="33" customHeight="1" x14ac:dyDescent="0.2">
      <c r="A614" s="163" t="s">
        <v>310</v>
      </c>
      <c r="B614" s="151">
        <v>0</v>
      </c>
      <c r="C614" s="151">
        <v>0</v>
      </c>
      <c r="D614" s="151">
        <v>0</v>
      </c>
      <c r="E614" s="151">
        <v>0</v>
      </c>
      <c r="F614" s="151">
        <v>0</v>
      </c>
      <c r="G614" s="151">
        <v>0</v>
      </c>
      <c r="H614" s="151">
        <v>0</v>
      </c>
      <c r="I614" s="151">
        <v>0</v>
      </c>
      <c r="J614" s="151">
        <v>0</v>
      </c>
      <c r="K614" s="151">
        <v>0</v>
      </c>
      <c r="L614" s="151">
        <v>0</v>
      </c>
      <c r="M614" s="151">
        <v>0</v>
      </c>
      <c r="N614" s="156">
        <v>0</v>
      </c>
    </row>
    <row r="615" spans="1:14" ht="33" customHeight="1" x14ac:dyDescent="0.2">
      <c r="A615" s="163" t="s">
        <v>311</v>
      </c>
      <c r="B615" s="151">
        <v>0</v>
      </c>
      <c r="C615" s="151">
        <v>0</v>
      </c>
      <c r="D615" s="151">
        <v>0</v>
      </c>
      <c r="E615" s="151">
        <v>0</v>
      </c>
      <c r="F615" s="151">
        <v>0</v>
      </c>
      <c r="G615" s="151">
        <v>0</v>
      </c>
      <c r="H615" s="151">
        <v>0</v>
      </c>
      <c r="I615" s="151">
        <v>0</v>
      </c>
      <c r="J615" s="151">
        <v>0</v>
      </c>
      <c r="K615" s="151">
        <v>0</v>
      </c>
      <c r="L615" s="151">
        <v>0</v>
      </c>
      <c r="M615" s="151">
        <v>0</v>
      </c>
      <c r="N615" s="156">
        <v>0</v>
      </c>
    </row>
    <row r="616" spans="1:14" ht="33" customHeight="1" x14ac:dyDescent="0.2">
      <c r="A616" s="163" t="s">
        <v>312</v>
      </c>
      <c r="B616" s="151">
        <v>0</v>
      </c>
      <c r="C616" s="151">
        <v>0</v>
      </c>
      <c r="D616" s="151">
        <v>0</v>
      </c>
      <c r="E616" s="151">
        <v>0</v>
      </c>
      <c r="F616" s="151">
        <v>0</v>
      </c>
      <c r="G616" s="151">
        <v>0</v>
      </c>
      <c r="H616" s="151">
        <v>0</v>
      </c>
      <c r="I616" s="151">
        <v>0</v>
      </c>
      <c r="J616" s="151">
        <v>0</v>
      </c>
      <c r="K616" s="151">
        <v>0</v>
      </c>
      <c r="L616" s="151">
        <v>0</v>
      </c>
      <c r="M616" s="151">
        <v>0</v>
      </c>
      <c r="N616" s="156">
        <v>0</v>
      </c>
    </row>
    <row r="617" spans="1:14" ht="33" customHeight="1" x14ac:dyDescent="0.2">
      <c r="A617" s="163" t="s">
        <v>313</v>
      </c>
      <c r="B617" s="151">
        <v>0</v>
      </c>
      <c r="C617" s="151">
        <v>0</v>
      </c>
      <c r="D617" s="151">
        <v>0</v>
      </c>
      <c r="E617" s="151">
        <v>0</v>
      </c>
      <c r="F617" s="151">
        <v>0</v>
      </c>
      <c r="G617" s="151">
        <v>0</v>
      </c>
      <c r="H617" s="151">
        <v>0</v>
      </c>
      <c r="I617" s="151">
        <v>0</v>
      </c>
      <c r="J617" s="151">
        <v>0</v>
      </c>
      <c r="K617" s="151">
        <v>0</v>
      </c>
      <c r="L617" s="151">
        <v>0</v>
      </c>
      <c r="M617" s="151">
        <v>0</v>
      </c>
      <c r="N617" s="156">
        <v>0</v>
      </c>
    </row>
    <row r="618" spans="1:14" ht="33" customHeight="1" x14ac:dyDescent="0.2">
      <c r="A618" s="163" t="s">
        <v>314</v>
      </c>
      <c r="B618" s="151">
        <v>0</v>
      </c>
      <c r="C618" s="151">
        <v>0</v>
      </c>
      <c r="D618" s="151">
        <v>0</v>
      </c>
      <c r="E618" s="151">
        <v>0</v>
      </c>
      <c r="F618" s="151">
        <v>0</v>
      </c>
      <c r="G618" s="151">
        <v>0</v>
      </c>
      <c r="H618" s="151">
        <v>0</v>
      </c>
      <c r="I618" s="151">
        <v>0</v>
      </c>
      <c r="J618" s="151">
        <v>0</v>
      </c>
      <c r="K618" s="151">
        <v>0</v>
      </c>
      <c r="L618" s="151">
        <v>1867.47</v>
      </c>
      <c r="M618" s="151">
        <v>0</v>
      </c>
      <c r="N618" s="156">
        <v>1867.47</v>
      </c>
    </row>
    <row r="619" spans="1:14" ht="33" customHeight="1" x14ac:dyDescent="0.2">
      <c r="A619" s="163" t="s">
        <v>313</v>
      </c>
      <c r="B619" s="151">
        <v>7183.4</v>
      </c>
      <c r="C619" s="151">
        <v>9689</v>
      </c>
      <c r="D619" s="151">
        <v>6434.75</v>
      </c>
      <c r="E619" s="151">
        <v>856.7</v>
      </c>
      <c r="F619" s="151">
        <v>7020.3</v>
      </c>
      <c r="G619" s="151">
        <v>14536.95</v>
      </c>
      <c r="H619" s="151">
        <v>12383.5</v>
      </c>
      <c r="I619" s="151">
        <v>9422.2000000000007</v>
      </c>
      <c r="J619" s="151">
        <v>1711.9</v>
      </c>
      <c r="K619" s="151">
        <v>6833.3</v>
      </c>
      <c r="L619" s="151">
        <v>1458.7</v>
      </c>
      <c r="M619" s="151">
        <v>5290.45</v>
      </c>
      <c r="N619" s="156">
        <v>82821.149999999994</v>
      </c>
    </row>
    <row r="620" spans="1:14" ht="33" customHeight="1" thickBot="1" x14ac:dyDescent="0.25">
      <c r="A620" s="163" t="s">
        <v>234</v>
      </c>
      <c r="B620" s="151">
        <v>0</v>
      </c>
      <c r="C620" s="151">
        <v>0</v>
      </c>
      <c r="D620" s="151">
        <v>0</v>
      </c>
      <c r="E620" s="151">
        <v>0</v>
      </c>
      <c r="F620" s="151">
        <v>0</v>
      </c>
      <c r="G620" s="151">
        <v>0</v>
      </c>
      <c r="H620" s="151">
        <v>0</v>
      </c>
      <c r="I620" s="151">
        <v>0</v>
      </c>
      <c r="J620" s="151">
        <v>0</v>
      </c>
      <c r="K620" s="151">
        <v>0</v>
      </c>
      <c r="L620" s="151">
        <v>0</v>
      </c>
      <c r="M620" s="151">
        <v>0</v>
      </c>
      <c r="N620" s="156">
        <v>0</v>
      </c>
    </row>
    <row r="621" spans="1:14" ht="33" customHeight="1" thickBot="1" x14ac:dyDescent="0.25">
      <c r="A621" s="164" t="s">
        <v>315</v>
      </c>
      <c r="B621" s="154">
        <v>0</v>
      </c>
      <c r="C621" s="154">
        <v>0</v>
      </c>
      <c r="D621" s="154">
        <v>0</v>
      </c>
      <c r="E621" s="154">
        <v>0</v>
      </c>
      <c r="F621" s="154">
        <v>0</v>
      </c>
      <c r="G621" s="154">
        <v>0</v>
      </c>
      <c r="H621" s="154">
        <v>0</v>
      </c>
      <c r="I621" s="154">
        <v>0</v>
      </c>
      <c r="J621" s="154">
        <v>0</v>
      </c>
      <c r="K621" s="154">
        <v>0</v>
      </c>
      <c r="L621" s="154">
        <v>0</v>
      </c>
      <c r="M621" s="154">
        <v>0</v>
      </c>
      <c r="N621" s="154">
        <v>0</v>
      </c>
    </row>
    <row r="622" spans="1:14" ht="33" customHeight="1" x14ac:dyDescent="0.2">
      <c r="A622" s="163" t="s">
        <v>316</v>
      </c>
      <c r="B622" s="151">
        <v>0</v>
      </c>
      <c r="C622" s="151">
        <v>0</v>
      </c>
      <c r="D622" s="151">
        <v>0</v>
      </c>
      <c r="E622" s="151">
        <v>0</v>
      </c>
      <c r="F622" s="151">
        <v>0</v>
      </c>
      <c r="G622" s="151">
        <v>0</v>
      </c>
      <c r="H622" s="151">
        <v>0</v>
      </c>
      <c r="I622" s="151">
        <v>0</v>
      </c>
      <c r="J622" s="151">
        <v>0</v>
      </c>
      <c r="K622" s="151">
        <v>0</v>
      </c>
      <c r="L622" s="151">
        <v>0</v>
      </c>
      <c r="M622" s="151">
        <v>0</v>
      </c>
      <c r="N622" s="156">
        <v>0</v>
      </c>
    </row>
    <row r="623" spans="1:14" ht="33" customHeight="1" x14ac:dyDescent="0.2">
      <c r="A623" s="163" t="s">
        <v>317</v>
      </c>
      <c r="B623" s="151">
        <v>0</v>
      </c>
      <c r="C623" s="151">
        <v>0</v>
      </c>
      <c r="D623" s="151">
        <v>0</v>
      </c>
      <c r="E623" s="151">
        <v>0</v>
      </c>
      <c r="F623" s="151">
        <v>0</v>
      </c>
      <c r="G623" s="151">
        <v>0</v>
      </c>
      <c r="H623" s="151">
        <v>0</v>
      </c>
      <c r="I623" s="151">
        <v>0</v>
      </c>
      <c r="J623" s="151">
        <v>0</v>
      </c>
      <c r="K623" s="151">
        <v>0</v>
      </c>
      <c r="L623" s="151">
        <v>0</v>
      </c>
      <c r="M623" s="151">
        <v>0</v>
      </c>
      <c r="N623" s="156">
        <v>0</v>
      </c>
    </row>
    <row r="624" spans="1:14" ht="33" customHeight="1" thickBot="1" x14ac:dyDescent="0.25">
      <c r="A624" s="163" t="s">
        <v>234</v>
      </c>
      <c r="B624" s="151">
        <v>0</v>
      </c>
      <c r="C624" s="151">
        <v>0</v>
      </c>
      <c r="D624" s="151">
        <v>0</v>
      </c>
      <c r="E624" s="151">
        <v>0</v>
      </c>
      <c r="F624" s="151">
        <v>0</v>
      </c>
      <c r="G624" s="151">
        <v>0</v>
      </c>
      <c r="H624" s="151">
        <v>0</v>
      </c>
      <c r="I624" s="151">
        <v>0</v>
      </c>
      <c r="J624" s="151">
        <v>0</v>
      </c>
      <c r="K624" s="151">
        <v>0</v>
      </c>
      <c r="L624" s="151">
        <v>0</v>
      </c>
      <c r="M624" s="151">
        <v>0</v>
      </c>
      <c r="N624" s="156">
        <v>0</v>
      </c>
    </row>
    <row r="625" spans="1:14" ht="33" customHeight="1" thickBot="1" x14ac:dyDescent="0.25">
      <c r="A625" s="164" t="s">
        <v>318</v>
      </c>
      <c r="B625" s="154">
        <v>7089586.3699999992</v>
      </c>
      <c r="C625" s="154">
        <v>7256001.8499999996</v>
      </c>
      <c r="D625" s="154">
        <v>5394049.7800000003</v>
      </c>
      <c r="E625" s="154">
        <v>6285778.5099999998</v>
      </c>
      <c r="F625" s="154">
        <v>9492946.5199999996</v>
      </c>
      <c r="G625" s="154">
        <v>8441282.5100000016</v>
      </c>
      <c r="H625" s="154">
        <v>10598636.540000001</v>
      </c>
      <c r="I625" s="154">
        <v>10058657.399999999</v>
      </c>
      <c r="J625" s="154">
        <v>12444912.779999999</v>
      </c>
      <c r="K625" s="154">
        <v>16087493.83</v>
      </c>
      <c r="L625" s="154">
        <v>10471150.65</v>
      </c>
      <c r="M625" s="154">
        <v>8842834.0999999996</v>
      </c>
      <c r="N625" s="154">
        <v>112463330.84</v>
      </c>
    </row>
    <row r="626" spans="1:14" ht="33" customHeight="1" thickBot="1" x14ac:dyDescent="0.25">
      <c r="A626" s="166" t="s">
        <v>318</v>
      </c>
      <c r="B626" s="158">
        <v>7089586.3699999992</v>
      </c>
      <c r="C626" s="158">
        <v>7256001.8499999996</v>
      </c>
      <c r="D626" s="158">
        <v>5394049.7800000003</v>
      </c>
      <c r="E626" s="158">
        <v>6285778.5099999998</v>
      </c>
      <c r="F626" s="158">
        <v>9492946.5199999996</v>
      </c>
      <c r="G626" s="158">
        <v>8441282.5100000016</v>
      </c>
      <c r="H626" s="158">
        <v>10598636.540000001</v>
      </c>
      <c r="I626" s="158">
        <v>10058657.399999999</v>
      </c>
      <c r="J626" s="158">
        <v>12444912.779999999</v>
      </c>
      <c r="K626" s="158">
        <v>16087493.83</v>
      </c>
      <c r="L626" s="158">
        <v>10471150.65</v>
      </c>
      <c r="M626" s="158">
        <v>8842834.0999999996</v>
      </c>
      <c r="N626" s="159">
        <v>112463330.84</v>
      </c>
    </row>
    <row r="627" spans="1:14" ht="33" customHeight="1" thickBot="1" x14ac:dyDescent="0.25">
      <c r="A627" s="171" t="s">
        <v>229</v>
      </c>
      <c r="B627" s="172">
        <v>64096262.560000002</v>
      </c>
      <c r="C627" s="172">
        <v>101123289.20999999</v>
      </c>
      <c r="D627" s="172">
        <v>96748503.519999996</v>
      </c>
      <c r="E627" s="172">
        <v>95500727.270000011</v>
      </c>
      <c r="F627" s="172">
        <v>117673029.09999999</v>
      </c>
      <c r="G627" s="172">
        <v>124318513.68000001</v>
      </c>
      <c r="H627" s="172">
        <v>145345934.41</v>
      </c>
      <c r="I627" s="172">
        <v>147004043.18000001</v>
      </c>
      <c r="J627" s="172">
        <v>145401579.35999998</v>
      </c>
      <c r="K627" s="172">
        <v>153897271.83000001</v>
      </c>
      <c r="L627" s="172">
        <v>117150942.58</v>
      </c>
      <c r="M627" s="172">
        <v>118979382.41</v>
      </c>
      <c r="N627" s="172">
        <v>1427239479.1099999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8:C8"/>
    <mergeCell ref="A2:N2"/>
    <mergeCell ref="A4:C4"/>
    <mergeCell ref="A5:C5"/>
    <mergeCell ref="A6:C6"/>
    <mergeCell ref="A7:C7"/>
    <mergeCell ref="A527:N528"/>
    <mergeCell ref="A9:C9"/>
    <mergeCell ref="A12:N13"/>
    <mergeCell ref="A115:N116"/>
    <mergeCell ref="A218:N219"/>
    <mergeCell ref="A321:N322"/>
    <mergeCell ref="A424:N425"/>
  </mergeCells>
  <hyperlinks>
    <hyperlink ref="A4" location="'2018'!A13" display="1 - FERROEXPRESO PAMPEANO S.A."/>
    <hyperlink ref="A5" location="'2018'!A116" display="2 - NUEVO CENTRAL ARGENTINO S.A."/>
    <hyperlink ref="A6" location="'2018'!A219" display="3 - FERROSUR ROCA S.A."/>
    <hyperlink ref="A7" location="'2018'!A322" display="4 - BELGRANO CARGAS Y LOGÍSTICA S.A. - Línea San Martín "/>
    <hyperlink ref="A8" location="'2018'!A425" display="5 - BELGRANO CARGAS Y LOGÍSTICA S.A. - Línea Urquiza"/>
    <hyperlink ref="A9" location="'2018'!A528" display="6 - BELGRANO CARGAS Y LOGÍSTICA S.A. - Línea Belgrano"/>
    <hyperlink ref="A4:C4" location="'2019'!A13" display="1 - FERROEXPRESO PAMPEANO S.A."/>
    <hyperlink ref="A5:C5" location="'2019'!A116" display="2 - NUEVO CENTRAL ARGENTINO S.A."/>
    <hyperlink ref="A6:C6" location="'2019'!A219" display="3 - FERROSUR ROCA S.A."/>
    <hyperlink ref="A7:C7" location="'2019'!A322" display="4 - BELGRANO CARGAS Y LOGÍSTICA S.A. - Línea San Martín "/>
    <hyperlink ref="A8:C8" location="'2019'!A425" display="5 - BELGRANO CARGAS Y LOGÍSTICA S.A. - Línea Urquiza"/>
    <hyperlink ref="A9:C9" location="'2019'!A528" display="6 - BELGRANO CARGAS Y LOGÍSTICA S.A. - Línea Belgrano"/>
  </hyperlinks>
  <printOptions horizontalCentered="1"/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&amp;CTabla de elaboración propia a partir de datos aportados por los operadores</oddFooter>
  </headerFooter>
  <rowBreaks count="5" manualBreakCount="5">
    <brk id="113" max="16383" man="1"/>
    <brk id="217" max="16383" man="1"/>
    <brk id="320" max="16383" man="1"/>
    <brk id="423" max="16383" man="1"/>
    <brk id="526" max="16383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topLeftCell="A527" zoomScale="75" zoomScaleNormal="100" zoomScaleSheetLayoutView="100" zoomScalePageLayoutView="75" workbookViewId="0">
      <selection activeCell="A527" sqref="A527:N528"/>
    </sheetView>
  </sheetViews>
  <sheetFormatPr baseColWidth="10" defaultRowHeight="12.75" x14ac:dyDescent="0.2"/>
  <cols>
    <col min="1" max="14" width="15.5703125" style="184" customWidth="1"/>
    <col min="15" max="15" width="12.7109375" style="184" bestFit="1" customWidth="1"/>
    <col min="16" max="16384" width="11.42578125" style="184"/>
  </cols>
  <sheetData>
    <row r="2" spans="1:14" s="26" customFormat="1" ht="24.95" customHeight="1" x14ac:dyDescent="0.2">
      <c r="A2" s="302" t="s">
        <v>375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53" t="s">
        <v>0</v>
      </c>
      <c r="B4" s="353"/>
      <c r="C4" s="353"/>
      <c r="D4" s="220"/>
    </row>
    <row r="5" spans="1:14" s="26" customFormat="1" ht="24.95" customHeight="1" x14ac:dyDescent="0.2">
      <c r="A5" s="353" t="s">
        <v>18</v>
      </c>
      <c r="B5" s="353"/>
      <c r="C5" s="353"/>
      <c r="D5" s="220"/>
    </row>
    <row r="6" spans="1:14" s="26" customFormat="1" ht="24.95" customHeight="1" x14ac:dyDescent="0.2">
      <c r="A6" s="353" t="s">
        <v>29</v>
      </c>
      <c r="B6" s="353"/>
      <c r="C6" s="353"/>
      <c r="D6" s="220"/>
    </row>
    <row r="7" spans="1:14" s="26" customFormat="1" ht="24.95" customHeight="1" x14ac:dyDescent="0.2">
      <c r="A7" s="353" t="s">
        <v>209</v>
      </c>
      <c r="B7" s="353"/>
      <c r="C7" s="353"/>
      <c r="D7" s="220"/>
    </row>
    <row r="8" spans="1:14" s="26" customFormat="1" ht="24.95" customHeight="1" x14ac:dyDescent="0.2">
      <c r="A8" s="353" t="s">
        <v>210</v>
      </c>
      <c r="B8" s="353"/>
      <c r="C8" s="353"/>
      <c r="D8" s="220"/>
    </row>
    <row r="9" spans="1:14" s="26" customFormat="1" ht="24.95" customHeight="1" x14ac:dyDescent="0.2">
      <c r="A9" s="353" t="s">
        <v>211</v>
      </c>
      <c r="B9" s="353"/>
      <c r="C9" s="353"/>
      <c r="D9" s="220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376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191" t="s">
        <v>216</v>
      </c>
      <c r="B14" s="192" t="s">
        <v>217</v>
      </c>
      <c r="C14" s="192" t="s">
        <v>218</v>
      </c>
      <c r="D14" s="192" t="s">
        <v>219</v>
      </c>
      <c r="E14" s="192" t="s">
        <v>220</v>
      </c>
      <c r="F14" s="192" t="s">
        <v>221</v>
      </c>
      <c r="G14" s="192" t="s">
        <v>222</v>
      </c>
      <c r="H14" s="192" t="s">
        <v>223</v>
      </c>
      <c r="I14" s="192" t="s">
        <v>224</v>
      </c>
      <c r="J14" s="192" t="s">
        <v>225</v>
      </c>
      <c r="K14" s="192" t="s">
        <v>226</v>
      </c>
      <c r="L14" s="192" t="s">
        <v>227</v>
      </c>
      <c r="M14" s="192" t="s">
        <v>228</v>
      </c>
      <c r="N14" s="193" t="s">
        <v>229</v>
      </c>
    </row>
    <row r="15" spans="1:14" ht="33" customHeight="1" thickBot="1" x14ac:dyDescent="0.25">
      <c r="A15" s="198" t="s">
        <v>230</v>
      </c>
      <c r="B15" s="221">
        <v>1412218.4</v>
      </c>
      <c r="C15" s="221">
        <v>0</v>
      </c>
      <c r="D15" s="221">
        <v>3102737.6</v>
      </c>
      <c r="E15" s="221">
        <v>0</v>
      </c>
      <c r="F15" s="221">
        <v>0</v>
      </c>
      <c r="G15" s="221">
        <v>358273.5</v>
      </c>
      <c r="H15" s="221">
        <v>2844896.2</v>
      </c>
      <c r="I15" s="221">
        <v>692297.28</v>
      </c>
      <c r="J15" s="221">
        <v>1927901.76</v>
      </c>
      <c r="K15" s="221">
        <v>4486905.26</v>
      </c>
      <c r="L15" s="221">
        <v>683107</v>
      </c>
      <c r="M15" s="221">
        <v>0</v>
      </c>
      <c r="N15" s="221">
        <v>15508337</v>
      </c>
    </row>
    <row r="16" spans="1:14" ht="33" customHeight="1" x14ac:dyDescent="0.2">
      <c r="A16" s="195" t="s">
        <v>231</v>
      </c>
      <c r="B16" s="222">
        <v>1412218.4</v>
      </c>
      <c r="C16" s="222">
        <v>0</v>
      </c>
      <c r="D16" s="222">
        <v>3102737.6</v>
      </c>
      <c r="E16" s="222">
        <v>0</v>
      </c>
      <c r="F16" s="222">
        <v>0</v>
      </c>
      <c r="G16" s="222">
        <v>0</v>
      </c>
      <c r="H16" s="222">
        <v>2844421.2</v>
      </c>
      <c r="I16" s="222">
        <v>321460.87999999995</v>
      </c>
      <c r="J16" s="222">
        <v>1927901.76</v>
      </c>
      <c r="K16" s="222">
        <v>3898521.42</v>
      </c>
      <c r="L16" s="222">
        <v>683107</v>
      </c>
      <c r="M16" s="222">
        <v>0</v>
      </c>
      <c r="N16" s="223">
        <v>14190368.26</v>
      </c>
    </row>
    <row r="17" spans="1:14" ht="33" customHeight="1" x14ac:dyDescent="0.2">
      <c r="A17" s="195" t="s">
        <v>213</v>
      </c>
      <c r="B17" s="222">
        <v>0</v>
      </c>
      <c r="C17" s="222">
        <v>0</v>
      </c>
      <c r="D17" s="222">
        <v>0</v>
      </c>
      <c r="E17" s="222">
        <v>0</v>
      </c>
      <c r="F17" s="222">
        <v>0</v>
      </c>
      <c r="G17" s="222">
        <v>0</v>
      </c>
      <c r="H17" s="222">
        <v>0</v>
      </c>
      <c r="I17" s="222">
        <v>0</v>
      </c>
      <c r="J17" s="222">
        <v>0</v>
      </c>
      <c r="K17" s="222">
        <v>0</v>
      </c>
      <c r="L17" s="222">
        <v>0</v>
      </c>
      <c r="M17" s="222">
        <v>0</v>
      </c>
      <c r="N17" s="223">
        <v>0</v>
      </c>
    </row>
    <row r="18" spans="1:14" ht="33" customHeight="1" x14ac:dyDescent="0.2">
      <c r="A18" s="195" t="s">
        <v>232</v>
      </c>
      <c r="B18" s="222">
        <v>0</v>
      </c>
      <c r="C18" s="222">
        <v>0</v>
      </c>
      <c r="D18" s="222">
        <v>0</v>
      </c>
      <c r="E18" s="222">
        <v>0</v>
      </c>
      <c r="F18" s="222">
        <v>0</v>
      </c>
      <c r="G18" s="222">
        <v>358273.5</v>
      </c>
      <c r="H18" s="222">
        <v>475</v>
      </c>
      <c r="I18" s="222">
        <v>370836.4</v>
      </c>
      <c r="J18" s="222">
        <v>0</v>
      </c>
      <c r="K18" s="222">
        <v>588383.84</v>
      </c>
      <c r="L18" s="222">
        <v>0</v>
      </c>
      <c r="M18" s="222">
        <v>0</v>
      </c>
      <c r="N18" s="223">
        <v>1317968.74</v>
      </c>
    </row>
    <row r="19" spans="1:14" ht="33" customHeight="1" x14ac:dyDescent="0.2">
      <c r="A19" s="196" t="s">
        <v>233</v>
      </c>
      <c r="B19" s="222">
        <v>0</v>
      </c>
      <c r="C19" s="222">
        <v>0</v>
      </c>
      <c r="D19" s="222">
        <v>0</v>
      </c>
      <c r="E19" s="222">
        <v>0</v>
      </c>
      <c r="F19" s="222">
        <v>0</v>
      </c>
      <c r="G19" s="222">
        <v>0</v>
      </c>
      <c r="H19" s="222">
        <v>0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3">
        <v>0</v>
      </c>
    </row>
    <row r="20" spans="1:14" ht="33" customHeight="1" thickBot="1" x14ac:dyDescent="0.25">
      <c r="A20" s="197" t="s">
        <v>234</v>
      </c>
      <c r="B20" s="223">
        <v>0</v>
      </c>
      <c r="C20" s="222">
        <v>0</v>
      </c>
      <c r="D20" s="222">
        <v>0</v>
      </c>
      <c r="E20" s="222">
        <v>0</v>
      </c>
      <c r="F20" s="222">
        <v>0</v>
      </c>
      <c r="G20" s="222">
        <v>0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3">
        <v>0</v>
      </c>
    </row>
    <row r="21" spans="1:14" ht="33" customHeight="1" thickBot="1" x14ac:dyDescent="0.25">
      <c r="A21" s="198" t="s">
        <v>235</v>
      </c>
      <c r="B21" s="221">
        <v>0</v>
      </c>
      <c r="C21" s="221">
        <v>0</v>
      </c>
      <c r="D21" s="221">
        <v>1225932.48</v>
      </c>
      <c r="E21" s="221">
        <v>602651.6</v>
      </c>
      <c r="F21" s="221">
        <v>850311.32</v>
      </c>
      <c r="G21" s="221">
        <v>1912114.24</v>
      </c>
      <c r="H21" s="221">
        <v>950583.94</v>
      </c>
      <c r="I21" s="221">
        <v>0</v>
      </c>
      <c r="J21" s="221">
        <v>1558607.6</v>
      </c>
      <c r="K21" s="221">
        <v>2213100.3200000003</v>
      </c>
      <c r="L21" s="221">
        <v>572625.64</v>
      </c>
      <c r="M21" s="221">
        <v>0</v>
      </c>
      <c r="N21" s="221">
        <v>9885927.1400000006</v>
      </c>
    </row>
    <row r="22" spans="1:14" ht="33" customHeight="1" x14ac:dyDescent="0.2">
      <c r="A22" s="199" t="s">
        <v>236</v>
      </c>
      <c r="B22" s="222">
        <v>0</v>
      </c>
      <c r="C22" s="222">
        <v>0</v>
      </c>
      <c r="D22" s="222">
        <v>1225932.48</v>
      </c>
      <c r="E22" s="222">
        <v>602651.6</v>
      </c>
      <c r="F22" s="222">
        <v>850311.32</v>
      </c>
      <c r="G22" s="222">
        <v>1912114.24</v>
      </c>
      <c r="H22" s="222">
        <v>950583.94</v>
      </c>
      <c r="I22" s="222">
        <v>0</v>
      </c>
      <c r="J22" s="222">
        <v>1558607.6</v>
      </c>
      <c r="K22" s="222">
        <v>952897.2</v>
      </c>
      <c r="L22" s="222">
        <v>572625.64</v>
      </c>
      <c r="M22" s="222">
        <v>0</v>
      </c>
      <c r="N22" s="223">
        <v>8625724.0199999996</v>
      </c>
    </row>
    <row r="23" spans="1:14" ht="33" customHeight="1" x14ac:dyDescent="0.2">
      <c r="A23" s="199" t="s">
        <v>237</v>
      </c>
      <c r="B23" s="222">
        <v>0</v>
      </c>
      <c r="C23" s="222">
        <v>0</v>
      </c>
      <c r="D23" s="222">
        <v>0</v>
      </c>
      <c r="E23" s="222">
        <v>0</v>
      </c>
      <c r="F23" s="222">
        <v>0</v>
      </c>
      <c r="G23" s="222">
        <v>0</v>
      </c>
      <c r="H23" s="222">
        <v>0</v>
      </c>
      <c r="I23" s="222">
        <v>0</v>
      </c>
      <c r="J23" s="222">
        <v>0</v>
      </c>
      <c r="K23" s="222">
        <v>1260203.1200000001</v>
      </c>
      <c r="L23" s="222">
        <v>0</v>
      </c>
      <c r="M23" s="222">
        <v>0</v>
      </c>
      <c r="N23" s="223">
        <v>1260203.1200000001</v>
      </c>
    </row>
    <row r="24" spans="1:14" ht="33" customHeight="1" x14ac:dyDescent="0.2">
      <c r="A24" s="199" t="s">
        <v>238</v>
      </c>
      <c r="B24" s="222">
        <v>0</v>
      </c>
      <c r="C24" s="222">
        <v>0</v>
      </c>
      <c r="D24" s="222">
        <v>0</v>
      </c>
      <c r="E24" s="222">
        <v>0</v>
      </c>
      <c r="F24" s="222">
        <v>0</v>
      </c>
      <c r="G24" s="222">
        <v>0</v>
      </c>
      <c r="H24" s="222">
        <v>0</v>
      </c>
      <c r="I24" s="222">
        <v>0</v>
      </c>
      <c r="J24" s="222">
        <v>0</v>
      </c>
      <c r="K24" s="222">
        <v>0</v>
      </c>
      <c r="L24" s="222">
        <v>0</v>
      </c>
      <c r="M24" s="222">
        <v>0</v>
      </c>
      <c r="N24" s="223">
        <v>0</v>
      </c>
    </row>
    <row r="25" spans="1:14" ht="33" customHeight="1" x14ac:dyDescent="0.2">
      <c r="A25" s="199" t="s">
        <v>239</v>
      </c>
      <c r="B25" s="222">
        <v>0</v>
      </c>
      <c r="C25" s="222">
        <v>0</v>
      </c>
      <c r="D25" s="222">
        <v>0</v>
      </c>
      <c r="E25" s="222">
        <v>0</v>
      </c>
      <c r="F25" s="222">
        <v>0</v>
      </c>
      <c r="G25" s="222">
        <v>0</v>
      </c>
      <c r="H25" s="222">
        <v>0</v>
      </c>
      <c r="I25" s="222">
        <v>0</v>
      </c>
      <c r="J25" s="222">
        <v>0</v>
      </c>
      <c r="K25" s="222">
        <v>0</v>
      </c>
      <c r="L25" s="222">
        <v>0</v>
      </c>
      <c r="M25" s="222">
        <v>0</v>
      </c>
      <c r="N25" s="223">
        <v>0</v>
      </c>
    </row>
    <row r="26" spans="1:14" ht="33" customHeight="1" x14ac:dyDescent="0.2">
      <c r="A26" s="199" t="s">
        <v>240</v>
      </c>
      <c r="B26" s="222">
        <v>0</v>
      </c>
      <c r="C26" s="222">
        <v>0</v>
      </c>
      <c r="D26" s="222">
        <v>0</v>
      </c>
      <c r="E26" s="222">
        <v>0</v>
      </c>
      <c r="F26" s="222">
        <v>0</v>
      </c>
      <c r="G26" s="222">
        <v>0</v>
      </c>
      <c r="H26" s="222">
        <v>0</v>
      </c>
      <c r="I26" s="222">
        <v>0</v>
      </c>
      <c r="J26" s="222">
        <v>0</v>
      </c>
      <c r="K26" s="222">
        <v>0</v>
      </c>
      <c r="L26" s="222">
        <v>0</v>
      </c>
      <c r="M26" s="222">
        <v>0</v>
      </c>
      <c r="N26" s="223">
        <v>0</v>
      </c>
    </row>
    <row r="27" spans="1:14" ht="33" customHeight="1" thickBot="1" x14ac:dyDescent="0.25">
      <c r="A27" s="199" t="s">
        <v>241</v>
      </c>
      <c r="B27" s="222">
        <v>0</v>
      </c>
      <c r="C27" s="222">
        <v>0</v>
      </c>
      <c r="D27" s="222">
        <v>0</v>
      </c>
      <c r="E27" s="222">
        <v>0</v>
      </c>
      <c r="F27" s="222">
        <v>0</v>
      </c>
      <c r="G27" s="222">
        <v>0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222">
        <v>0</v>
      </c>
      <c r="N27" s="223">
        <v>0</v>
      </c>
    </row>
    <row r="28" spans="1:14" ht="33" customHeight="1" thickBot="1" x14ac:dyDescent="0.25">
      <c r="A28" s="198" t="s">
        <v>242</v>
      </c>
      <c r="B28" s="221">
        <v>0</v>
      </c>
      <c r="C28" s="221">
        <v>0</v>
      </c>
      <c r="D28" s="221">
        <v>0</v>
      </c>
      <c r="E28" s="221">
        <v>0</v>
      </c>
      <c r="F28" s="221">
        <v>0</v>
      </c>
      <c r="G28" s="221">
        <v>0</v>
      </c>
      <c r="H28" s="221">
        <v>0</v>
      </c>
      <c r="I28" s="221">
        <v>0</v>
      </c>
      <c r="J28" s="221">
        <v>0</v>
      </c>
      <c r="K28" s="221">
        <v>0</v>
      </c>
      <c r="L28" s="221">
        <v>0</v>
      </c>
      <c r="M28" s="221">
        <v>0</v>
      </c>
      <c r="N28" s="221">
        <v>0</v>
      </c>
    </row>
    <row r="29" spans="1:14" ht="33" customHeight="1" x14ac:dyDescent="0.2">
      <c r="A29" s="199" t="s">
        <v>243</v>
      </c>
      <c r="B29" s="222">
        <v>0</v>
      </c>
      <c r="C29" s="222">
        <v>0</v>
      </c>
      <c r="D29" s="222">
        <v>0</v>
      </c>
      <c r="E29" s="222">
        <v>0</v>
      </c>
      <c r="F29" s="222">
        <v>0</v>
      </c>
      <c r="G29" s="222">
        <v>0</v>
      </c>
      <c r="H29" s="222">
        <v>0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3">
        <v>0</v>
      </c>
    </row>
    <row r="30" spans="1:14" ht="33" customHeight="1" x14ac:dyDescent="0.2">
      <c r="A30" s="199" t="s">
        <v>244</v>
      </c>
      <c r="B30" s="222">
        <v>0</v>
      </c>
      <c r="C30" s="222">
        <v>0</v>
      </c>
      <c r="D30" s="222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v>0</v>
      </c>
      <c r="K30" s="222">
        <v>0</v>
      </c>
      <c r="L30" s="222">
        <v>0</v>
      </c>
      <c r="M30" s="222">
        <v>0</v>
      </c>
      <c r="N30" s="223">
        <v>0</v>
      </c>
    </row>
    <row r="31" spans="1:14" ht="33" customHeight="1" x14ac:dyDescent="0.2">
      <c r="A31" s="199" t="s">
        <v>245</v>
      </c>
      <c r="B31" s="222">
        <v>0</v>
      </c>
      <c r="C31" s="222">
        <v>0</v>
      </c>
      <c r="D31" s="222">
        <v>0</v>
      </c>
      <c r="E31" s="222">
        <v>0</v>
      </c>
      <c r="F31" s="222">
        <v>0</v>
      </c>
      <c r="G31" s="222">
        <v>0</v>
      </c>
      <c r="H31" s="222">
        <v>0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3">
        <v>0</v>
      </c>
    </row>
    <row r="32" spans="1:14" ht="33" customHeight="1" thickBot="1" x14ac:dyDescent="0.25">
      <c r="A32" s="199" t="s">
        <v>246</v>
      </c>
      <c r="B32" s="222">
        <v>0</v>
      </c>
      <c r="C32" s="222">
        <v>0</v>
      </c>
      <c r="D32" s="222">
        <v>0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3">
        <v>0</v>
      </c>
    </row>
    <row r="33" spans="1:14" ht="33" customHeight="1" thickBot="1" x14ac:dyDescent="0.25">
      <c r="A33" s="198" t="s">
        <v>247</v>
      </c>
      <c r="B33" s="224">
        <v>0</v>
      </c>
      <c r="C33" s="224">
        <v>0</v>
      </c>
      <c r="D33" s="224">
        <v>74043.900000000009</v>
      </c>
      <c r="E33" s="224">
        <v>0</v>
      </c>
      <c r="F33" s="224">
        <v>0</v>
      </c>
      <c r="G33" s="224">
        <v>0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  <c r="M33" s="224">
        <v>0</v>
      </c>
      <c r="N33" s="224">
        <v>74043.900000000009</v>
      </c>
    </row>
    <row r="34" spans="1:14" ht="33" customHeight="1" x14ac:dyDescent="0.2">
      <c r="A34" s="199" t="s">
        <v>248</v>
      </c>
      <c r="B34" s="222">
        <v>0</v>
      </c>
      <c r="C34" s="222">
        <v>0</v>
      </c>
      <c r="D34" s="222">
        <v>0</v>
      </c>
      <c r="E34" s="222">
        <v>0</v>
      </c>
      <c r="F34" s="222">
        <v>0</v>
      </c>
      <c r="G34" s="222">
        <v>0</v>
      </c>
      <c r="H34" s="222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5">
        <v>0</v>
      </c>
    </row>
    <row r="35" spans="1:14" ht="33" customHeight="1" thickBot="1" x14ac:dyDescent="0.25">
      <c r="A35" s="199" t="s">
        <v>249</v>
      </c>
      <c r="B35" s="222">
        <v>0</v>
      </c>
      <c r="C35" s="222">
        <v>0</v>
      </c>
      <c r="D35" s="222">
        <v>74043.900000000009</v>
      </c>
      <c r="E35" s="222">
        <v>0</v>
      </c>
      <c r="F35" s="222">
        <v>0</v>
      </c>
      <c r="G35" s="222">
        <v>0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5">
        <v>74043.900000000009</v>
      </c>
    </row>
    <row r="36" spans="1:14" ht="33" customHeight="1" thickBot="1" x14ac:dyDescent="0.25">
      <c r="A36" s="198" t="s">
        <v>250</v>
      </c>
      <c r="B36" s="221">
        <v>134550473.83658659</v>
      </c>
      <c r="C36" s="221">
        <v>88968993.704216614</v>
      </c>
      <c r="D36" s="221">
        <v>111803429.45309569</v>
      </c>
      <c r="E36" s="221">
        <v>161331120.05045632</v>
      </c>
      <c r="F36" s="221">
        <v>179675486.16556701</v>
      </c>
      <c r="G36" s="221">
        <v>164348624.46306491</v>
      </c>
      <c r="H36" s="221">
        <v>149752197.32309839</v>
      </c>
      <c r="I36" s="221">
        <v>173591498.29605573</v>
      </c>
      <c r="J36" s="221">
        <v>117227584.21052432</v>
      </c>
      <c r="K36" s="221">
        <v>120323638.03631887</v>
      </c>
      <c r="L36" s="221">
        <v>104398516.97356519</v>
      </c>
      <c r="M36" s="221">
        <v>62262269.447521299</v>
      </c>
      <c r="N36" s="221">
        <v>1568233831.9600708</v>
      </c>
    </row>
    <row r="37" spans="1:14" ht="33" customHeight="1" x14ac:dyDescent="0.2">
      <c r="A37" s="199" t="s">
        <v>251</v>
      </c>
      <c r="B37" s="222">
        <v>0</v>
      </c>
      <c r="C37" s="222">
        <v>0</v>
      </c>
      <c r="D37" s="222">
        <v>0</v>
      </c>
      <c r="E37" s="222">
        <v>0</v>
      </c>
      <c r="F37" s="222">
        <v>0</v>
      </c>
      <c r="G37" s="222">
        <v>0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5">
        <v>0</v>
      </c>
    </row>
    <row r="38" spans="1:14" ht="33" customHeight="1" x14ac:dyDescent="0.2">
      <c r="A38" s="199" t="s">
        <v>252</v>
      </c>
      <c r="B38" s="222">
        <v>0</v>
      </c>
      <c r="C38" s="222">
        <v>0</v>
      </c>
      <c r="D38" s="222">
        <v>0</v>
      </c>
      <c r="E38" s="222">
        <v>0</v>
      </c>
      <c r="F38" s="222">
        <v>0</v>
      </c>
      <c r="G38" s="222">
        <v>0</v>
      </c>
      <c r="H38" s="222">
        <v>0</v>
      </c>
      <c r="I38" s="222">
        <v>0</v>
      </c>
      <c r="J38" s="222">
        <v>0</v>
      </c>
      <c r="K38" s="222">
        <v>0</v>
      </c>
      <c r="L38" s="222">
        <v>0</v>
      </c>
      <c r="M38" s="222">
        <v>0</v>
      </c>
      <c r="N38" s="225">
        <v>0</v>
      </c>
    </row>
    <row r="39" spans="1:14" ht="33" customHeight="1" x14ac:dyDescent="0.2">
      <c r="A39" s="199" t="s">
        <v>253</v>
      </c>
      <c r="B39" s="222">
        <v>7842738.8096940052</v>
      </c>
      <c r="C39" s="222">
        <v>4109112.18</v>
      </c>
      <c r="D39" s="222">
        <v>5137102.2799999993</v>
      </c>
      <c r="E39" s="222">
        <v>174136.58999999997</v>
      </c>
      <c r="F39" s="222">
        <v>0</v>
      </c>
      <c r="G39" s="222">
        <v>0</v>
      </c>
      <c r="H39" s="222">
        <v>0</v>
      </c>
      <c r="I39" s="222">
        <v>86478.9</v>
      </c>
      <c r="J39" s="222">
        <v>6228419.1971198199</v>
      </c>
      <c r="K39" s="222">
        <v>6099463.76288018</v>
      </c>
      <c r="L39" s="222">
        <v>2761473.34</v>
      </c>
      <c r="M39" s="222">
        <v>3126654.2110000001</v>
      </c>
      <c r="N39" s="225">
        <v>35565579.270694003</v>
      </c>
    </row>
    <row r="40" spans="1:14" ht="33" customHeight="1" x14ac:dyDescent="0.2">
      <c r="A40" s="199" t="s">
        <v>254</v>
      </c>
      <c r="B40" s="222">
        <v>30689430.608094957</v>
      </c>
      <c r="C40" s="222">
        <v>27769584.498631321</v>
      </c>
      <c r="D40" s="222">
        <v>68639998.930732161</v>
      </c>
      <c r="E40" s="222">
        <v>132787260.09171645</v>
      </c>
      <c r="F40" s="222">
        <v>117317478.84269196</v>
      </c>
      <c r="G40" s="222">
        <v>101975716.4793106</v>
      </c>
      <c r="H40" s="222">
        <v>87948109.767736092</v>
      </c>
      <c r="I40" s="222">
        <v>94363154.130762279</v>
      </c>
      <c r="J40" s="222">
        <v>55538669.025636703</v>
      </c>
      <c r="K40" s="222">
        <v>67979153.567847297</v>
      </c>
      <c r="L40" s="222">
        <v>53664614.043048799</v>
      </c>
      <c r="M40" s="222">
        <v>16224380.205517562</v>
      </c>
      <c r="N40" s="225">
        <v>854897550.19172621</v>
      </c>
    </row>
    <row r="41" spans="1:14" ht="33" customHeight="1" x14ac:dyDescent="0.2">
      <c r="A41" s="199" t="s">
        <v>255</v>
      </c>
      <c r="B41" s="222">
        <v>0</v>
      </c>
      <c r="C41" s="222">
        <v>0</v>
      </c>
      <c r="D41" s="222">
        <v>0</v>
      </c>
      <c r="E41" s="222">
        <v>0</v>
      </c>
      <c r="F41" s="222">
        <v>0</v>
      </c>
      <c r="G41" s="222">
        <v>0</v>
      </c>
      <c r="H41" s="222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5">
        <v>0</v>
      </c>
    </row>
    <row r="42" spans="1:14" ht="33" customHeight="1" x14ac:dyDescent="0.2">
      <c r="A42" s="199" t="s">
        <v>256</v>
      </c>
      <c r="B42" s="222">
        <v>85282100.549603552</v>
      </c>
      <c r="C42" s="222">
        <v>43934798.878825843</v>
      </c>
      <c r="D42" s="222">
        <v>34189287.721938252</v>
      </c>
      <c r="E42" s="222">
        <v>6649815.2609042581</v>
      </c>
      <c r="F42" s="222">
        <v>3781818.43</v>
      </c>
      <c r="G42" s="222">
        <v>4334248.1800000006</v>
      </c>
      <c r="H42" s="222">
        <v>2002448.8747823404</v>
      </c>
      <c r="I42" s="222">
        <v>8720617.560338337</v>
      </c>
      <c r="J42" s="222">
        <v>10584968.424879299</v>
      </c>
      <c r="K42" s="222">
        <v>4986076.42</v>
      </c>
      <c r="L42" s="222">
        <v>4795614</v>
      </c>
      <c r="M42" s="222">
        <v>25202940.719999999</v>
      </c>
      <c r="N42" s="225">
        <v>234464735.02127191</v>
      </c>
    </row>
    <row r="43" spans="1:14" ht="33" customHeight="1" x14ac:dyDescent="0.2">
      <c r="A43" s="199" t="s">
        <v>257</v>
      </c>
      <c r="B43" s="222">
        <v>0</v>
      </c>
      <c r="C43" s="222">
        <v>0</v>
      </c>
      <c r="D43" s="222">
        <v>0</v>
      </c>
      <c r="E43" s="222">
        <v>0</v>
      </c>
      <c r="F43" s="222">
        <v>0</v>
      </c>
      <c r="G43" s="222">
        <v>0</v>
      </c>
      <c r="H43" s="222">
        <v>0</v>
      </c>
      <c r="I43" s="222">
        <v>0</v>
      </c>
      <c r="J43" s="222">
        <v>0</v>
      </c>
      <c r="K43" s="222">
        <v>0</v>
      </c>
      <c r="L43" s="222">
        <v>0</v>
      </c>
      <c r="M43" s="222">
        <v>0</v>
      </c>
      <c r="N43" s="225">
        <v>0</v>
      </c>
    </row>
    <row r="44" spans="1:14" ht="33" customHeight="1" x14ac:dyDescent="0.2">
      <c r="A44" s="199" t="s">
        <v>258</v>
      </c>
      <c r="B44" s="222">
        <v>0</v>
      </c>
      <c r="C44" s="222">
        <v>0</v>
      </c>
      <c r="D44" s="222">
        <v>1382638.9200000002</v>
      </c>
      <c r="E44" s="222">
        <v>0</v>
      </c>
      <c r="F44" s="222">
        <v>0</v>
      </c>
      <c r="G44" s="222">
        <v>0</v>
      </c>
      <c r="H44" s="222">
        <v>0</v>
      </c>
      <c r="I44" s="222">
        <v>0</v>
      </c>
      <c r="J44" s="222">
        <v>0</v>
      </c>
      <c r="K44" s="222">
        <v>2043997.36</v>
      </c>
      <c r="L44" s="222">
        <v>2168627.86</v>
      </c>
      <c r="M44" s="222">
        <v>1135233.98</v>
      </c>
      <c r="N44" s="225">
        <v>6730498.120000001</v>
      </c>
    </row>
    <row r="45" spans="1:14" ht="33" customHeight="1" x14ac:dyDescent="0.2">
      <c r="A45" s="199" t="s">
        <v>259</v>
      </c>
      <c r="B45" s="222">
        <v>10736203.869194092</v>
      </c>
      <c r="C45" s="222">
        <v>13155498.146759454</v>
      </c>
      <c r="D45" s="222">
        <v>2454401.6004252736</v>
      </c>
      <c r="E45" s="222">
        <v>21719908.107835587</v>
      </c>
      <c r="F45" s="222">
        <v>58576188.892875038</v>
      </c>
      <c r="G45" s="222">
        <v>58038659.803754285</v>
      </c>
      <c r="H45" s="222">
        <v>59801638.680579968</v>
      </c>
      <c r="I45" s="222">
        <v>70421247.704955101</v>
      </c>
      <c r="J45" s="222">
        <v>44875527.562888503</v>
      </c>
      <c r="K45" s="222">
        <v>39214946.925591402</v>
      </c>
      <c r="L45" s="222">
        <v>41008187.730516396</v>
      </c>
      <c r="M45" s="222">
        <v>16573060.331003742</v>
      </c>
      <c r="N45" s="225">
        <v>436575469.35637879</v>
      </c>
    </row>
    <row r="46" spans="1:14" ht="33" customHeight="1" x14ac:dyDescent="0.2">
      <c r="A46" s="199" t="s">
        <v>260</v>
      </c>
      <c r="B46" s="222">
        <v>0</v>
      </c>
      <c r="C46" s="222">
        <v>0</v>
      </c>
      <c r="D46" s="222">
        <v>0</v>
      </c>
      <c r="E46" s="222">
        <v>0</v>
      </c>
      <c r="F46" s="222">
        <v>0</v>
      </c>
      <c r="G46" s="222">
        <v>0</v>
      </c>
      <c r="H46" s="222">
        <v>0</v>
      </c>
      <c r="I46" s="222">
        <v>0</v>
      </c>
      <c r="J46" s="222">
        <v>0</v>
      </c>
      <c r="K46" s="222">
        <v>0</v>
      </c>
      <c r="L46" s="222">
        <v>0</v>
      </c>
      <c r="M46" s="222">
        <v>0</v>
      </c>
      <c r="N46" s="225">
        <v>0</v>
      </c>
    </row>
    <row r="47" spans="1:14" ht="33" customHeight="1" thickBot="1" x14ac:dyDescent="0.25">
      <c r="A47" s="199" t="s">
        <v>261</v>
      </c>
      <c r="B47" s="222">
        <v>0</v>
      </c>
      <c r="C47" s="222">
        <v>0</v>
      </c>
      <c r="D47" s="222">
        <v>0</v>
      </c>
      <c r="E47" s="222">
        <v>0</v>
      </c>
      <c r="F47" s="222">
        <v>0</v>
      </c>
      <c r="G47" s="222">
        <v>0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5">
        <v>0</v>
      </c>
    </row>
    <row r="48" spans="1:14" ht="33" customHeight="1" thickBot="1" x14ac:dyDescent="0.25">
      <c r="A48" s="198" t="s">
        <v>262</v>
      </c>
      <c r="B48" s="221">
        <v>0</v>
      </c>
      <c r="C48" s="221">
        <v>0</v>
      </c>
      <c r="D48" s="221">
        <v>0</v>
      </c>
      <c r="E48" s="221">
        <v>0</v>
      </c>
      <c r="F48" s="221">
        <v>0</v>
      </c>
      <c r="G48" s="221">
        <v>0</v>
      </c>
      <c r="H48" s="221">
        <v>0</v>
      </c>
      <c r="I48" s="221">
        <v>0</v>
      </c>
      <c r="J48" s="221">
        <v>0</v>
      </c>
      <c r="K48" s="221">
        <v>0</v>
      </c>
      <c r="L48" s="221">
        <v>0</v>
      </c>
      <c r="M48" s="221">
        <v>0</v>
      </c>
      <c r="N48" s="221">
        <v>0</v>
      </c>
    </row>
    <row r="49" spans="1:14" ht="33" customHeight="1" thickBot="1" x14ac:dyDescent="0.25">
      <c r="A49" s="200" t="s">
        <v>262</v>
      </c>
      <c r="B49" s="226">
        <v>0</v>
      </c>
      <c r="C49" s="226">
        <v>0</v>
      </c>
      <c r="D49" s="226">
        <v>0</v>
      </c>
      <c r="E49" s="226">
        <v>0</v>
      </c>
      <c r="F49" s="226">
        <v>0</v>
      </c>
      <c r="G49" s="226">
        <v>0</v>
      </c>
      <c r="H49" s="226">
        <v>0</v>
      </c>
      <c r="I49" s="226">
        <v>0</v>
      </c>
      <c r="J49" s="226">
        <v>0</v>
      </c>
      <c r="K49" s="226">
        <v>0</v>
      </c>
      <c r="L49" s="226">
        <v>0</v>
      </c>
      <c r="M49" s="226">
        <v>0</v>
      </c>
      <c r="N49" s="225">
        <v>0</v>
      </c>
    </row>
    <row r="50" spans="1:14" ht="33" customHeight="1" thickBot="1" x14ac:dyDescent="0.25">
      <c r="A50" s="198" t="s">
        <v>263</v>
      </c>
      <c r="B50" s="221">
        <v>1437875.3679999996</v>
      </c>
      <c r="C50" s="221">
        <v>0</v>
      </c>
      <c r="D50" s="221">
        <v>0</v>
      </c>
      <c r="E50" s="221">
        <v>0</v>
      </c>
      <c r="F50" s="221">
        <v>0</v>
      </c>
      <c r="G50" s="221">
        <v>0</v>
      </c>
      <c r="H50" s="221">
        <v>0</v>
      </c>
      <c r="I50" s="221">
        <v>0</v>
      </c>
      <c r="J50" s="221">
        <v>0</v>
      </c>
      <c r="K50" s="221">
        <v>0</v>
      </c>
      <c r="L50" s="221">
        <v>0</v>
      </c>
      <c r="M50" s="221">
        <v>0</v>
      </c>
      <c r="N50" s="221">
        <v>1437875.3679999996</v>
      </c>
    </row>
    <row r="51" spans="1:14" ht="33" customHeight="1" x14ac:dyDescent="0.2">
      <c r="A51" s="199" t="s">
        <v>264</v>
      </c>
      <c r="B51" s="222">
        <v>1437875.3679999996</v>
      </c>
      <c r="C51" s="222">
        <v>0</v>
      </c>
      <c r="D51" s="222">
        <v>0</v>
      </c>
      <c r="E51" s="222">
        <v>0</v>
      </c>
      <c r="F51" s="222">
        <v>0</v>
      </c>
      <c r="G51" s="222">
        <v>0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5">
        <v>1437875.3679999996</v>
      </c>
    </row>
    <row r="52" spans="1:14" ht="33" customHeight="1" x14ac:dyDescent="0.2">
      <c r="A52" s="199" t="s">
        <v>265</v>
      </c>
      <c r="B52" s="222">
        <v>0</v>
      </c>
      <c r="C52" s="222">
        <v>0</v>
      </c>
      <c r="D52" s="222">
        <v>0</v>
      </c>
      <c r="E52" s="222">
        <v>0</v>
      </c>
      <c r="F52" s="222">
        <v>0</v>
      </c>
      <c r="G52" s="222">
        <v>0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5">
        <v>0</v>
      </c>
    </row>
    <row r="53" spans="1:14" ht="33" customHeight="1" x14ac:dyDescent="0.2">
      <c r="A53" s="199" t="s">
        <v>266</v>
      </c>
      <c r="B53" s="222">
        <v>0</v>
      </c>
      <c r="C53" s="222">
        <v>0</v>
      </c>
      <c r="D53" s="222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222">
        <v>0</v>
      </c>
      <c r="N53" s="225">
        <v>0</v>
      </c>
    </row>
    <row r="54" spans="1:14" ht="33" customHeight="1" x14ac:dyDescent="0.2">
      <c r="A54" s="199" t="s">
        <v>267</v>
      </c>
      <c r="B54" s="222">
        <v>0</v>
      </c>
      <c r="C54" s="222">
        <v>0</v>
      </c>
      <c r="D54" s="222">
        <v>0</v>
      </c>
      <c r="E54" s="222">
        <v>0</v>
      </c>
      <c r="F54" s="222">
        <v>0</v>
      </c>
      <c r="G54" s="222">
        <v>0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5">
        <v>0</v>
      </c>
    </row>
    <row r="55" spans="1:14" ht="33" customHeight="1" x14ac:dyDescent="0.2">
      <c r="A55" s="199" t="s">
        <v>268</v>
      </c>
      <c r="B55" s="222">
        <v>0</v>
      </c>
      <c r="C55" s="222">
        <v>0</v>
      </c>
      <c r="D55" s="222">
        <v>0</v>
      </c>
      <c r="E55" s="222">
        <v>0</v>
      </c>
      <c r="F55" s="222">
        <v>0</v>
      </c>
      <c r="G55" s="222">
        <v>0</v>
      </c>
      <c r="H55" s="222">
        <v>0</v>
      </c>
      <c r="I55" s="222">
        <v>0</v>
      </c>
      <c r="J55" s="222">
        <v>0</v>
      </c>
      <c r="K55" s="222">
        <v>0</v>
      </c>
      <c r="L55" s="222">
        <v>0</v>
      </c>
      <c r="M55" s="222">
        <v>0</v>
      </c>
      <c r="N55" s="225">
        <v>0</v>
      </c>
    </row>
    <row r="56" spans="1:14" ht="33" customHeight="1" x14ac:dyDescent="0.2">
      <c r="A56" s="199" t="s">
        <v>269</v>
      </c>
      <c r="B56" s="222">
        <v>0</v>
      </c>
      <c r="C56" s="222">
        <v>0</v>
      </c>
      <c r="D56" s="222">
        <v>0</v>
      </c>
      <c r="E56" s="222">
        <v>0</v>
      </c>
      <c r="F56" s="222">
        <v>0</v>
      </c>
      <c r="G56" s="222">
        <v>0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5">
        <v>0</v>
      </c>
    </row>
    <row r="57" spans="1:14" ht="33" customHeight="1" x14ac:dyDescent="0.2">
      <c r="A57" s="199" t="s">
        <v>270</v>
      </c>
      <c r="B57" s="222">
        <v>0</v>
      </c>
      <c r="C57" s="222">
        <v>0</v>
      </c>
      <c r="D57" s="222">
        <v>0</v>
      </c>
      <c r="E57" s="222">
        <v>0</v>
      </c>
      <c r="F57" s="222">
        <v>0</v>
      </c>
      <c r="G57" s="222">
        <v>0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5">
        <v>0</v>
      </c>
    </row>
    <row r="58" spans="1:14" ht="33" customHeight="1" x14ac:dyDescent="0.2">
      <c r="A58" s="199" t="s">
        <v>271</v>
      </c>
      <c r="B58" s="222">
        <v>0</v>
      </c>
      <c r="C58" s="222">
        <v>0</v>
      </c>
      <c r="D58" s="222">
        <v>0</v>
      </c>
      <c r="E58" s="222">
        <v>0</v>
      </c>
      <c r="F58" s="222">
        <v>0</v>
      </c>
      <c r="G58" s="222">
        <v>0</v>
      </c>
      <c r="H58" s="222">
        <v>0</v>
      </c>
      <c r="I58" s="222">
        <v>0</v>
      </c>
      <c r="J58" s="222">
        <v>0</v>
      </c>
      <c r="K58" s="222">
        <v>0</v>
      </c>
      <c r="L58" s="222">
        <v>0</v>
      </c>
      <c r="M58" s="222">
        <v>0</v>
      </c>
      <c r="N58" s="225">
        <v>0</v>
      </c>
    </row>
    <row r="59" spans="1:14" ht="33" customHeight="1" x14ac:dyDescent="0.2">
      <c r="A59" s="199" t="s">
        <v>272</v>
      </c>
      <c r="B59" s="222">
        <v>0</v>
      </c>
      <c r="C59" s="222">
        <v>0</v>
      </c>
      <c r="D59" s="222">
        <v>0</v>
      </c>
      <c r="E59" s="222">
        <v>0</v>
      </c>
      <c r="F59" s="222">
        <v>0</v>
      </c>
      <c r="G59" s="222">
        <v>0</v>
      </c>
      <c r="H59" s="222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5">
        <v>0</v>
      </c>
    </row>
    <row r="60" spans="1:14" ht="33" customHeight="1" thickBot="1" x14ac:dyDescent="0.25">
      <c r="A60" s="199" t="s">
        <v>273</v>
      </c>
      <c r="B60" s="222">
        <v>0</v>
      </c>
      <c r="C60" s="222">
        <v>0</v>
      </c>
      <c r="D60" s="222">
        <v>0</v>
      </c>
      <c r="E60" s="222">
        <v>0</v>
      </c>
      <c r="F60" s="222">
        <v>0</v>
      </c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5">
        <v>0</v>
      </c>
    </row>
    <row r="61" spans="1:14" ht="33" customHeight="1" thickBot="1" x14ac:dyDescent="0.25">
      <c r="A61" s="198" t="s">
        <v>274</v>
      </c>
      <c r="B61" s="221">
        <v>0</v>
      </c>
      <c r="C61" s="221">
        <v>0</v>
      </c>
      <c r="D61" s="221">
        <v>0</v>
      </c>
      <c r="E61" s="221">
        <v>0</v>
      </c>
      <c r="F61" s="221">
        <v>0</v>
      </c>
      <c r="G61" s="221">
        <v>0</v>
      </c>
      <c r="H61" s="221">
        <v>0</v>
      </c>
      <c r="I61" s="221">
        <v>0</v>
      </c>
      <c r="J61" s="221">
        <v>0</v>
      </c>
      <c r="K61" s="221">
        <v>0</v>
      </c>
      <c r="L61" s="221">
        <v>0</v>
      </c>
      <c r="M61" s="221">
        <v>0</v>
      </c>
      <c r="N61" s="221">
        <v>0</v>
      </c>
    </row>
    <row r="62" spans="1:14" ht="33" customHeight="1" x14ac:dyDescent="0.2">
      <c r="A62" s="199" t="s">
        <v>275</v>
      </c>
      <c r="B62" s="222">
        <v>0</v>
      </c>
      <c r="C62" s="222">
        <v>0</v>
      </c>
      <c r="D62" s="222">
        <v>0</v>
      </c>
      <c r="E62" s="222">
        <v>0</v>
      </c>
      <c r="F62" s="222">
        <v>0</v>
      </c>
      <c r="G62" s="222">
        <v>0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5">
        <v>0</v>
      </c>
    </row>
    <row r="63" spans="1:14" ht="33" customHeight="1" x14ac:dyDescent="0.2">
      <c r="A63" s="199" t="s">
        <v>276</v>
      </c>
      <c r="B63" s="222">
        <v>0</v>
      </c>
      <c r="C63" s="222">
        <v>0</v>
      </c>
      <c r="D63" s="222">
        <v>0</v>
      </c>
      <c r="E63" s="222">
        <v>0</v>
      </c>
      <c r="F63" s="222">
        <v>0</v>
      </c>
      <c r="G63" s="222">
        <v>0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5">
        <v>0</v>
      </c>
    </row>
    <row r="64" spans="1:14" ht="33" customHeight="1" x14ac:dyDescent="0.2">
      <c r="A64" s="199" t="s">
        <v>277</v>
      </c>
      <c r="B64" s="222">
        <v>0</v>
      </c>
      <c r="C64" s="222">
        <v>0</v>
      </c>
      <c r="D64" s="222">
        <v>0</v>
      </c>
      <c r="E64" s="222">
        <v>0</v>
      </c>
      <c r="F64" s="222">
        <v>0</v>
      </c>
      <c r="G64" s="222">
        <v>0</v>
      </c>
      <c r="H64" s="222">
        <v>0</v>
      </c>
      <c r="I64" s="222">
        <v>0</v>
      </c>
      <c r="J64" s="222">
        <v>0</v>
      </c>
      <c r="K64" s="222">
        <v>0</v>
      </c>
      <c r="L64" s="222">
        <v>0</v>
      </c>
      <c r="M64" s="222">
        <v>0</v>
      </c>
      <c r="N64" s="225">
        <v>0</v>
      </c>
    </row>
    <row r="65" spans="1:14" ht="33" customHeight="1" x14ac:dyDescent="0.2">
      <c r="A65" s="199" t="s">
        <v>278</v>
      </c>
      <c r="B65" s="222">
        <v>0</v>
      </c>
      <c r="C65" s="222">
        <v>0</v>
      </c>
      <c r="D65" s="222">
        <v>0</v>
      </c>
      <c r="E65" s="222">
        <v>0</v>
      </c>
      <c r="F65" s="222">
        <v>0</v>
      </c>
      <c r="G65" s="222">
        <v>0</v>
      </c>
      <c r="H65" s="222">
        <v>0</v>
      </c>
      <c r="I65" s="222">
        <v>0</v>
      </c>
      <c r="J65" s="222">
        <v>0</v>
      </c>
      <c r="K65" s="222">
        <v>0</v>
      </c>
      <c r="L65" s="222">
        <v>0</v>
      </c>
      <c r="M65" s="222">
        <v>0</v>
      </c>
      <c r="N65" s="225">
        <v>0</v>
      </c>
    </row>
    <row r="66" spans="1:14" ht="33" customHeight="1" x14ac:dyDescent="0.2">
      <c r="A66" s="199" t="s">
        <v>279</v>
      </c>
      <c r="B66" s="222">
        <v>0</v>
      </c>
      <c r="C66" s="222">
        <v>0</v>
      </c>
      <c r="D66" s="222">
        <v>0</v>
      </c>
      <c r="E66" s="222">
        <v>0</v>
      </c>
      <c r="F66" s="222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2">
        <v>0</v>
      </c>
      <c r="N66" s="225">
        <v>0</v>
      </c>
    </row>
    <row r="67" spans="1:14" ht="33" customHeight="1" x14ac:dyDescent="0.2">
      <c r="A67" s="199" t="s">
        <v>280</v>
      </c>
      <c r="B67" s="222">
        <v>0</v>
      </c>
      <c r="C67" s="222">
        <v>0</v>
      </c>
      <c r="D67" s="222">
        <v>0</v>
      </c>
      <c r="E67" s="222">
        <v>0</v>
      </c>
      <c r="F67" s="222">
        <v>0</v>
      </c>
      <c r="G67" s="222">
        <v>0</v>
      </c>
      <c r="H67" s="222">
        <v>0</v>
      </c>
      <c r="I67" s="222">
        <v>0</v>
      </c>
      <c r="J67" s="222">
        <v>0</v>
      </c>
      <c r="K67" s="222">
        <v>0</v>
      </c>
      <c r="L67" s="222">
        <v>0</v>
      </c>
      <c r="M67" s="222">
        <v>0</v>
      </c>
      <c r="N67" s="225">
        <v>0</v>
      </c>
    </row>
    <row r="68" spans="1:14" ht="33" customHeight="1" thickBot="1" x14ac:dyDescent="0.25">
      <c r="A68" s="199" t="s">
        <v>281</v>
      </c>
      <c r="B68" s="222">
        <v>0</v>
      </c>
      <c r="C68" s="222">
        <v>0</v>
      </c>
      <c r="D68" s="222">
        <v>0</v>
      </c>
      <c r="E68" s="222">
        <v>0</v>
      </c>
      <c r="F68" s="222">
        <v>0</v>
      </c>
      <c r="G68" s="222">
        <v>0</v>
      </c>
      <c r="H68" s="222">
        <v>0</v>
      </c>
      <c r="I68" s="222">
        <v>0</v>
      </c>
      <c r="J68" s="222">
        <v>0</v>
      </c>
      <c r="K68" s="222">
        <v>0</v>
      </c>
      <c r="L68" s="222">
        <v>0</v>
      </c>
      <c r="M68" s="222">
        <v>0</v>
      </c>
      <c r="N68" s="225">
        <v>0</v>
      </c>
    </row>
    <row r="69" spans="1:14" ht="33" customHeight="1" thickBot="1" x14ac:dyDescent="0.25">
      <c r="A69" s="198" t="s">
        <v>282</v>
      </c>
      <c r="B69" s="221">
        <v>18476072.66</v>
      </c>
      <c r="C69" s="221">
        <v>15826924.619999999</v>
      </c>
      <c r="D69" s="221">
        <v>8444476.3200000003</v>
      </c>
      <c r="E69" s="221">
        <v>0</v>
      </c>
      <c r="F69" s="221">
        <v>0</v>
      </c>
      <c r="G69" s="221">
        <v>0</v>
      </c>
      <c r="H69" s="221">
        <v>0</v>
      </c>
      <c r="I69" s="221">
        <v>1499723.68</v>
      </c>
      <c r="J69" s="221">
        <v>3096112.6799999997</v>
      </c>
      <c r="K69" s="221">
        <v>4637907.62</v>
      </c>
      <c r="L69" s="221">
        <v>6413551.7800000003</v>
      </c>
      <c r="M69" s="221">
        <v>7042330.7999999989</v>
      </c>
      <c r="N69" s="221">
        <v>65437100.160000004</v>
      </c>
    </row>
    <row r="70" spans="1:14" ht="33" customHeight="1" x14ac:dyDescent="0.2">
      <c r="A70" s="199" t="s">
        <v>283</v>
      </c>
      <c r="B70" s="222">
        <v>0</v>
      </c>
      <c r="C70" s="222">
        <v>0</v>
      </c>
      <c r="D70" s="222">
        <v>0</v>
      </c>
      <c r="E70" s="222">
        <v>0</v>
      </c>
      <c r="F70" s="222">
        <v>0</v>
      </c>
      <c r="G70" s="222">
        <v>0</v>
      </c>
      <c r="H70" s="222">
        <v>0</v>
      </c>
      <c r="I70" s="222">
        <v>0</v>
      </c>
      <c r="J70" s="222">
        <v>1357087.76</v>
      </c>
      <c r="K70" s="222">
        <v>4637907.62</v>
      </c>
      <c r="L70" s="222">
        <v>6413551.7800000003</v>
      </c>
      <c r="M70" s="222">
        <v>7042330.7999999989</v>
      </c>
      <c r="N70" s="225">
        <v>19450877.960000001</v>
      </c>
    </row>
    <row r="71" spans="1:14" ht="33" customHeight="1" x14ac:dyDescent="0.2">
      <c r="A71" s="199" t="s">
        <v>284</v>
      </c>
      <c r="B71" s="222">
        <v>0</v>
      </c>
      <c r="C71" s="222">
        <v>0</v>
      </c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22">
        <v>0</v>
      </c>
      <c r="L71" s="222">
        <v>0</v>
      </c>
      <c r="M71" s="222">
        <v>0</v>
      </c>
      <c r="N71" s="225">
        <v>0</v>
      </c>
    </row>
    <row r="72" spans="1:14" ht="33" customHeight="1" x14ac:dyDescent="0.2">
      <c r="A72" s="199" t="s">
        <v>285</v>
      </c>
      <c r="B72" s="222">
        <v>0</v>
      </c>
      <c r="C72" s="222">
        <v>0</v>
      </c>
      <c r="D72" s="222">
        <v>0</v>
      </c>
      <c r="E72" s="222">
        <v>0</v>
      </c>
      <c r="F72" s="222">
        <v>0</v>
      </c>
      <c r="G72" s="222">
        <v>0</v>
      </c>
      <c r="H72" s="222">
        <v>0</v>
      </c>
      <c r="I72" s="222">
        <v>0</v>
      </c>
      <c r="J72" s="222">
        <v>0</v>
      </c>
      <c r="K72" s="222">
        <v>0</v>
      </c>
      <c r="L72" s="222">
        <v>0</v>
      </c>
      <c r="M72" s="222">
        <v>0</v>
      </c>
      <c r="N72" s="225">
        <v>0</v>
      </c>
    </row>
    <row r="73" spans="1:14" ht="33" customHeight="1" x14ac:dyDescent="0.2">
      <c r="A73" s="199" t="s">
        <v>286</v>
      </c>
      <c r="B73" s="222">
        <v>0</v>
      </c>
      <c r="C73" s="222">
        <v>0</v>
      </c>
      <c r="D73" s="222">
        <v>0</v>
      </c>
      <c r="E73" s="222">
        <v>0</v>
      </c>
      <c r="F73" s="222">
        <v>0</v>
      </c>
      <c r="G73" s="222">
        <v>0</v>
      </c>
      <c r="H73" s="222">
        <v>0</v>
      </c>
      <c r="I73" s="222">
        <v>0</v>
      </c>
      <c r="J73" s="222">
        <v>0</v>
      </c>
      <c r="K73" s="222">
        <v>0</v>
      </c>
      <c r="L73" s="222">
        <v>0</v>
      </c>
      <c r="M73" s="222">
        <v>0</v>
      </c>
      <c r="N73" s="225">
        <v>0</v>
      </c>
    </row>
    <row r="74" spans="1:14" ht="33" customHeight="1" x14ac:dyDescent="0.2">
      <c r="A74" s="199" t="s">
        <v>287</v>
      </c>
      <c r="B74" s="222">
        <v>0</v>
      </c>
      <c r="C74" s="222">
        <v>0</v>
      </c>
      <c r="D74" s="222">
        <v>0</v>
      </c>
      <c r="E74" s="222">
        <v>0</v>
      </c>
      <c r="F74" s="222">
        <v>0</v>
      </c>
      <c r="G74" s="222">
        <v>0</v>
      </c>
      <c r="H74" s="222">
        <v>0</v>
      </c>
      <c r="I74" s="222">
        <v>0</v>
      </c>
      <c r="J74" s="222">
        <v>0</v>
      </c>
      <c r="K74" s="222">
        <v>0</v>
      </c>
      <c r="L74" s="222">
        <v>0</v>
      </c>
      <c r="M74" s="222">
        <v>0</v>
      </c>
      <c r="N74" s="225">
        <v>0</v>
      </c>
    </row>
    <row r="75" spans="1:14" ht="33" customHeight="1" x14ac:dyDescent="0.2">
      <c r="A75" s="199" t="s">
        <v>288</v>
      </c>
      <c r="B75" s="222">
        <v>0</v>
      </c>
      <c r="C75" s="222">
        <v>0</v>
      </c>
      <c r="D75" s="222">
        <v>0</v>
      </c>
      <c r="E75" s="222">
        <v>0</v>
      </c>
      <c r="F75" s="222">
        <v>0</v>
      </c>
      <c r="G75" s="222">
        <v>0</v>
      </c>
      <c r="H75" s="222">
        <v>0</v>
      </c>
      <c r="I75" s="222">
        <v>1499723.68</v>
      </c>
      <c r="J75" s="222">
        <v>1739024.92</v>
      </c>
      <c r="K75" s="222">
        <v>0</v>
      </c>
      <c r="L75" s="222">
        <v>0</v>
      </c>
      <c r="M75" s="222">
        <v>0</v>
      </c>
      <c r="N75" s="225">
        <v>3238748.5999999996</v>
      </c>
    </row>
    <row r="76" spans="1:14" ht="33" customHeight="1" x14ac:dyDescent="0.2">
      <c r="A76" s="199" t="s">
        <v>289</v>
      </c>
      <c r="B76" s="222">
        <v>0</v>
      </c>
      <c r="C76" s="222">
        <v>0</v>
      </c>
      <c r="D76" s="222">
        <v>0</v>
      </c>
      <c r="E76" s="222">
        <v>0</v>
      </c>
      <c r="F76" s="222">
        <v>0</v>
      </c>
      <c r="G76" s="222">
        <v>0</v>
      </c>
      <c r="H76" s="222">
        <v>0</v>
      </c>
      <c r="I76" s="222">
        <v>0</v>
      </c>
      <c r="J76" s="222">
        <v>0</v>
      </c>
      <c r="K76" s="222">
        <v>0</v>
      </c>
      <c r="L76" s="222">
        <v>0</v>
      </c>
      <c r="M76" s="222">
        <v>0</v>
      </c>
      <c r="N76" s="225">
        <v>0</v>
      </c>
    </row>
    <row r="77" spans="1:14" ht="33" customHeight="1" x14ac:dyDescent="0.2">
      <c r="A77" s="199" t="s">
        <v>290</v>
      </c>
      <c r="B77" s="222">
        <v>0</v>
      </c>
      <c r="C77" s="222">
        <v>0</v>
      </c>
      <c r="D77" s="222">
        <v>0</v>
      </c>
      <c r="E77" s="222">
        <v>0</v>
      </c>
      <c r="F77" s="222">
        <v>0</v>
      </c>
      <c r="G77" s="222">
        <v>0</v>
      </c>
      <c r="H77" s="222">
        <v>0</v>
      </c>
      <c r="I77" s="222">
        <v>0</v>
      </c>
      <c r="J77" s="222">
        <v>0</v>
      </c>
      <c r="K77" s="222">
        <v>0</v>
      </c>
      <c r="L77" s="222">
        <v>0</v>
      </c>
      <c r="M77" s="222">
        <v>0</v>
      </c>
      <c r="N77" s="225">
        <v>0</v>
      </c>
    </row>
    <row r="78" spans="1:14" ht="33" customHeight="1" x14ac:dyDescent="0.2">
      <c r="A78" s="199" t="s">
        <v>291</v>
      </c>
      <c r="B78" s="222">
        <v>0</v>
      </c>
      <c r="C78" s="222">
        <v>0</v>
      </c>
      <c r="D78" s="222">
        <v>0</v>
      </c>
      <c r="E78" s="222">
        <v>0</v>
      </c>
      <c r="F78" s="222">
        <v>0</v>
      </c>
      <c r="G78" s="222">
        <v>0</v>
      </c>
      <c r="H78" s="222">
        <v>0</v>
      </c>
      <c r="I78" s="222">
        <v>0</v>
      </c>
      <c r="J78" s="222">
        <v>0</v>
      </c>
      <c r="K78" s="222">
        <v>0</v>
      </c>
      <c r="L78" s="222">
        <v>0</v>
      </c>
      <c r="M78" s="222">
        <v>0</v>
      </c>
      <c r="N78" s="225">
        <v>0</v>
      </c>
    </row>
    <row r="79" spans="1:14" ht="33" customHeight="1" x14ac:dyDescent="0.2">
      <c r="A79" s="199" t="s">
        <v>292</v>
      </c>
      <c r="B79" s="222">
        <v>0</v>
      </c>
      <c r="C79" s="222">
        <v>0</v>
      </c>
      <c r="D79" s="222">
        <v>0</v>
      </c>
      <c r="E79" s="222">
        <v>0</v>
      </c>
      <c r="F79" s="222">
        <v>0</v>
      </c>
      <c r="G79" s="222">
        <v>0</v>
      </c>
      <c r="H79" s="222">
        <v>0</v>
      </c>
      <c r="I79" s="222">
        <v>0</v>
      </c>
      <c r="J79" s="222">
        <v>0</v>
      </c>
      <c r="K79" s="222">
        <v>0</v>
      </c>
      <c r="L79" s="222">
        <v>0</v>
      </c>
      <c r="M79" s="222">
        <v>0</v>
      </c>
      <c r="N79" s="225">
        <v>0</v>
      </c>
    </row>
    <row r="80" spans="1:14" ht="33" customHeight="1" x14ac:dyDescent="0.2">
      <c r="A80" s="199" t="s">
        <v>293</v>
      </c>
      <c r="B80" s="222">
        <v>0</v>
      </c>
      <c r="C80" s="222">
        <v>0</v>
      </c>
      <c r="D80" s="222">
        <v>0</v>
      </c>
      <c r="E80" s="222">
        <v>0</v>
      </c>
      <c r="F80" s="222">
        <v>0</v>
      </c>
      <c r="G80" s="222">
        <v>0</v>
      </c>
      <c r="H80" s="222">
        <v>0</v>
      </c>
      <c r="I80" s="222">
        <v>0</v>
      </c>
      <c r="J80" s="222">
        <v>0</v>
      </c>
      <c r="K80" s="222">
        <v>0</v>
      </c>
      <c r="L80" s="222">
        <v>0</v>
      </c>
      <c r="M80" s="222">
        <v>0</v>
      </c>
      <c r="N80" s="225">
        <v>0</v>
      </c>
    </row>
    <row r="81" spans="1:14" ht="33" customHeight="1" x14ac:dyDescent="0.2">
      <c r="A81" s="199" t="s">
        <v>294</v>
      </c>
      <c r="B81" s="222">
        <v>0</v>
      </c>
      <c r="C81" s="222">
        <v>0</v>
      </c>
      <c r="D81" s="222">
        <v>0</v>
      </c>
      <c r="E81" s="222">
        <v>0</v>
      </c>
      <c r="F81" s="222">
        <v>0</v>
      </c>
      <c r="G81" s="222">
        <v>0</v>
      </c>
      <c r="H81" s="222">
        <v>0</v>
      </c>
      <c r="I81" s="222">
        <v>0</v>
      </c>
      <c r="J81" s="222">
        <v>0</v>
      </c>
      <c r="K81" s="222">
        <v>0</v>
      </c>
      <c r="L81" s="222">
        <v>0</v>
      </c>
      <c r="M81" s="222">
        <v>0</v>
      </c>
      <c r="N81" s="225">
        <v>0</v>
      </c>
    </row>
    <row r="82" spans="1:14" ht="33" customHeight="1" x14ac:dyDescent="0.2">
      <c r="A82" s="199" t="s">
        <v>295</v>
      </c>
      <c r="B82" s="222">
        <v>18476072.66</v>
      </c>
      <c r="C82" s="222">
        <v>15826924.619999999</v>
      </c>
      <c r="D82" s="222">
        <v>8444476.3200000003</v>
      </c>
      <c r="E82" s="222">
        <v>0</v>
      </c>
      <c r="F82" s="222">
        <v>0</v>
      </c>
      <c r="G82" s="222">
        <v>0</v>
      </c>
      <c r="H82" s="222">
        <v>0</v>
      </c>
      <c r="I82" s="222">
        <v>0</v>
      </c>
      <c r="J82" s="222">
        <v>0</v>
      </c>
      <c r="K82" s="222">
        <v>0</v>
      </c>
      <c r="L82" s="222">
        <v>0</v>
      </c>
      <c r="M82" s="222">
        <v>0</v>
      </c>
      <c r="N82" s="225">
        <v>42747473.600000001</v>
      </c>
    </row>
    <row r="83" spans="1:14" ht="33" customHeight="1" x14ac:dyDescent="0.2">
      <c r="A83" s="199" t="s">
        <v>296</v>
      </c>
      <c r="B83" s="222">
        <v>0</v>
      </c>
      <c r="C83" s="222">
        <v>0</v>
      </c>
      <c r="D83" s="222">
        <v>0</v>
      </c>
      <c r="E83" s="222">
        <v>0</v>
      </c>
      <c r="F83" s="222">
        <v>0</v>
      </c>
      <c r="G83" s="222">
        <v>0</v>
      </c>
      <c r="H83" s="222">
        <v>0</v>
      </c>
      <c r="I83" s="222">
        <v>0</v>
      </c>
      <c r="J83" s="222">
        <v>0</v>
      </c>
      <c r="K83" s="222">
        <v>0</v>
      </c>
      <c r="L83" s="222">
        <v>0</v>
      </c>
      <c r="M83" s="222">
        <v>0</v>
      </c>
      <c r="N83" s="225">
        <v>0</v>
      </c>
    </row>
    <row r="84" spans="1:14" ht="33" customHeight="1" thickBot="1" x14ac:dyDescent="0.25">
      <c r="A84" s="199" t="s">
        <v>297</v>
      </c>
      <c r="B84" s="222">
        <v>0</v>
      </c>
      <c r="C84" s="222">
        <v>0</v>
      </c>
      <c r="D84" s="222">
        <v>0</v>
      </c>
      <c r="E84" s="222">
        <v>0</v>
      </c>
      <c r="F84" s="222">
        <v>0</v>
      </c>
      <c r="G84" s="222">
        <v>0</v>
      </c>
      <c r="H84" s="222">
        <v>0</v>
      </c>
      <c r="I84" s="222">
        <v>0</v>
      </c>
      <c r="J84" s="222">
        <v>0</v>
      </c>
      <c r="K84" s="222">
        <v>0</v>
      </c>
      <c r="L84" s="222">
        <v>0</v>
      </c>
      <c r="M84" s="222">
        <v>0</v>
      </c>
      <c r="N84" s="225">
        <v>0</v>
      </c>
    </row>
    <row r="85" spans="1:14" ht="33" customHeight="1" thickBot="1" x14ac:dyDescent="0.25">
      <c r="A85" s="198" t="s">
        <v>298</v>
      </c>
      <c r="B85" s="221">
        <v>0</v>
      </c>
      <c r="C85" s="221">
        <v>0</v>
      </c>
      <c r="D85" s="221">
        <v>0</v>
      </c>
      <c r="E85" s="221">
        <v>0</v>
      </c>
      <c r="F85" s="221">
        <v>0</v>
      </c>
      <c r="G85" s="221">
        <v>0</v>
      </c>
      <c r="H85" s="221">
        <v>0</v>
      </c>
      <c r="I85" s="221">
        <v>0</v>
      </c>
      <c r="J85" s="221">
        <v>0</v>
      </c>
      <c r="K85" s="221">
        <v>0</v>
      </c>
      <c r="L85" s="221">
        <v>0</v>
      </c>
      <c r="M85" s="221">
        <v>0</v>
      </c>
      <c r="N85" s="221">
        <v>0</v>
      </c>
    </row>
    <row r="86" spans="1:14" ht="33" customHeight="1" x14ac:dyDescent="0.2">
      <c r="A86" s="199" t="s">
        <v>299</v>
      </c>
      <c r="B86" s="222">
        <v>0</v>
      </c>
      <c r="C86" s="222">
        <v>0</v>
      </c>
      <c r="D86" s="222">
        <v>0</v>
      </c>
      <c r="E86" s="222">
        <v>0</v>
      </c>
      <c r="F86" s="222">
        <v>0</v>
      </c>
      <c r="G86" s="222">
        <v>0</v>
      </c>
      <c r="H86" s="222">
        <v>0</v>
      </c>
      <c r="I86" s="222">
        <v>0</v>
      </c>
      <c r="J86" s="222">
        <v>0</v>
      </c>
      <c r="K86" s="222">
        <v>0</v>
      </c>
      <c r="L86" s="222">
        <v>0</v>
      </c>
      <c r="M86" s="222">
        <v>0</v>
      </c>
      <c r="N86" s="225">
        <v>0</v>
      </c>
    </row>
    <row r="87" spans="1:14" ht="33" customHeight="1" x14ac:dyDescent="0.2">
      <c r="A87" s="199" t="s">
        <v>300</v>
      </c>
      <c r="B87" s="222">
        <v>0</v>
      </c>
      <c r="C87" s="222">
        <v>0</v>
      </c>
      <c r="D87" s="222">
        <v>0</v>
      </c>
      <c r="E87" s="222">
        <v>0</v>
      </c>
      <c r="F87" s="222">
        <v>0</v>
      </c>
      <c r="G87" s="222">
        <v>0</v>
      </c>
      <c r="H87" s="222">
        <v>0</v>
      </c>
      <c r="I87" s="222">
        <v>0</v>
      </c>
      <c r="J87" s="222">
        <v>0</v>
      </c>
      <c r="K87" s="222">
        <v>0</v>
      </c>
      <c r="L87" s="222">
        <v>0</v>
      </c>
      <c r="M87" s="222">
        <v>0</v>
      </c>
      <c r="N87" s="225">
        <v>0</v>
      </c>
    </row>
    <row r="88" spans="1:14" ht="33" customHeight="1" x14ac:dyDescent="0.2">
      <c r="A88" s="199" t="s">
        <v>301</v>
      </c>
      <c r="B88" s="222">
        <v>0</v>
      </c>
      <c r="C88" s="222">
        <v>0</v>
      </c>
      <c r="D88" s="222">
        <v>0</v>
      </c>
      <c r="E88" s="222">
        <v>0</v>
      </c>
      <c r="F88" s="222">
        <v>0</v>
      </c>
      <c r="G88" s="222">
        <v>0</v>
      </c>
      <c r="H88" s="222">
        <v>0</v>
      </c>
      <c r="I88" s="222">
        <v>0</v>
      </c>
      <c r="J88" s="222">
        <v>0</v>
      </c>
      <c r="K88" s="222">
        <v>0</v>
      </c>
      <c r="L88" s="222">
        <v>0</v>
      </c>
      <c r="M88" s="222">
        <v>0</v>
      </c>
      <c r="N88" s="225">
        <v>0</v>
      </c>
    </row>
    <row r="89" spans="1:14" ht="33" customHeight="1" x14ac:dyDescent="0.2">
      <c r="A89" s="199" t="s">
        <v>302</v>
      </c>
      <c r="B89" s="222">
        <v>0</v>
      </c>
      <c r="C89" s="222">
        <v>0</v>
      </c>
      <c r="D89" s="222">
        <v>0</v>
      </c>
      <c r="E89" s="222">
        <v>0</v>
      </c>
      <c r="F89" s="222">
        <v>0</v>
      </c>
      <c r="G89" s="222">
        <v>0</v>
      </c>
      <c r="H89" s="222">
        <v>0</v>
      </c>
      <c r="I89" s="222">
        <v>0</v>
      </c>
      <c r="J89" s="222">
        <v>0</v>
      </c>
      <c r="K89" s="222">
        <v>0</v>
      </c>
      <c r="L89" s="222">
        <v>0</v>
      </c>
      <c r="M89" s="222">
        <v>0</v>
      </c>
      <c r="N89" s="225">
        <v>0</v>
      </c>
    </row>
    <row r="90" spans="1:14" ht="33" customHeight="1" x14ac:dyDescent="0.2">
      <c r="A90" s="199" t="s">
        <v>303</v>
      </c>
      <c r="B90" s="222">
        <v>0</v>
      </c>
      <c r="C90" s="222">
        <v>0</v>
      </c>
      <c r="D90" s="222">
        <v>0</v>
      </c>
      <c r="E90" s="222">
        <v>0</v>
      </c>
      <c r="F90" s="222">
        <v>0</v>
      </c>
      <c r="G90" s="222">
        <v>0</v>
      </c>
      <c r="H90" s="222">
        <v>0</v>
      </c>
      <c r="I90" s="222">
        <v>0</v>
      </c>
      <c r="J90" s="222">
        <v>0</v>
      </c>
      <c r="K90" s="222">
        <v>0</v>
      </c>
      <c r="L90" s="222">
        <v>0</v>
      </c>
      <c r="M90" s="222">
        <v>0</v>
      </c>
      <c r="N90" s="225">
        <v>0</v>
      </c>
    </row>
    <row r="91" spans="1:14" ht="33" customHeight="1" thickBot="1" x14ac:dyDescent="0.25">
      <c r="A91" s="199" t="s">
        <v>234</v>
      </c>
      <c r="B91" s="222">
        <v>0</v>
      </c>
      <c r="C91" s="222">
        <v>0</v>
      </c>
      <c r="D91" s="222">
        <v>0</v>
      </c>
      <c r="E91" s="222">
        <v>0</v>
      </c>
      <c r="F91" s="222">
        <v>0</v>
      </c>
      <c r="G91" s="222">
        <v>0</v>
      </c>
      <c r="H91" s="222">
        <v>0</v>
      </c>
      <c r="I91" s="222">
        <v>0</v>
      </c>
      <c r="J91" s="222">
        <v>0</v>
      </c>
      <c r="K91" s="222">
        <v>0</v>
      </c>
      <c r="L91" s="222">
        <v>0</v>
      </c>
      <c r="M91" s="222">
        <v>0</v>
      </c>
      <c r="N91" s="225">
        <v>0</v>
      </c>
    </row>
    <row r="92" spans="1:14" ht="33" customHeight="1" thickBot="1" x14ac:dyDescent="0.25">
      <c r="A92" s="198" t="s">
        <v>304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221">
        <v>0</v>
      </c>
    </row>
    <row r="93" spans="1:14" ht="33" customHeight="1" x14ac:dyDescent="0.2">
      <c r="A93" s="199" t="s">
        <v>305</v>
      </c>
      <c r="B93" s="222">
        <v>0</v>
      </c>
      <c r="C93" s="222">
        <v>0</v>
      </c>
      <c r="D93" s="222">
        <v>0</v>
      </c>
      <c r="E93" s="222">
        <v>0</v>
      </c>
      <c r="F93" s="222">
        <v>0</v>
      </c>
      <c r="G93" s="222">
        <v>0</v>
      </c>
      <c r="H93" s="222">
        <v>0</v>
      </c>
      <c r="I93" s="222">
        <v>0</v>
      </c>
      <c r="J93" s="222">
        <v>0</v>
      </c>
      <c r="K93" s="222">
        <v>0</v>
      </c>
      <c r="L93" s="222">
        <v>0</v>
      </c>
      <c r="M93" s="222">
        <v>0</v>
      </c>
      <c r="N93" s="222">
        <v>0</v>
      </c>
    </row>
    <row r="94" spans="1:14" ht="33" customHeight="1" x14ac:dyDescent="0.2">
      <c r="A94" s="199" t="s">
        <v>306</v>
      </c>
      <c r="B94" s="222">
        <v>0</v>
      </c>
      <c r="C94" s="222">
        <v>0</v>
      </c>
      <c r="D94" s="222">
        <v>0</v>
      </c>
      <c r="E94" s="222">
        <v>0</v>
      </c>
      <c r="F94" s="222">
        <v>0</v>
      </c>
      <c r="G94" s="222">
        <v>0</v>
      </c>
      <c r="H94" s="222">
        <v>0</v>
      </c>
      <c r="I94" s="222">
        <v>0</v>
      </c>
      <c r="J94" s="222">
        <v>0</v>
      </c>
      <c r="K94" s="222">
        <v>0</v>
      </c>
      <c r="L94" s="222">
        <v>0</v>
      </c>
      <c r="M94" s="222">
        <v>0</v>
      </c>
      <c r="N94" s="222">
        <v>0</v>
      </c>
    </row>
    <row r="95" spans="1:14" ht="33" customHeight="1" x14ac:dyDescent="0.2">
      <c r="A95" s="199" t="s">
        <v>307</v>
      </c>
      <c r="B95" s="222">
        <v>0</v>
      </c>
      <c r="C95" s="222">
        <v>0</v>
      </c>
      <c r="D95" s="222">
        <v>0</v>
      </c>
      <c r="E95" s="222">
        <v>0</v>
      </c>
      <c r="F95" s="222">
        <v>0</v>
      </c>
      <c r="G95" s="222">
        <v>0</v>
      </c>
      <c r="H95" s="222">
        <v>0</v>
      </c>
      <c r="I95" s="222">
        <v>0</v>
      </c>
      <c r="J95" s="222">
        <v>0</v>
      </c>
      <c r="K95" s="222">
        <v>0</v>
      </c>
      <c r="L95" s="222">
        <v>0</v>
      </c>
      <c r="M95" s="222">
        <v>0</v>
      </c>
      <c r="N95" s="222">
        <v>0</v>
      </c>
    </row>
    <row r="96" spans="1:14" ht="33" customHeight="1" thickBot="1" x14ac:dyDescent="0.25">
      <c r="A96" s="199" t="s">
        <v>234</v>
      </c>
      <c r="B96" s="222">
        <v>0</v>
      </c>
      <c r="C96" s="222">
        <v>0</v>
      </c>
      <c r="D96" s="222">
        <v>0</v>
      </c>
      <c r="E96" s="222">
        <v>0</v>
      </c>
      <c r="F96" s="222">
        <v>0</v>
      </c>
      <c r="G96" s="222">
        <v>0</v>
      </c>
      <c r="H96" s="222">
        <v>0</v>
      </c>
      <c r="I96" s="222">
        <v>0</v>
      </c>
      <c r="J96" s="222">
        <v>0</v>
      </c>
      <c r="K96" s="222">
        <v>0</v>
      </c>
      <c r="L96" s="222">
        <v>0</v>
      </c>
      <c r="M96" s="222">
        <v>0</v>
      </c>
      <c r="N96" s="222">
        <v>0</v>
      </c>
    </row>
    <row r="97" spans="1:14" ht="33" customHeight="1" thickBot="1" x14ac:dyDescent="0.25">
      <c r="A97" s="198" t="s">
        <v>308</v>
      </c>
      <c r="B97" s="221">
        <v>2909898.56</v>
      </c>
      <c r="C97" s="221">
        <v>1222447.6800000002</v>
      </c>
      <c r="D97" s="221">
        <v>1483790.2</v>
      </c>
      <c r="E97" s="221">
        <v>2324556.64</v>
      </c>
      <c r="F97" s="221">
        <v>1688087.92</v>
      </c>
      <c r="G97" s="221">
        <v>8936318.4399999995</v>
      </c>
      <c r="H97" s="221">
        <v>6904161.1999999993</v>
      </c>
      <c r="I97" s="221">
        <v>1497690.3200000003</v>
      </c>
      <c r="J97" s="221">
        <v>1863922.2799999998</v>
      </c>
      <c r="K97" s="221">
        <v>1490579.12</v>
      </c>
      <c r="L97" s="221">
        <v>0</v>
      </c>
      <c r="M97" s="221">
        <v>754093.44000000006</v>
      </c>
      <c r="N97" s="221">
        <v>31075545.800000004</v>
      </c>
    </row>
    <row r="98" spans="1:14" ht="33" customHeight="1" x14ac:dyDescent="0.2">
      <c r="A98" s="199" t="s">
        <v>309</v>
      </c>
      <c r="B98" s="222">
        <v>0</v>
      </c>
      <c r="C98" s="222">
        <v>0</v>
      </c>
      <c r="D98" s="222">
        <v>0</v>
      </c>
      <c r="E98" s="222">
        <v>0</v>
      </c>
      <c r="F98" s="222">
        <v>0</v>
      </c>
      <c r="G98" s="222">
        <v>7970387.2000000002</v>
      </c>
      <c r="H98" s="222">
        <v>5218059.76</v>
      </c>
      <c r="I98" s="222">
        <v>696.07999999995809</v>
      </c>
      <c r="J98" s="222">
        <v>0</v>
      </c>
      <c r="K98" s="222">
        <v>0</v>
      </c>
      <c r="L98" s="222">
        <v>0</v>
      </c>
      <c r="M98" s="222">
        <v>0</v>
      </c>
      <c r="N98" s="225">
        <v>13189143.040000001</v>
      </c>
    </row>
    <row r="99" spans="1:14" ht="33" customHeight="1" x14ac:dyDescent="0.2">
      <c r="A99" s="199" t="s">
        <v>310</v>
      </c>
      <c r="B99" s="222">
        <v>1687216.56</v>
      </c>
      <c r="C99" s="222">
        <v>-4556.1600000000326</v>
      </c>
      <c r="D99" s="222">
        <v>0</v>
      </c>
      <c r="E99" s="222">
        <v>1580388.48</v>
      </c>
      <c r="F99" s="222">
        <v>0</v>
      </c>
      <c r="G99" s="222">
        <v>0</v>
      </c>
      <c r="H99" s="222">
        <v>0</v>
      </c>
      <c r="I99" s="222">
        <v>0</v>
      </c>
      <c r="J99" s="222">
        <v>632194.31999999995</v>
      </c>
      <c r="K99" s="222">
        <v>0</v>
      </c>
      <c r="L99" s="222">
        <v>0</v>
      </c>
      <c r="M99" s="222">
        <v>0</v>
      </c>
      <c r="N99" s="225">
        <v>3895243.1999999997</v>
      </c>
    </row>
    <row r="100" spans="1:14" ht="33" customHeight="1" x14ac:dyDescent="0.2">
      <c r="A100" s="199" t="s">
        <v>311</v>
      </c>
      <c r="B100" s="222">
        <v>0</v>
      </c>
      <c r="C100" s="222">
        <v>0</v>
      </c>
      <c r="D100" s="222">
        <v>0</v>
      </c>
      <c r="E100" s="222">
        <v>0</v>
      </c>
      <c r="F100" s="222">
        <v>0</v>
      </c>
      <c r="G100" s="222">
        <v>0</v>
      </c>
      <c r="H100" s="222">
        <v>0</v>
      </c>
      <c r="I100" s="222">
        <v>0</v>
      </c>
      <c r="J100" s="222">
        <v>0</v>
      </c>
      <c r="K100" s="222">
        <v>0</v>
      </c>
      <c r="L100" s="222">
        <v>0</v>
      </c>
      <c r="M100" s="222">
        <v>0</v>
      </c>
      <c r="N100" s="225">
        <v>0</v>
      </c>
    </row>
    <row r="101" spans="1:14" ht="33" customHeight="1" x14ac:dyDescent="0.2">
      <c r="A101" s="199" t="s">
        <v>312</v>
      </c>
      <c r="B101" s="222">
        <v>0</v>
      </c>
      <c r="C101" s="222">
        <v>0</v>
      </c>
      <c r="D101" s="222">
        <v>0</v>
      </c>
      <c r="E101" s="222">
        <v>0</v>
      </c>
      <c r="F101" s="222">
        <v>0</v>
      </c>
      <c r="G101" s="222">
        <v>0</v>
      </c>
      <c r="H101" s="222">
        <v>0</v>
      </c>
      <c r="I101" s="222">
        <v>0</v>
      </c>
      <c r="J101" s="222">
        <v>0</v>
      </c>
      <c r="K101" s="222">
        <v>0</v>
      </c>
      <c r="L101" s="222">
        <v>0</v>
      </c>
      <c r="M101" s="222">
        <v>0</v>
      </c>
      <c r="N101" s="225">
        <v>0</v>
      </c>
    </row>
    <row r="102" spans="1:14" ht="33" customHeight="1" x14ac:dyDescent="0.2">
      <c r="A102" s="199" t="s">
        <v>313</v>
      </c>
      <c r="B102" s="222">
        <v>1222682</v>
      </c>
      <c r="C102" s="222">
        <v>1227003.8400000001</v>
      </c>
      <c r="D102" s="222">
        <v>1483790.2</v>
      </c>
      <c r="E102" s="222">
        <v>744168.16</v>
      </c>
      <c r="F102" s="222">
        <v>1688087.92</v>
      </c>
      <c r="G102" s="222">
        <v>965931.24</v>
      </c>
      <c r="H102" s="222">
        <v>1686101.44</v>
      </c>
      <c r="I102" s="222">
        <v>1496994.2400000002</v>
      </c>
      <c r="J102" s="222">
        <v>1231727.96</v>
      </c>
      <c r="K102" s="222">
        <v>1490579.12</v>
      </c>
      <c r="L102" s="222">
        <v>0</v>
      </c>
      <c r="M102" s="222">
        <v>754093.44000000006</v>
      </c>
      <c r="N102" s="225">
        <v>13991159.560000001</v>
      </c>
    </row>
    <row r="103" spans="1:14" ht="33" customHeight="1" x14ac:dyDescent="0.2">
      <c r="A103" s="199" t="s">
        <v>314</v>
      </c>
      <c r="B103" s="222">
        <v>0</v>
      </c>
      <c r="C103" s="222">
        <v>0</v>
      </c>
      <c r="D103" s="222">
        <v>0</v>
      </c>
      <c r="E103" s="222">
        <v>0</v>
      </c>
      <c r="F103" s="222">
        <v>0</v>
      </c>
      <c r="G103" s="222">
        <v>0</v>
      </c>
      <c r="H103" s="222">
        <v>0</v>
      </c>
      <c r="I103" s="222">
        <v>0</v>
      </c>
      <c r="J103" s="222">
        <v>0</v>
      </c>
      <c r="K103" s="222">
        <v>0</v>
      </c>
      <c r="L103" s="222">
        <v>0</v>
      </c>
      <c r="M103" s="222">
        <v>0</v>
      </c>
      <c r="N103" s="225">
        <v>0</v>
      </c>
    </row>
    <row r="104" spans="1:14" ht="33" customHeight="1" x14ac:dyDescent="0.2">
      <c r="A104" s="199" t="s">
        <v>313</v>
      </c>
      <c r="B104" s="222">
        <v>0</v>
      </c>
      <c r="C104" s="222">
        <v>0</v>
      </c>
      <c r="D104" s="222">
        <v>0</v>
      </c>
      <c r="E104" s="222">
        <v>0</v>
      </c>
      <c r="F104" s="222">
        <v>0</v>
      </c>
      <c r="G104" s="222">
        <v>0</v>
      </c>
      <c r="H104" s="222">
        <v>0</v>
      </c>
      <c r="I104" s="222">
        <v>0</v>
      </c>
      <c r="J104" s="222">
        <v>0</v>
      </c>
      <c r="K104" s="222">
        <v>0</v>
      </c>
      <c r="L104" s="222">
        <v>0</v>
      </c>
      <c r="M104" s="222">
        <v>0</v>
      </c>
      <c r="N104" s="225">
        <v>0</v>
      </c>
    </row>
    <row r="105" spans="1:14" ht="33" customHeight="1" thickBot="1" x14ac:dyDescent="0.25">
      <c r="A105" s="199" t="s">
        <v>234</v>
      </c>
      <c r="B105" s="222">
        <v>0</v>
      </c>
      <c r="C105" s="222">
        <v>0</v>
      </c>
      <c r="D105" s="222">
        <v>0</v>
      </c>
      <c r="E105" s="222">
        <v>0</v>
      </c>
      <c r="F105" s="222">
        <v>0</v>
      </c>
      <c r="G105" s="222">
        <v>0</v>
      </c>
      <c r="H105" s="222">
        <v>0</v>
      </c>
      <c r="I105" s="222">
        <v>0</v>
      </c>
      <c r="J105" s="222">
        <v>0</v>
      </c>
      <c r="K105" s="222">
        <v>0</v>
      </c>
      <c r="L105" s="222">
        <v>0</v>
      </c>
      <c r="M105" s="222">
        <v>0</v>
      </c>
      <c r="N105" s="225">
        <v>0</v>
      </c>
    </row>
    <row r="106" spans="1:14" ht="33" customHeight="1" thickBot="1" x14ac:dyDescent="0.25">
      <c r="A106" s="198" t="s">
        <v>315</v>
      </c>
      <c r="B106" s="221">
        <v>0</v>
      </c>
      <c r="C106" s="221">
        <v>256800</v>
      </c>
      <c r="D106" s="221">
        <v>882750</v>
      </c>
      <c r="E106" s="221">
        <v>0</v>
      </c>
      <c r="F106" s="221">
        <v>0</v>
      </c>
      <c r="G106" s="221">
        <v>0</v>
      </c>
      <c r="H106" s="221">
        <v>0</v>
      </c>
      <c r="I106" s="221">
        <v>0</v>
      </c>
      <c r="J106" s="221">
        <v>0</v>
      </c>
      <c r="K106" s="221">
        <v>0</v>
      </c>
      <c r="L106" s="221">
        <v>0</v>
      </c>
      <c r="M106" s="221">
        <v>0</v>
      </c>
      <c r="N106" s="221">
        <v>1139550</v>
      </c>
    </row>
    <row r="107" spans="1:14" ht="33" customHeight="1" x14ac:dyDescent="0.2">
      <c r="A107" s="199" t="s">
        <v>316</v>
      </c>
      <c r="B107" s="222">
        <v>0</v>
      </c>
      <c r="C107" s="222">
        <v>256800</v>
      </c>
      <c r="D107" s="222">
        <v>882750</v>
      </c>
      <c r="E107" s="222">
        <v>0</v>
      </c>
      <c r="F107" s="222">
        <v>0</v>
      </c>
      <c r="G107" s="222">
        <v>0</v>
      </c>
      <c r="H107" s="222">
        <v>0</v>
      </c>
      <c r="I107" s="222">
        <v>0</v>
      </c>
      <c r="J107" s="222">
        <v>0</v>
      </c>
      <c r="K107" s="222">
        <v>0</v>
      </c>
      <c r="L107" s="222">
        <v>0</v>
      </c>
      <c r="M107" s="222">
        <v>0</v>
      </c>
      <c r="N107" s="225">
        <v>1139550</v>
      </c>
    </row>
    <row r="108" spans="1:14" ht="33" customHeight="1" x14ac:dyDescent="0.2">
      <c r="A108" s="199" t="s">
        <v>317</v>
      </c>
      <c r="B108" s="222">
        <v>0</v>
      </c>
      <c r="C108" s="222">
        <v>0</v>
      </c>
      <c r="D108" s="222">
        <v>0</v>
      </c>
      <c r="E108" s="222">
        <v>0</v>
      </c>
      <c r="F108" s="222">
        <v>0</v>
      </c>
      <c r="G108" s="222">
        <v>0</v>
      </c>
      <c r="H108" s="222">
        <v>0</v>
      </c>
      <c r="I108" s="222">
        <v>0</v>
      </c>
      <c r="J108" s="222">
        <v>0</v>
      </c>
      <c r="K108" s="222">
        <v>0</v>
      </c>
      <c r="L108" s="222">
        <v>0</v>
      </c>
      <c r="M108" s="222">
        <v>0</v>
      </c>
      <c r="N108" s="225">
        <v>0</v>
      </c>
    </row>
    <row r="109" spans="1:14" ht="33" customHeight="1" thickBot="1" x14ac:dyDescent="0.25">
      <c r="A109" s="199" t="s">
        <v>234</v>
      </c>
      <c r="B109" s="222">
        <v>0</v>
      </c>
      <c r="C109" s="222">
        <v>0</v>
      </c>
      <c r="D109" s="222">
        <v>0</v>
      </c>
      <c r="E109" s="222">
        <v>0</v>
      </c>
      <c r="F109" s="222"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225">
        <v>0</v>
      </c>
    </row>
    <row r="110" spans="1:14" ht="33" customHeight="1" thickBot="1" x14ac:dyDescent="0.25">
      <c r="A110" s="198" t="s">
        <v>377</v>
      </c>
      <c r="B110" s="221">
        <v>0</v>
      </c>
      <c r="C110" s="221">
        <v>0</v>
      </c>
      <c r="D110" s="221">
        <v>0</v>
      </c>
      <c r="E110" s="221">
        <v>0</v>
      </c>
      <c r="F110" s="221">
        <v>0</v>
      </c>
      <c r="G110" s="221">
        <v>0</v>
      </c>
      <c r="H110" s="221">
        <v>0</v>
      </c>
      <c r="I110" s="221">
        <v>0</v>
      </c>
      <c r="J110" s="221">
        <v>0</v>
      </c>
      <c r="K110" s="221">
        <v>0</v>
      </c>
      <c r="L110" s="221">
        <v>0</v>
      </c>
      <c r="M110" s="221">
        <v>0</v>
      </c>
      <c r="N110" s="221">
        <v>0</v>
      </c>
    </row>
    <row r="111" spans="1:14" ht="33" customHeight="1" thickBot="1" x14ac:dyDescent="0.25">
      <c r="A111" s="201" t="s">
        <v>234</v>
      </c>
      <c r="B111" s="227">
        <v>0</v>
      </c>
      <c r="C111" s="227">
        <v>0</v>
      </c>
      <c r="D111" s="227">
        <v>0</v>
      </c>
      <c r="E111" s="227">
        <v>0</v>
      </c>
      <c r="F111" s="227">
        <v>0</v>
      </c>
      <c r="G111" s="227">
        <v>0</v>
      </c>
      <c r="H111" s="227">
        <v>0</v>
      </c>
      <c r="I111" s="227">
        <v>0</v>
      </c>
      <c r="J111" s="227">
        <v>0</v>
      </c>
      <c r="K111" s="227">
        <v>0</v>
      </c>
      <c r="L111" s="227">
        <v>0</v>
      </c>
      <c r="M111" s="227">
        <v>0</v>
      </c>
      <c r="N111" s="228">
        <v>0</v>
      </c>
    </row>
    <row r="112" spans="1:14" ht="33" customHeight="1" thickBot="1" x14ac:dyDescent="0.25">
      <c r="A112" s="202" t="s">
        <v>229</v>
      </c>
      <c r="B112" s="229">
        <v>158786538.8245866</v>
      </c>
      <c r="C112" s="229">
        <v>106275166.00421663</v>
      </c>
      <c r="D112" s="229">
        <v>127017159.95309569</v>
      </c>
      <c r="E112" s="229">
        <v>164258328.2904563</v>
      </c>
      <c r="F112" s="229">
        <v>182213885.40556699</v>
      </c>
      <c r="G112" s="229">
        <v>175555330.64306492</v>
      </c>
      <c r="H112" s="229">
        <v>160451838.66309837</v>
      </c>
      <c r="I112" s="229">
        <v>177281209.57605574</v>
      </c>
      <c r="J112" s="229">
        <v>125674128.53052431</v>
      </c>
      <c r="K112" s="229">
        <v>133152130.35631888</v>
      </c>
      <c r="L112" s="229">
        <v>112067801.39356519</v>
      </c>
      <c r="M112" s="229">
        <v>70058693.687521294</v>
      </c>
      <c r="N112" s="229">
        <v>1692792211.3280709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378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191" t="s">
        <v>216</v>
      </c>
      <c r="B117" s="192" t="s">
        <v>217</v>
      </c>
      <c r="C117" s="192" t="s">
        <v>218</v>
      </c>
      <c r="D117" s="192" t="s">
        <v>219</v>
      </c>
      <c r="E117" s="192" t="s">
        <v>220</v>
      </c>
      <c r="F117" s="192" t="s">
        <v>221</v>
      </c>
      <c r="G117" s="192" t="s">
        <v>222</v>
      </c>
      <c r="H117" s="192" t="s">
        <v>223</v>
      </c>
      <c r="I117" s="192" t="s">
        <v>224</v>
      </c>
      <c r="J117" s="192" t="s">
        <v>225</v>
      </c>
      <c r="K117" s="192" t="s">
        <v>226</v>
      </c>
      <c r="L117" s="192" t="s">
        <v>227</v>
      </c>
      <c r="M117" s="192" t="s">
        <v>228</v>
      </c>
      <c r="N117" s="193" t="s">
        <v>229</v>
      </c>
    </row>
    <row r="118" spans="1:14" ht="33" customHeight="1" thickBot="1" x14ac:dyDescent="0.25">
      <c r="A118" s="198" t="s">
        <v>230</v>
      </c>
      <c r="B118" s="221">
        <v>0</v>
      </c>
      <c r="C118" s="221">
        <v>665556</v>
      </c>
      <c r="D118" s="221">
        <v>0</v>
      </c>
      <c r="E118" s="221">
        <v>0</v>
      </c>
      <c r="F118" s="221">
        <v>0</v>
      </c>
      <c r="G118" s="221">
        <v>0</v>
      </c>
      <c r="H118" s="221">
        <v>0</v>
      </c>
      <c r="I118" s="221">
        <v>0</v>
      </c>
      <c r="J118" s="221">
        <v>0</v>
      </c>
      <c r="K118" s="221">
        <v>0</v>
      </c>
      <c r="L118" s="221">
        <v>0</v>
      </c>
      <c r="M118" s="221">
        <v>0</v>
      </c>
      <c r="N118" s="221">
        <v>665556</v>
      </c>
    </row>
    <row r="119" spans="1:14" ht="33" customHeight="1" x14ac:dyDescent="0.2">
      <c r="A119" s="195" t="s">
        <v>231</v>
      </c>
      <c r="B119" s="222">
        <v>0</v>
      </c>
      <c r="C119" s="222">
        <v>0</v>
      </c>
      <c r="D119" s="222">
        <v>0</v>
      </c>
      <c r="E119" s="222">
        <v>0</v>
      </c>
      <c r="F119" s="222">
        <v>0</v>
      </c>
      <c r="G119" s="222">
        <v>0</v>
      </c>
      <c r="H119" s="222">
        <v>0</v>
      </c>
      <c r="I119" s="222">
        <v>0</v>
      </c>
      <c r="J119" s="222">
        <v>0</v>
      </c>
      <c r="K119" s="222">
        <v>0</v>
      </c>
      <c r="L119" s="222">
        <v>0</v>
      </c>
      <c r="M119" s="222">
        <v>0</v>
      </c>
      <c r="N119" s="223">
        <v>0</v>
      </c>
    </row>
    <row r="120" spans="1:14" ht="33" customHeight="1" x14ac:dyDescent="0.2">
      <c r="A120" s="195" t="s">
        <v>213</v>
      </c>
      <c r="B120" s="222">
        <v>0</v>
      </c>
      <c r="C120" s="222">
        <v>0</v>
      </c>
      <c r="D120" s="222">
        <v>0</v>
      </c>
      <c r="E120" s="222">
        <v>0</v>
      </c>
      <c r="F120" s="222">
        <v>0</v>
      </c>
      <c r="G120" s="222">
        <v>0</v>
      </c>
      <c r="H120" s="222">
        <v>0</v>
      </c>
      <c r="I120" s="222">
        <v>0</v>
      </c>
      <c r="J120" s="222">
        <v>0</v>
      </c>
      <c r="K120" s="222">
        <v>0</v>
      </c>
      <c r="L120" s="222">
        <v>0</v>
      </c>
      <c r="M120" s="222">
        <v>0</v>
      </c>
      <c r="N120" s="223">
        <v>0</v>
      </c>
    </row>
    <row r="121" spans="1:14" ht="33" customHeight="1" x14ac:dyDescent="0.2">
      <c r="A121" s="195" t="s">
        <v>232</v>
      </c>
      <c r="B121" s="222">
        <v>0</v>
      </c>
      <c r="C121" s="222">
        <v>0</v>
      </c>
      <c r="D121" s="222">
        <v>0</v>
      </c>
      <c r="E121" s="222">
        <v>0</v>
      </c>
      <c r="F121" s="222">
        <v>0</v>
      </c>
      <c r="G121" s="222">
        <v>0</v>
      </c>
      <c r="H121" s="222">
        <v>0</v>
      </c>
      <c r="I121" s="222">
        <v>0</v>
      </c>
      <c r="J121" s="222">
        <v>0</v>
      </c>
      <c r="K121" s="222">
        <v>0</v>
      </c>
      <c r="L121" s="222">
        <v>0</v>
      </c>
      <c r="M121" s="222">
        <v>0</v>
      </c>
      <c r="N121" s="223">
        <v>0</v>
      </c>
    </row>
    <row r="122" spans="1:14" ht="33" customHeight="1" x14ac:dyDescent="0.2">
      <c r="A122" s="196" t="s">
        <v>233</v>
      </c>
      <c r="B122" s="222">
        <v>0</v>
      </c>
      <c r="C122" s="222">
        <v>0</v>
      </c>
      <c r="D122" s="222">
        <v>0</v>
      </c>
      <c r="E122" s="222">
        <v>0</v>
      </c>
      <c r="F122" s="222">
        <v>0</v>
      </c>
      <c r="G122" s="222">
        <v>0</v>
      </c>
      <c r="H122" s="222">
        <v>0</v>
      </c>
      <c r="I122" s="222">
        <v>0</v>
      </c>
      <c r="J122" s="222">
        <v>0</v>
      </c>
      <c r="K122" s="222">
        <v>0</v>
      </c>
      <c r="L122" s="222">
        <v>0</v>
      </c>
      <c r="M122" s="222">
        <v>0</v>
      </c>
      <c r="N122" s="223">
        <v>0</v>
      </c>
    </row>
    <row r="123" spans="1:14" ht="33" customHeight="1" thickBot="1" x14ac:dyDescent="0.25">
      <c r="A123" s="197" t="s">
        <v>234</v>
      </c>
      <c r="B123" s="223">
        <v>0</v>
      </c>
      <c r="C123" s="223">
        <v>665556</v>
      </c>
      <c r="D123" s="223">
        <v>0</v>
      </c>
      <c r="E123" s="223">
        <v>0</v>
      </c>
      <c r="F123" s="223">
        <v>0</v>
      </c>
      <c r="G123" s="223">
        <v>0</v>
      </c>
      <c r="H123" s="223">
        <v>0</v>
      </c>
      <c r="I123" s="223">
        <v>0</v>
      </c>
      <c r="J123" s="223">
        <v>0</v>
      </c>
      <c r="K123" s="223">
        <v>0</v>
      </c>
      <c r="L123" s="223">
        <v>0</v>
      </c>
      <c r="M123" s="223">
        <v>0</v>
      </c>
      <c r="N123" s="223">
        <v>665556</v>
      </c>
    </row>
    <row r="124" spans="1:14" ht="33" customHeight="1" thickBot="1" x14ac:dyDescent="0.25">
      <c r="A124" s="198" t="s">
        <v>235</v>
      </c>
      <c r="B124" s="221">
        <v>13972574.17</v>
      </c>
      <c r="C124" s="221">
        <v>14570995.430000002</v>
      </c>
      <c r="D124" s="221">
        <v>11652299.82</v>
      </c>
      <c r="E124" s="221">
        <v>15133230.210000001</v>
      </c>
      <c r="F124" s="221">
        <v>12958551.34</v>
      </c>
      <c r="G124" s="221">
        <v>14171479.35</v>
      </c>
      <c r="H124" s="221">
        <v>12840217.889999999</v>
      </c>
      <c r="I124" s="221">
        <v>15381586.43</v>
      </c>
      <c r="J124" s="221">
        <v>7447308.71</v>
      </c>
      <c r="K124" s="221">
        <v>9604236.4000000004</v>
      </c>
      <c r="L124" s="221">
        <v>11861176.859999999</v>
      </c>
      <c r="M124" s="221">
        <v>10190138.699999999</v>
      </c>
      <c r="N124" s="221">
        <v>149783795.31</v>
      </c>
    </row>
    <row r="125" spans="1:14" ht="33" customHeight="1" x14ac:dyDescent="0.2">
      <c r="A125" s="199" t="s">
        <v>236</v>
      </c>
      <c r="B125" s="222">
        <v>966231.36</v>
      </c>
      <c r="C125" s="222">
        <v>504401.49</v>
      </c>
      <c r="D125" s="222">
        <v>2171678.0699999998</v>
      </c>
      <c r="E125" s="222">
        <v>1324554.3599999999</v>
      </c>
      <c r="F125" s="222">
        <v>1049571.1200000001</v>
      </c>
      <c r="G125" s="222">
        <v>3432117.36</v>
      </c>
      <c r="H125" s="222">
        <v>801521.43</v>
      </c>
      <c r="I125" s="222">
        <v>778289.76</v>
      </c>
      <c r="J125" s="222">
        <v>0</v>
      </c>
      <c r="K125" s="222">
        <v>0</v>
      </c>
      <c r="L125" s="222">
        <v>0</v>
      </c>
      <c r="M125" s="222">
        <v>0</v>
      </c>
      <c r="N125" s="223">
        <v>11028364.949999999</v>
      </c>
    </row>
    <row r="126" spans="1:14" ht="33" customHeight="1" x14ac:dyDescent="0.2">
      <c r="A126" s="199" t="s">
        <v>237</v>
      </c>
      <c r="B126" s="222">
        <v>10335556.92</v>
      </c>
      <c r="C126" s="222">
        <v>11456684.130000001</v>
      </c>
      <c r="D126" s="222">
        <v>8070255.2300000004</v>
      </c>
      <c r="E126" s="222">
        <v>10658021.180000002</v>
      </c>
      <c r="F126" s="222">
        <v>8858982.7400000002</v>
      </c>
      <c r="G126" s="222">
        <v>7417463.8399999999</v>
      </c>
      <c r="H126" s="222">
        <v>8176854.4299999997</v>
      </c>
      <c r="I126" s="222">
        <v>11230753.59</v>
      </c>
      <c r="J126" s="222">
        <v>2513761.17</v>
      </c>
      <c r="K126" s="222">
        <v>6317737.8300000001</v>
      </c>
      <c r="L126" s="222">
        <v>9046465.8599999994</v>
      </c>
      <c r="M126" s="222">
        <v>6570894.1699999999</v>
      </c>
      <c r="N126" s="223">
        <v>100653431.09</v>
      </c>
    </row>
    <row r="127" spans="1:14" ht="33" customHeight="1" x14ac:dyDescent="0.2">
      <c r="A127" s="199" t="s">
        <v>238</v>
      </c>
      <c r="B127" s="222">
        <v>0</v>
      </c>
      <c r="C127" s="222">
        <v>0</v>
      </c>
      <c r="D127" s="222">
        <v>0</v>
      </c>
      <c r="E127" s="222">
        <v>0</v>
      </c>
      <c r="F127" s="222">
        <v>0</v>
      </c>
      <c r="G127" s="222">
        <v>0</v>
      </c>
      <c r="H127" s="222">
        <v>0</v>
      </c>
      <c r="I127" s="222">
        <v>0</v>
      </c>
      <c r="J127" s="222">
        <v>0</v>
      </c>
      <c r="K127" s="222">
        <v>0</v>
      </c>
      <c r="L127" s="222">
        <v>0</v>
      </c>
      <c r="M127" s="222">
        <v>0</v>
      </c>
      <c r="N127" s="223">
        <v>0</v>
      </c>
    </row>
    <row r="128" spans="1:14" ht="33" customHeight="1" x14ac:dyDescent="0.2">
      <c r="A128" s="199" t="s">
        <v>239</v>
      </c>
      <c r="B128" s="222">
        <v>1171785.8899999999</v>
      </c>
      <c r="C128" s="222">
        <v>1166579.81</v>
      </c>
      <c r="D128" s="222">
        <v>418872.52</v>
      </c>
      <c r="E128" s="222">
        <v>1150610.67</v>
      </c>
      <c r="F128" s="222">
        <v>973881.48</v>
      </c>
      <c r="G128" s="222">
        <v>1490320.15</v>
      </c>
      <c r="H128" s="222">
        <v>1325882.03</v>
      </c>
      <c r="I128" s="222">
        <v>255238.28</v>
      </c>
      <c r="J128" s="222">
        <v>2487453.54</v>
      </c>
      <c r="K128" s="222">
        <v>455222.57</v>
      </c>
      <c r="L128" s="222">
        <v>0</v>
      </c>
      <c r="M128" s="222">
        <v>1376762.53</v>
      </c>
      <c r="N128" s="223">
        <v>12272609.470000001</v>
      </c>
    </row>
    <row r="129" spans="1:14" ht="33" customHeight="1" x14ac:dyDescent="0.2">
      <c r="A129" s="199" t="s">
        <v>240</v>
      </c>
      <c r="B129" s="222">
        <v>0</v>
      </c>
      <c r="C129" s="222">
        <v>0</v>
      </c>
      <c r="D129" s="222">
        <v>0</v>
      </c>
      <c r="E129" s="222">
        <v>0</v>
      </c>
      <c r="F129" s="222">
        <v>0</v>
      </c>
      <c r="G129" s="222">
        <v>0</v>
      </c>
      <c r="H129" s="222">
        <v>0</v>
      </c>
      <c r="I129" s="222">
        <v>0</v>
      </c>
      <c r="J129" s="222">
        <v>0</v>
      </c>
      <c r="K129" s="222">
        <v>0</v>
      </c>
      <c r="L129" s="222">
        <v>0</v>
      </c>
      <c r="M129" s="222">
        <v>0</v>
      </c>
      <c r="N129" s="223">
        <v>0</v>
      </c>
    </row>
    <row r="130" spans="1:14" ht="33" customHeight="1" thickBot="1" x14ac:dyDescent="0.25">
      <c r="A130" s="199" t="s">
        <v>241</v>
      </c>
      <c r="B130" s="222">
        <v>1499000</v>
      </c>
      <c r="C130" s="222">
        <v>1443330</v>
      </c>
      <c r="D130" s="222">
        <v>991494</v>
      </c>
      <c r="E130" s="222">
        <v>2000044</v>
      </c>
      <c r="F130" s="222">
        <v>2076116</v>
      </c>
      <c r="G130" s="222">
        <v>1831578</v>
      </c>
      <c r="H130" s="222">
        <v>2535960</v>
      </c>
      <c r="I130" s="222">
        <v>3117304.8</v>
      </c>
      <c r="J130" s="222">
        <v>2446094</v>
      </c>
      <c r="K130" s="222">
        <v>2831276</v>
      </c>
      <c r="L130" s="222">
        <v>2814711</v>
      </c>
      <c r="M130" s="222">
        <v>2242482</v>
      </c>
      <c r="N130" s="223">
        <v>25829389.800000001</v>
      </c>
    </row>
    <row r="131" spans="1:14" ht="33" customHeight="1" thickBot="1" x14ac:dyDescent="0.25">
      <c r="A131" s="198" t="s">
        <v>242</v>
      </c>
      <c r="B131" s="221">
        <v>0</v>
      </c>
      <c r="C131" s="221">
        <v>0</v>
      </c>
      <c r="D131" s="221">
        <v>0</v>
      </c>
      <c r="E131" s="221">
        <v>0</v>
      </c>
      <c r="F131" s="221">
        <v>0</v>
      </c>
      <c r="G131" s="221">
        <v>0</v>
      </c>
      <c r="H131" s="221">
        <v>0</v>
      </c>
      <c r="I131" s="221">
        <v>0</v>
      </c>
      <c r="J131" s="221">
        <v>0</v>
      </c>
      <c r="K131" s="221">
        <v>0</v>
      </c>
      <c r="L131" s="221">
        <v>0</v>
      </c>
      <c r="M131" s="221">
        <v>0</v>
      </c>
      <c r="N131" s="221">
        <v>0</v>
      </c>
    </row>
    <row r="132" spans="1:14" ht="33" customHeight="1" x14ac:dyDescent="0.2">
      <c r="A132" s="199" t="s">
        <v>243</v>
      </c>
      <c r="B132" s="222">
        <v>0</v>
      </c>
      <c r="C132" s="222">
        <v>0</v>
      </c>
      <c r="D132" s="222">
        <v>0</v>
      </c>
      <c r="E132" s="222">
        <v>0</v>
      </c>
      <c r="F132" s="222">
        <v>0</v>
      </c>
      <c r="G132" s="222">
        <v>0</v>
      </c>
      <c r="H132" s="222">
        <v>0</v>
      </c>
      <c r="I132" s="222">
        <v>0</v>
      </c>
      <c r="J132" s="222">
        <v>0</v>
      </c>
      <c r="K132" s="222">
        <v>0</v>
      </c>
      <c r="L132" s="222">
        <v>0</v>
      </c>
      <c r="M132" s="222">
        <v>0</v>
      </c>
      <c r="N132" s="223">
        <v>0</v>
      </c>
    </row>
    <row r="133" spans="1:14" ht="33" customHeight="1" x14ac:dyDescent="0.2">
      <c r="A133" s="199" t="s">
        <v>244</v>
      </c>
      <c r="B133" s="222">
        <v>0</v>
      </c>
      <c r="C133" s="222">
        <v>0</v>
      </c>
      <c r="D133" s="222">
        <v>0</v>
      </c>
      <c r="E133" s="222">
        <v>0</v>
      </c>
      <c r="F133" s="222">
        <v>0</v>
      </c>
      <c r="G133" s="222">
        <v>0</v>
      </c>
      <c r="H133" s="222">
        <v>0</v>
      </c>
      <c r="I133" s="222">
        <v>0</v>
      </c>
      <c r="J133" s="222">
        <v>0</v>
      </c>
      <c r="K133" s="222">
        <v>0</v>
      </c>
      <c r="L133" s="222">
        <v>0</v>
      </c>
      <c r="M133" s="222">
        <v>0</v>
      </c>
      <c r="N133" s="223">
        <v>0</v>
      </c>
    </row>
    <row r="134" spans="1:14" ht="33" customHeight="1" x14ac:dyDescent="0.2">
      <c r="A134" s="199" t="s">
        <v>245</v>
      </c>
      <c r="B134" s="222">
        <v>0</v>
      </c>
      <c r="C134" s="222">
        <v>0</v>
      </c>
      <c r="D134" s="222">
        <v>0</v>
      </c>
      <c r="E134" s="222">
        <v>0</v>
      </c>
      <c r="F134" s="222">
        <v>0</v>
      </c>
      <c r="G134" s="222">
        <v>0</v>
      </c>
      <c r="H134" s="222">
        <v>0</v>
      </c>
      <c r="I134" s="222">
        <v>0</v>
      </c>
      <c r="J134" s="222">
        <v>0</v>
      </c>
      <c r="K134" s="222">
        <v>0</v>
      </c>
      <c r="L134" s="222">
        <v>0</v>
      </c>
      <c r="M134" s="222">
        <v>0</v>
      </c>
      <c r="N134" s="223">
        <v>0</v>
      </c>
    </row>
    <row r="135" spans="1:14" ht="33" customHeight="1" thickBot="1" x14ac:dyDescent="0.25">
      <c r="A135" s="199" t="s">
        <v>246</v>
      </c>
      <c r="B135" s="222">
        <v>0</v>
      </c>
      <c r="C135" s="222">
        <v>0</v>
      </c>
      <c r="D135" s="222">
        <v>0</v>
      </c>
      <c r="E135" s="222">
        <v>0</v>
      </c>
      <c r="F135" s="222">
        <v>0</v>
      </c>
      <c r="G135" s="222">
        <v>0</v>
      </c>
      <c r="H135" s="222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3">
        <v>0</v>
      </c>
    </row>
    <row r="136" spans="1:14" ht="33" customHeight="1" thickBot="1" x14ac:dyDescent="0.25">
      <c r="A136" s="198" t="s">
        <v>247</v>
      </c>
      <c r="B136" s="224">
        <v>2567766</v>
      </c>
      <c r="C136" s="224">
        <v>1636294</v>
      </c>
      <c r="D136" s="224">
        <v>1379092</v>
      </c>
      <c r="E136" s="224">
        <v>2055876</v>
      </c>
      <c r="F136" s="224">
        <v>2254878</v>
      </c>
      <c r="G136" s="224">
        <v>2847932</v>
      </c>
      <c r="H136" s="224">
        <v>2710738</v>
      </c>
      <c r="I136" s="224">
        <v>2530380</v>
      </c>
      <c r="J136" s="224">
        <v>2463226</v>
      </c>
      <c r="K136" s="224">
        <v>2532698</v>
      </c>
      <c r="L136" s="224">
        <v>1945998</v>
      </c>
      <c r="M136" s="224">
        <v>1687054</v>
      </c>
      <c r="N136" s="224">
        <v>26611932</v>
      </c>
    </row>
    <row r="137" spans="1:14" ht="33" customHeight="1" x14ac:dyDescent="0.2">
      <c r="A137" s="199" t="s">
        <v>248</v>
      </c>
      <c r="B137" s="222">
        <v>0</v>
      </c>
      <c r="C137" s="222">
        <v>0</v>
      </c>
      <c r="D137" s="222">
        <v>0</v>
      </c>
      <c r="E137" s="222">
        <v>0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5">
        <v>0</v>
      </c>
    </row>
    <row r="138" spans="1:14" ht="33" customHeight="1" thickBot="1" x14ac:dyDescent="0.25">
      <c r="A138" s="199" t="s">
        <v>249</v>
      </c>
      <c r="B138" s="222">
        <v>2567766</v>
      </c>
      <c r="C138" s="222">
        <v>1636294</v>
      </c>
      <c r="D138" s="222">
        <v>1379092</v>
      </c>
      <c r="E138" s="222">
        <v>2055876</v>
      </c>
      <c r="F138" s="222">
        <v>2254878</v>
      </c>
      <c r="G138" s="222">
        <v>2847932</v>
      </c>
      <c r="H138" s="222">
        <v>2710738</v>
      </c>
      <c r="I138" s="222">
        <v>2530380</v>
      </c>
      <c r="J138" s="222">
        <v>2463226</v>
      </c>
      <c r="K138" s="222">
        <v>2532698</v>
      </c>
      <c r="L138" s="222">
        <v>1945998</v>
      </c>
      <c r="M138" s="222">
        <v>1687054</v>
      </c>
      <c r="N138" s="225">
        <v>26611932</v>
      </c>
    </row>
    <row r="139" spans="1:14" ht="33" customHeight="1" thickBot="1" x14ac:dyDescent="0.25">
      <c r="A139" s="198" t="s">
        <v>250</v>
      </c>
      <c r="B139" s="221">
        <v>152679648.53000003</v>
      </c>
      <c r="C139" s="221">
        <v>136011393.79000002</v>
      </c>
      <c r="D139" s="221">
        <v>107881998.53999999</v>
      </c>
      <c r="E139" s="221">
        <v>133165971.65000005</v>
      </c>
      <c r="F139" s="221">
        <v>185545491.81</v>
      </c>
      <c r="G139" s="221">
        <v>192382786.35999998</v>
      </c>
      <c r="H139" s="221">
        <v>210357510.41</v>
      </c>
      <c r="I139" s="221">
        <v>174539431.23000002</v>
      </c>
      <c r="J139" s="221">
        <v>185502013.5</v>
      </c>
      <c r="K139" s="221">
        <v>134856109.13999999</v>
      </c>
      <c r="L139" s="221">
        <v>96216567.879999995</v>
      </c>
      <c r="M139" s="221">
        <v>72336489.040000007</v>
      </c>
      <c r="N139" s="221">
        <v>1781475411.8799999</v>
      </c>
    </row>
    <row r="140" spans="1:14" ht="33" customHeight="1" x14ac:dyDescent="0.2">
      <c r="A140" s="199" t="s">
        <v>251</v>
      </c>
      <c r="B140" s="222">
        <v>0</v>
      </c>
      <c r="C140" s="222">
        <v>0</v>
      </c>
      <c r="D140" s="222">
        <v>0</v>
      </c>
      <c r="E140" s="222">
        <v>0</v>
      </c>
      <c r="F140" s="222">
        <v>0</v>
      </c>
      <c r="G140" s="222">
        <v>0</v>
      </c>
      <c r="H140" s="222">
        <v>0</v>
      </c>
      <c r="I140" s="222">
        <v>0</v>
      </c>
      <c r="J140" s="222">
        <v>0</v>
      </c>
      <c r="K140" s="222">
        <v>0</v>
      </c>
      <c r="L140" s="222">
        <v>0</v>
      </c>
      <c r="M140" s="222">
        <v>0</v>
      </c>
      <c r="N140" s="225">
        <v>0</v>
      </c>
    </row>
    <row r="141" spans="1:14" ht="33" customHeight="1" x14ac:dyDescent="0.2">
      <c r="A141" s="199" t="s">
        <v>252</v>
      </c>
      <c r="B141" s="222">
        <v>0</v>
      </c>
      <c r="C141" s="222">
        <v>0</v>
      </c>
      <c r="D141" s="222">
        <v>0</v>
      </c>
      <c r="E141" s="222">
        <v>0</v>
      </c>
      <c r="F141" s="222">
        <v>0</v>
      </c>
      <c r="G141" s="222">
        <v>0</v>
      </c>
      <c r="H141" s="222">
        <v>0</v>
      </c>
      <c r="I141" s="222">
        <v>0</v>
      </c>
      <c r="J141" s="222">
        <v>0</v>
      </c>
      <c r="K141" s="222">
        <v>0</v>
      </c>
      <c r="L141" s="222">
        <v>0</v>
      </c>
      <c r="M141" s="222">
        <v>0</v>
      </c>
      <c r="N141" s="225">
        <v>0</v>
      </c>
    </row>
    <row r="142" spans="1:14" ht="33" customHeight="1" x14ac:dyDescent="0.2">
      <c r="A142" s="199" t="s">
        <v>253</v>
      </c>
      <c r="B142" s="222">
        <v>0</v>
      </c>
      <c r="C142" s="222">
        <v>0</v>
      </c>
      <c r="D142" s="222">
        <v>0</v>
      </c>
      <c r="E142" s="222">
        <v>0</v>
      </c>
      <c r="F142" s="222">
        <v>0</v>
      </c>
      <c r="G142" s="222">
        <v>0</v>
      </c>
      <c r="H142" s="222">
        <v>0</v>
      </c>
      <c r="I142" s="222">
        <v>0</v>
      </c>
      <c r="J142" s="222">
        <v>0</v>
      </c>
      <c r="K142" s="222">
        <v>0</v>
      </c>
      <c r="L142" s="222">
        <v>0</v>
      </c>
      <c r="M142" s="222">
        <v>0</v>
      </c>
      <c r="N142" s="225">
        <v>0</v>
      </c>
    </row>
    <row r="143" spans="1:14" ht="33" customHeight="1" x14ac:dyDescent="0.2">
      <c r="A143" s="199" t="s">
        <v>254</v>
      </c>
      <c r="B143" s="222">
        <v>32976653.640000001</v>
      </c>
      <c r="C143" s="222">
        <v>98171377.290000007</v>
      </c>
      <c r="D143" s="222">
        <v>34919071.719999999</v>
      </c>
      <c r="E143" s="222">
        <v>7366974.1399999987</v>
      </c>
      <c r="F143" s="222">
        <v>31941981.870000001</v>
      </c>
      <c r="G143" s="222">
        <v>159117470.25</v>
      </c>
      <c r="H143" s="222">
        <v>142979463.97</v>
      </c>
      <c r="I143" s="222">
        <v>91274790.310000002</v>
      </c>
      <c r="J143" s="222">
        <v>77352783.400000006</v>
      </c>
      <c r="K143" s="222">
        <v>36460376.799999997</v>
      </c>
      <c r="L143" s="222">
        <v>26582756</v>
      </c>
      <c r="M143" s="222">
        <v>5757853.7999999998</v>
      </c>
      <c r="N143" s="225">
        <v>744901553.18999994</v>
      </c>
    </row>
    <row r="144" spans="1:14" ht="33" customHeight="1" x14ac:dyDescent="0.2">
      <c r="A144" s="199" t="s">
        <v>255</v>
      </c>
      <c r="B144" s="222">
        <v>6695584</v>
      </c>
      <c r="C144" s="222">
        <v>4448995</v>
      </c>
      <c r="D144" s="222">
        <v>4689917.2</v>
      </c>
      <c r="E144" s="222">
        <v>9602740</v>
      </c>
      <c r="F144" s="222">
        <v>6669085</v>
      </c>
      <c r="G144" s="222">
        <v>7616097.2000000002</v>
      </c>
      <c r="H144" s="222">
        <v>9057118.1999999993</v>
      </c>
      <c r="I144" s="222">
        <v>8217664.4000000004</v>
      </c>
      <c r="J144" s="222">
        <v>7530025.4000000004</v>
      </c>
      <c r="K144" s="222">
        <v>8087910.2000000002</v>
      </c>
      <c r="L144" s="222">
        <v>5710410</v>
      </c>
      <c r="M144" s="222">
        <v>6473938</v>
      </c>
      <c r="N144" s="225">
        <v>84799484.599999994</v>
      </c>
    </row>
    <row r="145" spans="1:14" ht="33" customHeight="1" x14ac:dyDescent="0.2">
      <c r="A145" s="199" t="s">
        <v>256</v>
      </c>
      <c r="B145" s="222">
        <v>225347.22</v>
      </c>
      <c r="C145" s="222">
        <v>10836468.9</v>
      </c>
      <c r="D145" s="222">
        <v>8864203.6400000006</v>
      </c>
      <c r="E145" s="222">
        <v>3384024.08</v>
      </c>
      <c r="F145" s="222">
        <v>3837366</v>
      </c>
      <c r="G145" s="222">
        <v>2604966</v>
      </c>
      <c r="H145" s="222">
        <v>0</v>
      </c>
      <c r="I145" s="222">
        <v>0</v>
      </c>
      <c r="J145" s="222">
        <v>0</v>
      </c>
      <c r="K145" s="222">
        <v>0</v>
      </c>
      <c r="L145" s="222">
        <v>4034837.7</v>
      </c>
      <c r="M145" s="222">
        <v>0</v>
      </c>
      <c r="N145" s="225">
        <v>33787213.540000007</v>
      </c>
    </row>
    <row r="146" spans="1:14" ht="33" customHeight="1" x14ac:dyDescent="0.2">
      <c r="A146" s="199" t="s">
        <v>257</v>
      </c>
      <c r="B146" s="222">
        <v>0</v>
      </c>
      <c r="C146" s="222">
        <v>0</v>
      </c>
      <c r="D146" s="222">
        <v>0</v>
      </c>
      <c r="E146" s="222">
        <v>0</v>
      </c>
      <c r="F146" s="222">
        <v>0</v>
      </c>
      <c r="G146" s="222">
        <v>0</v>
      </c>
      <c r="H146" s="222">
        <v>0</v>
      </c>
      <c r="I146" s="222">
        <v>0</v>
      </c>
      <c r="J146" s="222">
        <v>0</v>
      </c>
      <c r="K146" s="222">
        <v>0</v>
      </c>
      <c r="L146" s="222">
        <v>0</v>
      </c>
      <c r="M146" s="222">
        <v>0</v>
      </c>
      <c r="N146" s="225">
        <v>0</v>
      </c>
    </row>
    <row r="147" spans="1:14" ht="33" customHeight="1" x14ac:dyDescent="0.2">
      <c r="A147" s="199" t="s">
        <v>258</v>
      </c>
      <c r="B147" s="222">
        <v>0</v>
      </c>
      <c r="C147" s="222">
        <v>0</v>
      </c>
      <c r="D147" s="222">
        <v>0</v>
      </c>
      <c r="E147" s="222">
        <v>0</v>
      </c>
      <c r="F147" s="222">
        <v>0</v>
      </c>
      <c r="G147" s="222">
        <v>0</v>
      </c>
      <c r="H147" s="222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5">
        <v>0</v>
      </c>
    </row>
    <row r="148" spans="1:14" ht="33" customHeight="1" x14ac:dyDescent="0.2">
      <c r="A148" s="199" t="s">
        <v>259</v>
      </c>
      <c r="B148" s="222">
        <v>101214784.87000002</v>
      </c>
      <c r="C148" s="222">
        <v>17247997.600000001</v>
      </c>
      <c r="D148" s="222">
        <v>56411185.979999997</v>
      </c>
      <c r="E148" s="222">
        <v>110035943.43000005</v>
      </c>
      <c r="F148" s="222">
        <v>136083958.94</v>
      </c>
      <c r="G148" s="222">
        <v>14394902.91</v>
      </c>
      <c r="H148" s="222">
        <v>48235508.240000002</v>
      </c>
      <c r="I148" s="222">
        <v>63313950.020000003</v>
      </c>
      <c r="J148" s="222">
        <v>89559811.700000003</v>
      </c>
      <c r="K148" s="222">
        <v>84992442.140000001</v>
      </c>
      <c r="L148" s="222">
        <v>57744684.18</v>
      </c>
      <c r="M148" s="222">
        <v>52962049.740000002</v>
      </c>
      <c r="N148" s="225">
        <v>832197219.75000012</v>
      </c>
    </row>
    <row r="149" spans="1:14" ht="33" customHeight="1" x14ac:dyDescent="0.2">
      <c r="A149" s="199" t="s">
        <v>260</v>
      </c>
      <c r="B149" s="222">
        <v>358800</v>
      </c>
      <c r="C149" s="222">
        <v>403650</v>
      </c>
      <c r="D149" s="222">
        <v>586920</v>
      </c>
      <c r="E149" s="222">
        <v>501090</v>
      </c>
      <c r="F149" s="222">
        <v>569200</v>
      </c>
      <c r="G149" s="222">
        <v>254150</v>
      </c>
      <c r="H149" s="222">
        <v>0</v>
      </c>
      <c r="I149" s="222">
        <v>0</v>
      </c>
      <c r="J149" s="222">
        <v>0</v>
      </c>
      <c r="K149" s="222">
        <v>0</v>
      </c>
      <c r="L149" s="222">
        <v>0</v>
      </c>
      <c r="M149" s="222">
        <v>0</v>
      </c>
      <c r="N149" s="225">
        <v>2673810</v>
      </c>
    </row>
    <row r="150" spans="1:14" ht="33" customHeight="1" thickBot="1" x14ac:dyDescent="0.25">
      <c r="A150" s="199" t="s">
        <v>261</v>
      </c>
      <c r="B150" s="222">
        <v>11208478.800000001</v>
      </c>
      <c r="C150" s="222">
        <v>4902905</v>
      </c>
      <c r="D150" s="222">
        <v>2410700</v>
      </c>
      <c r="E150" s="222">
        <v>2275200</v>
      </c>
      <c r="F150" s="222">
        <v>6443900</v>
      </c>
      <c r="G150" s="222">
        <v>8395200</v>
      </c>
      <c r="H150" s="222">
        <v>10085420</v>
      </c>
      <c r="I150" s="222">
        <v>11733026.5</v>
      </c>
      <c r="J150" s="222">
        <v>11059393</v>
      </c>
      <c r="K150" s="222">
        <v>5315380</v>
      </c>
      <c r="L150" s="222">
        <v>2143880</v>
      </c>
      <c r="M150" s="222">
        <v>7142647.5</v>
      </c>
      <c r="N150" s="225">
        <v>83116130.799999997</v>
      </c>
    </row>
    <row r="151" spans="1:14" ht="33" customHeight="1" thickBot="1" x14ac:dyDescent="0.25">
      <c r="A151" s="198" t="s">
        <v>262</v>
      </c>
      <c r="B151" s="221">
        <v>0</v>
      </c>
      <c r="C151" s="221">
        <v>0</v>
      </c>
      <c r="D151" s="221">
        <v>0</v>
      </c>
      <c r="E151" s="221">
        <v>0</v>
      </c>
      <c r="F151" s="221">
        <v>0</v>
      </c>
      <c r="G151" s="221">
        <v>0</v>
      </c>
      <c r="H151" s="221">
        <v>0</v>
      </c>
      <c r="I151" s="221">
        <v>0</v>
      </c>
      <c r="J151" s="221">
        <v>0</v>
      </c>
      <c r="K151" s="221">
        <v>0</v>
      </c>
      <c r="L151" s="221">
        <v>0</v>
      </c>
      <c r="M151" s="221">
        <v>0</v>
      </c>
      <c r="N151" s="221">
        <v>0</v>
      </c>
    </row>
    <row r="152" spans="1:14" ht="33" customHeight="1" thickBot="1" x14ac:dyDescent="0.25">
      <c r="A152" s="200" t="s">
        <v>262</v>
      </c>
      <c r="B152" s="226">
        <v>0</v>
      </c>
      <c r="C152" s="226">
        <v>0</v>
      </c>
      <c r="D152" s="226">
        <v>0</v>
      </c>
      <c r="E152" s="226">
        <v>0</v>
      </c>
      <c r="F152" s="226">
        <v>0</v>
      </c>
      <c r="G152" s="226">
        <v>0</v>
      </c>
      <c r="H152" s="226">
        <v>0</v>
      </c>
      <c r="I152" s="226">
        <v>0</v>
      </c>
      <c r="J152" s="226">
        <v>0</v>
      </c>
      <c r="K152" s="226">
        <v>0</v>
      </c>
      <c r="L152" s="226">
        <v>0</v>
      </c>
      <c r="M152" s="226">
        <v>0</v>
      </c>
      <c r="N152" s="225">
        <v>0</v>
      </c>
    </row>
    <row r="153" spans="1:14" ht="33" customHeight="1" thickBot="1" x14ac:dyDescent="0.25">
      <c r="A153" s="198" t="s">
        <v>263</v>
      </c>
      <c r="B153" s="221">
        <v>9281969.0499999989</v>
      </c>
      <c r="C153" s="221">
        <v>5819460.8100000005</v>
      </c>
      <c r="D153" s="221">
        <v>4245899.51</v>
      </c>
      <c r="E153" s="221">
        <v>1387008.94</v>
      </c>
      <c r="F153" s="221">
        <v>4411579.41</v>
      </c>
      <c r="G153" s="221">
        <v>5021204.82</v>
      </c>
      <c r="H153" s="221">
        <v>7968277.4100000001</v>
      </c>
      <c r="I153" s="221">
        <v>7992445.6299999999</v>
      </c>
      <c r="J153" s="221">
        <v>6653326.6400000006</v>
      </c>
      <c r="K153" s="221">
        <v>7493906.3599999994</v>
      </c>
      <c r="L153" s="221">
        <v>6805685.2000000002</v>
      </c>
      <c r="M153" s="221">
        <v>7247824.0499999998</v>
      </c>
      <c r="N153" s="221">
        <v>74328587.829999983</v>
      </c>
    </row>
    <row r="154" spans="1:14" ht="33" customHeight="1" x14ac:dyDescent="0.2">
      <c r="A154" s="199" t="s">
        <v>264</v>
      </c>
      <c r="B154" s="222">
        <v>0</v>
      </c>
      <c r="C154" s="222">
        <v>0</v>
      </c>
      <c r="D154" s="222">
        <v>0</v>
      </c>
      <c r="E154" s="222">
        <v>0</v>
      </c>
      <c r="F154" s="222">
        <v>0</v>
      </c>
      <c r="G154" s="222">
        <v>0</v>
      </c>
      <c r="H154" s="222">
        <v>0</v>
      </c>
      <c r="I154" s="222">
        <v>0</v>
      </c>
      <c r="J154" s="222">
        <v>0</v>
      </c>
      <c r="K154" s="222">
        <v>0</v>
      </c>
      <c r="L154" s="222">
        <v>0</v>
      </c>
      <c r="M154" s="222">
        <v>0</v>
      </c>
      <c r="N154" s="225">
        <v>0</v>
      </c>
    </row>
    <row r="155" spans="1:14" ht="33" customHeight="1" x14ac:dyDescent="0.2">
      <c r="A155" s="199" t="s">
        <v>265</v>
      </c>
      <c r="B155" s="222">
        <v>8947900.6199999992</v>
      </c>
      <c r="C155" s="222">
        <v>5654910.7400000002</v>
      </c>
      <c r="D155" s="222">
        <v>4101021.08</v>
      </c>
      <c r="E155" s="222">
        <v>1333855.48</v>
      </c>
      <c r="F155" s="222">
        <v>4183080.52</v>
      </c>
      <c r="G155" s="222">
        <v>4598119.12</v>
      </c>
      <c r="H155" s="222">
        <v>7313648.7599999998</v>
      </c>
      <c r="I155" s="222">
        <v>7403517.9199999999</v>
      </c>
      <c r="J155" s="222">
        <v>6095169.3600000003</v>
      </c>
      <c r="K155" s="222">
        <v>6958125.2999999998</v>
      </c>
      <c r="L155" s="222">
        <v>6412006.6200000001</v>
      </c>
      <c r="M155" s="222">
        <v>7043395.5999999996</v>
      </c>
      <c r="N155" s="225">
        <v>70044751.11999999</v>
      </c>
    </row>
    <row r="156" spans="1:14" ht="33" customHeight="1" x14ac:dyDescent="0.2">
      <c r="A156" s="199" t="s">
        <v>266</v>
      </c>
      <c r="B156" s="222">
        <v>0</v>
      </c>
      <c r="C156" s="222">
        <v>30536</v>
      </c>
      <c r="D156" s="222">
        <v>7634</v>
      </c>
      <c r="E156" s="222">
        <v>53153.46</v>
      </c>
      <c r="F156" s="222">
        <v>32132.2</v>
      </c>
      <c r="G156" s="222">
        <v>56720.62</v>
      </c>
      <c r="H156" s="222">
        <v>16531.080000000002</v>
      </c>
      <c r="I156" s="222">
        <v>0</v>
      </c>
      <c r="J156" s="222">
        <v>0</v>
      </c>
      <c r="K156" s="222">
        <v>0</v>
      </c>
      <c r="L156" s="222">
        <v>0</v>
      </c>
      <c r="M156" s="222">
        <v>16146</v>
      </c>
      <c r="N156" s="225">
        <v>212853.36</v>
      </c>
    </row>
    <row r="157" spans="1:14" ht="33" customHeight="1" x14ac:dyDescent="0.2">
      <c r="A157" s="199" t="s">
        <v>267</v>
      </c>
      <c r="B157" s="222">
        <v>334068.43</v>
      </c>
      <c r="C157" s="222">
        <v>134014.07</v>
      </c>
      <c r="D157" s="222">
        <v>137244.43</v>
      </c>
      <c r="E157" s="222">
        <v>0</v>
      </c>
      <c r="F157" s="222">
        <v>196366.69</v>
      </c>
      <c r="G157" s="222">
        <v>366365.08</v>
      </c>
      <c r="H157" s="222">
        <v>638097.56999999995</v>
      </c>
      <c r="I157" s="222">
        <v>588927.71</v>
      </c>
      <c r="J157" s="222">
        <v>558157.28</v>
      </c>
      <c r="K157" s="222">
        <v>535781.06000000006</v>
      </c>
      <c r="L157" s="222">
        <v>393678.58</v>
      </c>
      <c r="M157" s="222">
        <v>188282.45</v>
      </c>
      <c r="N157" s="225">
        <v>4070983.35</v>
      </c>
    </row>
    <row r="158" spans="1:14" ht="33" customHeight="1" x14ac:dyDescent="0.2">
      <c r="A158" s="199" t="s">
        <v>268</v>
      </c>
      <c r="B158" s="222">
        <v>0</v>
      </c>
      <c r="C158" s="222">
        <v>0</v>
      </c>
      <c r="D158" s="222">
        <v>0</v>
      </c>
      <c r="E158" s="222">
        <v>0</v>
      </c>
      <c r="F158" s="222">
        <v>0</v>
      </c>
      <c r="G158" s="222">
        <v>0</v>
      </c>
      <c r="H158" s="222">
        <v>0</v>
      </c>
      <c r="I158" s="222">
        <v>0</v>
      </c>
      <c r="J158" s="222">
        <v>0</v>
      </c>
      <c r="K158" s="222">
        <v>0</v>
      </c>
      <c r="L158" s="222">
        <v>0</v>
      </c>
      <c r="M158" s="222">
        <v>0</v>
      </c>
      <c r="N158" s="225">
        <v>0</v>
      </c>
    </row>
    <row r="159" spans="1:14" ht="33" customHeight="1" x14ac:dyDescent="0.2">
      <c r="A159" s="199" t="s">
        <v>269</v>
      </c>
      <c r="B159" s="222">
        <v>0</v>
      </c>
      <c r="C159" s="222">
        <v>0</v>
      </c>
      <c r="D159" s="222">
        <v>0</v>
      </c>
      <c r="E159" s="222">
        <v>0</v>
      </c>
      <c r="F159" s="222">
        <v>0</v>
      </c>
      <c r="G159" s="222">
        <v>0</v>
      </c>
      <c r="H159" s="222">
        <v>0</v>
      </c>
      <c r="I159" s="222">
        <v>0</v>
      </c>
      <c r="J159" s="222">
        <v>0</v>
      </c>
      <c r="K159" s="222">
        <v>0</v>
      </c>
      <c r="L159" s="222">
        <v>0</v>
      </c>
      <c r="M159" s="222">
        <v>0</v>
      </c>
      <c r="N159" s="225">
        <v>0</v>
      </c>
    </row>
    <row r="160" spans="1:14" ht="33" customHeight="1" x14ac:dyDescent="0.2">
      <c r="A160" s="199" t="s">
        <v>270</v>
      </c>
      <c r="B160" s="222">
        <v>0</v>
      </c>
      <c r="C160" s="222">
        <v>0</v>
      </c>
      <c r="D160" s="222">
        <v>0</v>
      </c>
      <c r="E160" s="222">
        <v>0</v>
      </c>
      <c r="F160" s="222">
        <v>0</v>
      </c>
      <c r="G160" s="222">
        <v>0</v>
      </c>
      <c r="H160" s="222">
        <v>0</v>
      </c>
      <c r="I160" s="222">
        <v>0</v>
      </c>
      <c r="J160" s="222">
        <v>0</v>
      </c>
      <c r="K160" s="222">
        <v>0</v>
      </c>
      <c r="L160" s="222">
        <v>0</v>
      </c>
      <c r="M160" s="222">
        <v>0</v>
      </c>
      <c r="N160" s="225">
        <v>0</v>
      </c>
    </row>
    <row r="161" spans="1:14" ht="33" customHeight="1" x14ac:dyDescent="0.2">
      <c r="A161" s="199" t="s">
        <v>271</v>
      </c>
      <c r="B161" s="222">
        <v>0</v>
      </c>
      <c r="C161" s="222">
        <v>0</v>
      </c>
      <c r="D161" s="222">
        <v>0</v>
      </c>
      <c r="E161" s="222">
        <v>0</v>
      </c>
      <c r="F161" s="222">
        <v>0</v>
      </c>
      <c r="G161" s="222">
        <v>0</v>
      </c>
      <c r="H161" s="222">
        <v>0</v>
      </c>
      <c r="I161" s="222">
        <v>0</v>
      </c>
      <c r="J161" s="222">
        <v>0</v>
      </c>
      <c r="K161" s="222">
        <v>0</v>
      </c>
      <c r="L161" s="222">
        <v>0</v>
      </c>
      <c r="M161" s="222">
        <v>0</v>
      </c>
      <c r="N161" s="225">
        <v>0</v>
      </c>
    </row>
    <row r="162" spans="1:14" ht="33" customHeight="1" x14ac:dyDescent="0.2">
      <c r="A162" s="199" t="s">
        <v>272</v>
      </c>
      <c r="B162" s="222">
        <v>0</v>
      </c>
      <c r="C162" s="222">
        <v>0</v>
      </c>
      <c r="D162" s="222">
        <v>0</v>
      </c>
      <c r="E162" s="222">
        <v>0</v>
      </c>
      <c r="F162" s="222">
        <v>0</v>
      </c>
      <c r="G162" s="222">
        <v>0</v>
      </c>
      <c r="H162" s="222">
        <v>0</v>
      </c>
      <c r="I162" s="222">
        <v>0</v>
      </c>
      <c r="J162" s="222">
        <v>0</v>
      </c>
      <c r="K162" s="222">
        <v>0</v>
      </c>
      <c r="L162" s="222">
        <v>0</v>
      </c>
      <c r="M162" s="222">
        <v>0</v>
      </c>
      <c r="N162" s="225">
        <v>0</v>
      </c>
    </row>
    <row r="163" spans="1:14" ht="33" customHeight="1" thickBot="1" x14ac:dyDescent="0.25">
      <c r="A163" s="199" t="s">
        <v>273</v>
      </c>
      <c r="B163" s="222">
        <v>0</v>
      </c>
      <c r="C163" s="222">
        <v>0</v>
      </c>
      <c r="D163" s="222">
        <v>0</v>
      </c>
      <c r="E163" s="222">
        <v>0</v>
      </c>
      <c r="F163" s="222">
        <v>0</v>
      </c>
      <c r="G163" s="222">
        <v>0</v>
      </c>
      <c r="H163" s="222">
        <v>0</v>
      </c>
      <c r="I163" s="222">
        <v>0</v>
      </c>
      <c r="J163" s="222">
        <v>0</v>
      </c>
      <c r="K163" s="222">
        <v>0</v>
      </c>
      <c r="L163" s="222">
        <v>0</v>
      </c>
      <c r="M163" s="222">
        <v>0</v>
      </c>
      <c r="N163" s="225">
        <v>0</v>
      </c>
    </row>
    <row r="164" spans="1:14" ht="33" customHeight="1" thickBot="1" x14ac:dyDescent="0.25">
      <c r="A164" s="198" t="s">
        <v>274</v>
      </c>
      <c r="B164" s="221">
        <v>0</v>
      </c>
      <c r="C164" s="221">
        <v>0</v>
      </c>
      <c r="D164" s="221">
        <v>0</v>
      </c>
      <c r="E164" s="221">
        <v>0</v>
      </c>
      <c r="F164" s="221">
        <v>0</v>
      </c>
      <c r="G164" s="221">
        <v>0</v>
      </c>
      <c r="H164" s="221">
        <v>0</v>
      </c>
      <c r="I164" s="221">
        <v>0</v>
      </c>
      <c r="J164" s="221">
        <v>0</v>
      </c>
      <c r="K164" s="221">
        <v>0</v>
      </c>
      <c r="L164" s="221">
        <v>0</v>
      </c>
      <c r="M164" s="221">
        <v>0</v>
      </c>
      <c r="N164" s="221">
        <v>0</v>
      </c>
    </row>
    <row r="165" spans="1:14" ht="33" customHeight="1" x14ac:dyDescent="0.2">
      <c r="A165" s="199" t="s">
        <v>275</v>
      </c>
      <c r="B165" s="222">
        <v>0</v>
      </c>
      <c r="C165" s="222">
        <v>0</v>
      </c>
      <c r="D165" s="222">
        <v>0</v>
      </c>
      <c r="E165" s="222">
        <v>0</v>
      </c>
      <c r="F165" s="222">
        <v>0</v>
      </c>
      <c r="G165" s="222">
        <v>0</v>
      </c>
      <c r="H165" s="222">
        <v>0</v>
      </c>
      <c r="I165" s="222">
        <v>0</v>
      </c>
      <c r="J165" s="222">
        <v>0</v>
      </c>
      <c r="K165" s="222">
        <v>0</v>
      </c>
      <c r="L165" s="222">
        <v>0</v>
      </c>
      <c r="M165" s="222">
        <v>0</v>
      </c>
      <c r="N165" s="225">
        <v>0</v>
      </c>
    </row>
    <row r="166" spans="1:14" ht="33" customHeight="1" x14ac:dyDescent="0.2">
      <c r="A166" s="199" t="s">
        <v>276</v>
      </c>
      <c r="B166" s="222">
        <v>0</v>
      </c>
      <c r="C166" s="222">
        <v>0</v>
      </c>
      <c r="D166" s="222">
        <v>0</v>
      </c>
      <c r="E166" s="222">
        <v>0</v>
      </c>
      <c r="F166" s="222">
        <v>0</v>
      </c>
      <c r="G166" s="222">
        <v>0</v>
      </c>
      <c r="H166" s="222">
        <v>0</v>
      </c>
      <c r="I166" s="222">
        <v>0</v>
      </c>
      <c r="J166" s="222">
        <v>0</v>
      </c>
      <c r="K166" s="222">
        <v>0</v>
      </c>
      <c r="L166" s="222">
        <v>0</v>
      </c>
      <c r="M166" s="222">
        <v>0</v>
      </c>
      <c r="N166" s="225">
        <v>0</v>
      </c>
    </row>
    <row r="167" spans="1:14" ht="33" customHeight="1" x14ac:dyDescent="0.2">
      <c r="A167" s="199" t="s">
        <v>277</v>
      </c>
      <c r="B167" s="222">
        <v>0</v>
      </c>
      <c r="C167" s="222">
        <v>0</v>
      </c>
      <c r="D167" s="222">
        <v>0</v>
      </c>
      <c r="E167" s="222">
        <v>0</v>
      </c>
      <c r="F167" s="222">
        <v>0</v>
      </c>
      <c r="G167" s="222">
        <v>0</v>
      </c>
      <c r="H167" s="222">
        <v>0</v>
      </c>
      <c r="I167" s="222">
        <v>0</v>
      </c>
      <c r="J167" s="222">
        <v>0</v>
      </c>
      <c r="K167" s="222">
        <v>0</v>
      </c>
      <c r="L167" s="222">
        <v>0</v>
      </c>
      <c r="M167" s="222">
        <v>0</v>
      </c>
      <c r="N167" s="225">
        <v>0</v>
      </c>
    </row>
    <row r="168" spans="1:14" ht="33" customHeight="1" x14ac:dyDescent="0.2">
      <c r="A168" s="199" t="s">
        <v>278</v>
      </c>
      <c r="B168" s="222">
        <v>0</v>
      </c>
      <c r="C168" s="222">
        <v>0</v>
      </c>
      <c r="D168" s="222">
        <v>0</v>
      </c>
      <c r="E168" s="222">
        <v>0</v>
      </c>
      <c r="F168" s="222">
        <v>0</v>
      </c>
      <c r="G168" s="222">
        <v>0</v>
      </c>
      <c r="H168" s="222">
        <v>0</v>
      </c>
      <c r="I168" s="222">
        <v>0</v>
      </c>
      <c r="J168" s="222">
        <v>0</v>
      </c>
      <c r="K168" s="222">
        <v>0</v>
      </c>
      <c r="L168" s="222">
        <v>0</v>
      </c>
      <c r="M168" s="222">
        <v>0</v>
      </c>
      <c r="N168" s="225">
        <v>0</v>
      </c>
    </row>
    <row r="169" spans="1:14" ht="33" customHeight="1" x14ac:dyDescent="0.2">
      <c r="A169" s="199" t="s">
        <v>279</v>
      </c>
      <c r="B169" s="222">
        <v>0</v>
      </c>
      <c r="C169" s="222">
        <v>0</v>
      </c>
      <c r="D169" s="222">
        <v>0</v>
      </c>
      <c r="E169" s="222">
        <v>0</v>
      </c>
      <c r="F169" s="222">
        <v>0</v>
      </c>
      <c r="G169" s="222">
        <v>0</v>
      </c>
      <c r="H169" s="222">
        <v>0</v>
      </c>
      <c r="I169" s="222">
        <v>0</v>
      </c>
      <c r="J169" s="222">
        <v>0</v>
      </c>
      <c r="K169" s="222">
        <v>0</v>
      </c>
      <c r="L169" s="222">
        <v>0</v>
      </c>
      <c r="M169" s="222">
        <v>0</v>
      </c>
      <c r="N169" s="225">
        <v>0</v>
      </c>
    </row>
    <row r="170" spans="1:14" ht="33" customHeight="1" x14ac:dyDescent="0.2">
      <c r="A170" s="199" t="s">
        <v>280</v>
      </c>
      <c r="B170" s="222">
        <v>0</v>
      </c>
      <c r="C170" s="222">
        <v>0</v>
      </c>
      <c r="D170" s="222">
        <v>0</v>
      </c>
      <c r="E170" s="222">
        <v>0</v>
      </c>
      <c r="F170" s="222">
        <v>0</v>
      </c>
      <c r="G170" s="222">
        <v>0</v>
      </c>
      <c r="H170" s="222">
        <v>0</v>
      </c>
      <c r="I170" s="222">
        <v>0</v>
      </c>
      <c r="J170" s="222">
        <v>0</v>
      </c>
      <c r="K170" s="222">
        <v>0</v>
      </c>
      <c r="L170" s="222">
        <v>0</v>
      </c>
      <c r="M170" s="222">
        <v>0</v>
      </c>
      <c r="N170" s="225">
        <v>0</v>
      </c>
    </row>
    <row r="171" spans="1:14" ht="33" customHeight="1" thickBot="1" x14ac:dyDescent="0.25">
      <c r="A171" s="199" t="s">
        <v>281</v>
      </c>
      <c r="B171" s="222">
        <v>0</v>
      </c>
      <c r="C171" s="222">
        <v>0</v>
      </c>
      <c r="D171" s="222">
        <v>0</v>
      </c>
      <c r="E171" s="222">
        <v>0</v>
      </c>
      <c r="F171" s="222">
        <v>0</v>
      </c>
      <c r="G171" s="222">
        <v>0</v>
      </c>
      <c r="H171" s="222">
        <v>0</v>
      </c>
      <c r="I171" s="222">
        <v>0</v>
      </c>
      <c r="J171" s="222">
        <v>0</v>
      </c>
      <c r="K171" s="222">
        <v>0</v>
      </c>
      <c r="L171" s="222">
        <v>0</v>
      </c>
      <c r="M171" s="222">
        <v>0</v>
      </c>
      <c r="N171" s="225">
        <v>0</v>
      </c>
    </row>
    <row r="172" spans="1:14" ht="33" customHeight="1" thickBot="1" x14ac:dyDescent="0.25">
      <c r="A172" s="198" t="s">
        <v>282</v>
      </c>
      <c r="B172" s="221">
        <v>17757771.890000001</v>
      </c>
      <c r="C172" s="221">
        <v>14113494.59</v>
      </c>
      <c r="D172" s="221">
        <v>10339089.719999999</v>
      </c>
      <c r="E172" s="221">
        <v>6756475.5899999999</v>
      </c>
      <c r="F172" s="221">
        <v>9551148.3900000006</v>
      </c>
      <c r="G172" s="221">
        <v>10094134.76</v>
      </c>
      <c r="H172" s="221">
        <v>9082945.75</v>
      </c>
      <c r="I172" s="221">
        <v>9409747.0700000003</v>
      </c>
      <c r="J172" s="221">
        <v>10102430.129999999</v>
      </c>
      <c r="K172" s="221">
        <v>17087437.16</v>
      </c>
      <c r="L172" s="221">
        <v>18616497.75</v>
      </c>
      <c r="M172" s="221">
        <v>19570347.52</v>
      </c>
      <c r="N172" s="221">
        <v>152481520.31999999</v>
      </c>
    </row>
    <row r="173" spans="1:14" ht="33" customHeight="1" x14ac:dyDescent="0.2">
      <c r="A173" s="199" t="s">
        <v>283</v>
      </c>
      <c r="B173" s="222">
        <v>0</v>
      </c>
      <c r="C173" s="222">
        <v>0</v>
      </c>
      <c r="D173" s="222">
        <v>0</v>
      </c>
      <c r="E173" s="222">
        <v>0</v>
      </c>
      <c r="F173" s="222">
        <v>0</v>
      </c>
      <c r="G173" s="222">
        <v>0</v>
      </c>
      <c r="H173" s="222">
        <v>0</v>
      </c>
      <c r="I173" s="222">
        <v>0</v>
      </c>
      <c r="J173" s="222">
        <v>0</v>
      </c>
      <c r="K173" s="222">
        <v>0</v>
      </c>
      <c r="L173" s="222">
        <v>0</v>
      </c>
      <c r="M173" s="222">
        <v>0</v>
      </c>
      <c r="N173" s="225">
        <v>0</v>
      </c>
    </row>
    <row r="174" spans="1:14" ht="33" customHeight="1" x14ac:dyDescent="0.2">
      <c r="A174" s="199" t="s">
        <v>284</v>
      </c>
      <c r="B174" s="222">
        <v>0</v>
      </c>
      <c r="C174" s="222">
        <v>0</v>
      </c>
      <c r="D174" s="222">
        <v>0</v>
      </c>
      <c r="E174" s="222">
        <v>0</v>
      </c>
      <c r="F174" s="222">
        <v>0</v>
      </c>
      <c r="G174" s="222">
        <v>0</v>
      </c>
      <c r="H174" s="222">
        <v>0</v>
      </c>
      <c r="I174" s="222">
        <v>0</v>
      </c>
      <c r="J174" s="222">
        <v>0</v>
      </c>
      <c r="K174" s="222">
        <v>0</v>
      </c>
      <c r="L174" s="222">
        <v>0</v>
      </c>
      <c r="M174" s="222">
        <v>0</v>
      </c>
      <c r="N174" s="225">
        <v>0</v>
      </c>
    </row>
    <row r="175" spans="1:14" ht="33" customHeight="1" x14ac:dyDescent="0.2">
      <c r="A175" s="199" t="s">
        <v>285</v>
      </c>
      <c r="B175" s="222">
        <v>0</v>
      </c>
      <c r="C175" s="222">
        <v>0</v>
      </c>
      <c r="D175" s="222">
        <v>0</v>
      </c>
      <c r="E175" s="222">
        <v>0</v>
      </c>
      <c r="F175" s="222">
        <v>0</v>
      </c>
      <c r="G175" s="222">
        <v>0</v>
      </c>
      <c r="H175" s="222">
        <v>0</v>
      </c>
      <c r="I175" s="222">
        <v>0</v>
      </c>
      <c r="J175" s="222">
        <v>0</v>
      </c>
      <c r="K175" s="222">
        <v>540000</v>
      </c>
      <c r="L175" s="222">
        <v>540000</v>
      </c>
      <c r="M175" s="222">
        <v>0</v>
      </c>
      <c r="N175" s="225">
        <v>1080000</v>
      </c>
    </row>
    <row r="176" spans="1:14" ht="33" customHeight="1" x14ac:dyDescent="0.2">
      <c r="A176" s="199" t="s">
        <v>286</v>
      </c>
      <c r="B176" s="222">
        <v>0</v>
      </c>
      <c r="C176" s="222">
        <v>0</v>
      </c>
      <c r="D176" s="222">
        <v>0</v>
      </c>
      <c r="E176" s="222">
        <v>0</v>
      </c>
      <c r="F176" s="222">
        <v>0</v>
      </c>
      <c r="G176" s="222">
        <v>0</v>
      </c>
      <c r="H176" s="222">
        <v>0</v>
      </c>
      <c r="I176" s="222">
        <v>0</v>
      </c>
      <c r="J176" s="222">
        <v>0</v>
      </c>
      <c r="K176" s="222">
        <v>0</v>
      </c>
      <c r="L176" s="222">
        <v>0</v>
      </c>
      <c r="M176" s="222">
        <v>0</v>
      </c>
      <c r="N176" s="225">
        <v>0</v>
      </c>
    </row>
    <row r="177" spans="1:14" ht="33" customHeight="1" x14ac:dyDescent="0.2">
      <c r="A177" s="199" t="s">
        <v>287</v>
      </c>
      <c r="B177" s="222">
        <v>10783775.34</v>
      </c>
      <c r="C177" s="222">
        <v>9599482.9800000004</v>
      </c>
      <c r="D177" s="222">
        <v>3948210.9</v>
      </c>
      <c r="E177" s="222">
        <v>281513.25</v>
      </c>
      <c r="F177" s="222">
        <v>4683081.93</v>
      </c>
      <c r="G177" s="222">
        <v>3190543.92</v>
      </c>
      <c r="H177" s="222">
        <v>253923.75</v>
      </c>
      <c r="I177" s="222">
        <v>226800</v>
      </c>
      <c r="J177" s="222">
        <v>0</v>
      </c>
      <c r="K177" s="222">
        <v>5685700.9500000002</v>
      </c>
      <c r="L177" s="222">
        <v>7591670.2800000003</v>
      </c>
      <c r="M177" s="222">
        <v>7837116.0300000003</v>
      </c>
      <c r="N177" s="225">
        <v>54081819.330000006</v>
      </c>
    </row>
    <row r="178" spans="1:14" ht="33" customHeight="1" x14ac:dyDescent="0.2">
      <c r="A178" s="199" t="s">
        <v>288</v>
      </c>
      <c r="B178" s="222">
        <v>0</v>
      </c>
      <c r="C178" s="222">
        <v>0</v>
      </c>
      <c r="D178" s="222">
        <v>0</v>
      </c>
      <c r="E178" s="222">
        <v>0</v>
      </c>
      <c r="F178" s="222">
        <v>0</v>
      </c>
      <c r="G178" s="222">
        <v>0</v>
      </c>
      <c r="H178" s="222">
        <v>0</v>
      </c>
      <c r="I178" s="222">
        <v>0</v>
      </c>
      <c r="J178" s="222">
        <v>0</v>
      </c>
      <c r="K178" s="222">
        <v>0</v>
      </c>
      <c r="L178" s="222">
        <v>0</v>
      </c>
      <c r="M178" s="222">
        <v>0</v>
      </c>
      <c r="N178" s="225">
        <v>0</v>
      </c>
    </row>
    <row r="179" spans="1:14" ht="33" customHeight="1" x14ac:dyDescent="0.2">
      <c r="A179" s="199" t="s">
        <v>289</v>
      </c>
      <c r="B179" s="222">
        <v>4051435.14</v>
      </c>
      <c r="C179" s="222">
        <v>1847354.7</v>
      </c>
      <c r="D179" s="222">
        <v>2985428.3</v>
      </c>
      <c r="E179" s="222">
        <v>0</v>
      </c>
      <c r="F179" s="222">
        <v>1863787.26</v>
      </c>
      <c r="G179" s="222">
        <v>3997926.15</v>
      </c>
      <c r="H179" s="222">
        <v>3909049.22</v>
      </c>
      <c r="I179" s="222">
        <v>4949906.22</v>
      </c>
      <c r="J179" s="222">
        <v>4986237.17</v>
      </c>
      <c r="K179" s="222">
        <v>6544200.7599999998</v>
      </c>
      <c r="L179" s="222">
        <v>6443160.7999999998</v>
      </c>
      <c r="M179" s="222">
        <v>6551464.7999999998</v>
      </c>
      <c r="N179" s="225">
        <v>48129950.519999988</v>
      </c>
    </row>
    <row r="180" spans="1:14" ht="33" customHeight="1" x14ac:dyDescent="0.2">
      <c r="A180" s="199" t="s">
        <v>290</v>
      </c>
      <c r="B180" s="222">
        <v>0</v>
      </c>
      <c r="C180" s="222">
        <v>0</v>
      </c>
      <c r="D180" s="222">
        <v>0</v>
      </c>
      <c r="E180" s="222">
        <v>0</v>
      </c>
      <c r="F180" s="222">
        <v>0</v>
      </c>
      <c r="G180" s="222">
        <v>0</v>
      </c>
      <c r="H180" s="222">
        <v>0</v>
      </c>
      <c r="I180" s="222">
        <v>0</v>
      </c>
      <c r="J180" s="222">
        <v>0</v>
      </c>
      <c r="K180" s="222">
        <v>0</v>
      </c>
      <c r="L180" s="222">
        <v>0</v>
      </c>
      <c r="M180" s="222">
        <v>0</v>
      </c>
      <c r="N180" s="225">
        <v>0</v>
      </c>
    </row>
    <row r="181" spans="1:14" ht="33" customHeight="1" x14ac:dyDescent="0.2">
      <c r="A181" s="199" t="s">
        <v>291</v>
      </c>
      <c r="B181" s="222">
        <v>0</v>
      </c>
      <c r="C181" s="222">
        <v>0</v>
      </c>
      <c r="D181" s="222">
        <v>0</v>
      </c>
      <c r="E181" s="222">
        <v>0</v>
      </c>
      <c r="F181" s="222">
        <v>0</v>
      </c>
      <c r="G181" s="222">
        <v>0</v>
      </c>
      <c r="H181" s="222">
        <v>0</v>
      </c>
      <c r="I181" s="222">
        <v>0</v>
      </c>
      <c r="J181" s="222">
        <v>0</v>
      </c>
      <c r="K181" s="222">
        <v>0</v>
      </c>
      <c r="L181" s="222">
        <v>0</v>
      </c>
      <c r="M181" s="222">
        <v>0</v>
      </c>
      <c r="N181" s="225">
        <v>0</v>
      </c>
    </row>
    <row r="182" spans="1:14" ht="33" customHeight="1" x14ac:dyDescent="0.2">
      <c r="A182" s="199" t="s">
        <v>292</v>
      </c>
      <c r="B182" s="222">
        <v>2922561.41</v>
      </c>
      <c r="C182" s="222">
        <v>2666656.91</v>
      </c>
      <c r="D182" s="222">
        <v>3405450.52</v>
      </c>
      <c r="E182" s="222">
        <v>6474962.3399999999</v>
      </c>
      <c r="F182" s="222">
        <v>3004279.2</v>
      </c>
      <c r="G182" s="222">
        <v>2905664.69</v>
      </c>
      <c r="H182" s="222">
        <v>4919972.78</v>
      </c>
      <c r="I182" s="222">
        <v>4233040.8499999996</v>
      </c>
      <c r="J182" s="222">
        <v>5116192.96</v>
      </c>
      <c r="K182" s="222">
        <v>4317535.45</v>
      </c>
      <c r="L182" s="222">
        <v>4041666.67</v>
      </c>
      <c r="M182" s="222">
        <v>5181766.6900000004</v>
      </c>
      <c r="N182" s="225">
        <v>49189750.470000006</v>
      </c>
    </row>
    <row r="183" spans="1:14" ht="33" customHeight="1" x14ac:dyDescent="0.2">
      <c r="A183" s="199" t="s">
        <v>293</v>
      </c>
      <c r="B183" s="222">
        <v>0</v>
      </c>
      <c r="C183" s="222">
        <v>0</v>
      </c>
      <c r="D183" s="222">
        <v>0</v>
      </c>
      <c r="E183" s="222">
        <v>0</v>
      </c>
      <c r="F183" s="222">
        <v>0</v>
      </c>
      <c r="G183" s="222">
        <v>0</v>
      </c>
      <c r="H183" s="222">
        <v>0</v>
      </c>
      <c r="I183" s="222">
        <v>0</v>
      </c>
      <c r="J183" s="222">
        <v>0</v>
      </c>
      <c r="K183" s="222">
        <v>0</v>
      </c>
      <c r="L183" s="222">
        <v>0</v>
      </c>
      <c r="M183" s="222">
        <v>0</v>
      </c>
      <c r="N183" s="225">
        <v>0</v>
      </c>
    </row>
    <row r="184" spans="1:14" ht="33" customHeight="1" x14ac:dyDescent="0.2">
      <c r="A184" s="199" t="s">
        <v>294</v>
      </c>
      <c r="B184" s="222">
        <v>0</v>
      </c>
      <c r="C184" s="222">
        <v>0</v>
      </c>
      <c r="D184" s="222">
        <v>0</v>
      </c>
      <c r="E184" s="222">
        <v>0</v>
      </c>
      <c r="F184" s="222">
        <v>0</v>
      </c>
      <c r="G184" s="222">
        <v>0</v>
      </c>
      <c r="H184" s="222">
        <v>0</v>
      </c>
      <c r="I184" s="222">
        <v>0</v>
      </c>
      <c r="J184" s="222">
        <v>0</v>
      </c>
      <c r="K184" s="222">
        <v>0</v>
      </c>
      <c r="L184" s="222">
        <v>0</v>
      </c>
      <c r="M184" s="222">
        <v>0</v>
      </c>
      <c r="N184" s="225">
        <v>0</v>
      </c>
    </row>
    <row r="185" spans="1:14" ht="33" customHeight="1" x14ac:dyDescent="0.2">
      <c r="A185" s="199" t="s">
        <v>295</v>
      </c>
      <c r="B185" s="222">
        <v>0</v>
      </c>
      <c r="C185" s="222">
        <v>0</v>
      </c>
      <c r="D185" s="222">
        <v>0</v>
      </c>
      <c r="E185" s="222">
        <v>0</v>
      </c>
      <c r="F185" s="222">
        <v>0</v>
      </c>
      <c r="G185" s="222">
        <v>0</v>
      </c>
      <c r="H185" s="222">
        <v>0</v>
      </c>
      <c r="I185" s="222">
        <v>0</v>
      </c>
      <c r="J185" s="222">
        <v>0</v>
      </c>
      <c r="K185" s="222">
        <v>0</v>
      </c>
      <c r="L185" s="222">
        <v>0</v>
      </c>
      <c r="M185" s="222">
        <v>0</v>
      </c>
      <c r="N185" s="225">
        <v>0</v>
      </c>
    </row>
    <row r="186" spans="1:14" ht="33" customHeight="1" x14ac:dyDescent="0.2">
      <c r="A186" s="199" t="s">
        <v>296</v>
      </c>
      <c r="B186" s="222">
        <v>0</v>
      </c>
      <c r="C186" s="222">
        <v>0</v>
      </c>
      <c r="D186" s="222">
        <v>0</v>
      </c>
      <c r="E186" s="222">
        <v>0</v>
      </c>
      <c r="F186" s="222">
        <v>0</v>
      </c>
      <c r="G186" s="222">
        <v>0</v>
      </c>
      <c r="H186" s="222">
        <v>0</v>
      </c>
      <c r="I186" s="222">
        <v>0</v>
      </c>
      <c r="J186" s="222">
        <v>0</v>
      </c>
      <c r="K186" s="222">
        <v>0</v>
      </c>
      <c r="L186" s="222">
        <v>0</v>
      </c>
      <c r="M186" s="222">
        <v>0</v>
      </c>
      <c r="N186" s="225">
        <v>0</v>
      </c>
    </row>
    <row r="187" spans="1:14" ht="33" customHeight="1" thickBot="1" x14ac:dyDescent="0.25">
      <c r="A187" s="199" t="s">
        <v>297</v>
      </c>
      <c r="B187" s="222">
        <v>0</v>
      </c>
      <c r="C187" s="222">
        <v>0</v>
      </c>
      <c r="D187" s="222">
        <v>0</v>
      </c>
      <c r="E187" s="222">
        <v>0</v>
      </c>
      <c r="F187" s="222">
        <v>0</v>
      </c>
      <c r="G187" s="222">
        <v>0</v>
      </c>
      <c r="H187" s="222">
        <v>0</v>
      </c>
      <c r="I187" s="222">
        <v>0</v>
      </c>
      <c r="J187" s="222">
        <v>0</v>
      </c>
      <c r="K187" s="222">
        <v>0</v>
      </c>
      <c r="L187" s="222">
        <v>0</v>
      </c>
      <c r="M187" s="222">
        <v>0</v>
      </c>
      <c r="N187" s="225">
        <v>0</v>
      </c>
    </row>
    <row r="188" spans="1:14" ht="33" customHeight="1" thickBot="1" x14ac:dyDescent="0.25">
      <c r="A188" s="198" t="s">
        <v>298</v>
      </c>
      <c r="B188" s="221">
        <v>2074476</v>
      </c>
      <c r="C188" s="221">
        <v>2742577</v>
      </c>
      <c r="D188" s="221">
        <v>3677728</v>
      </c>
      <c r="E188" s="221">
        <v>2870940</v>
      </c>
      <c r="F188" s="221">
        <v>1564548.7</v>
      </c>
      <c r="G188" s="221">
        <v>1469620</v>
      </c>
      <c r="H188" s="221">
        <v>7305518.3200000003</v>
      </c>
      <c r="I188" s="221">
        <v>7986037.7199999997</v>
      </c>
      <c r="J188" s="221">
        <v>7492914.2800000003</v>
      </c>
      <c r="K188" s="221">
        <v>11597808.4</v>
      </c>
      <c r="L188" s="221">
        <v>6285891.54</v>
      </c>
      <c r="M188" s="221">
        <v>2616780</v>
      </c>
      <c r="N188" s="221">
        <v>57684839.959999993</v>
      </c>
    </row>
    <row r="189" spans="1:14" ht="33" customHeight="1" x14ac:dyDescent="0.2">
      <c r="A189" s="199" t="s">
        <v>299</v>
      </c>
      <c r="B189" s="222">
        <v>1940496</v>
      </c>
      <c r="C189" s="222">
        <v>1905667</v>
      </c>
      <c r="D189" s="222">
        <v>3555928</v>
      </c>
      <c r="E189" s="222">
        <v>2590800</v>
      </c>
      <c r="F189" s="222">
        <v>1235688.7</v>
      </c>
      <c r="G189" s="222">
        <v>690100</v>
      </c>
      <c r="H189" s="222">
        <v>7110638.3200000003</v>
      </c>
      <c r="I189" s="222">
        <v>7791157.7199999997</v>
      </c>
      <c r="J189" s="222">
        <v>7078794.2800000003</v>
      </c>
      <c r="K189" s="222">
        <v>11329848.4</v>
      </c>
      <c r="L189" s="222">
        <v>6249351.54</v>
      </c>
      <c r="M189" s="222">
        <v>2543700</v>
      </c>
      <c r="N189" s="225">
        <v>54022169.959999993</v>
      </c>
    </row>
    <row r="190" spans="1:14" ht="33" customHeight="1" x14ac:dyDescent="0.2">
      <c r="A190" s="199" t="s">
        <v>300</v>
      </c>
      <c r="B190" s="222">
        <v>0</v>
      </c>
      <c r="C190" s="222">
        <v>0</v>
      </c>
      <c r="D190" s="222">
        <v>0</v>
      </c>
      <c r="E190" s="222">
        <v>0</v>
      </c>
      <c r="F190" s="222">
        <v>0</v>
      </c>
      <c r="G190" s="222">
        <v>0</v>
      </c>
      <c r="H190" s="222">
        <v>0</v>
      </c>
      <c r="I190" s="222">
        <v>0</v>
      </c>
      <c r="J190" s="222">
        <v>0</v>
      </c>
      <c r="K190" s="222">
        <v>0</v>
      </c>
      <c r="L190" s="222">
        <v>0</v>
      </c>
      <c r="M190" s="222">
        <v>0</v>
      </c>
      <c r="N190" s="225">
        <v>0</v>
      </c>
    </row>
    <row r="191" spans="1:14" ht="33" customHeight="1" x14ac:dyDescent="0.2">
      <c r="A191" s="199" t="s">
        <v>301</v>
      </c>
      <c r="B191" s="222">
        <v>0</v>
      </c>
      <c r="C191" s="222">
        <v>0</v>
      </c>
      <c r="D191" s="222">
        <v>0</v>
      </c>
      <c r="E191" s="222">
        <v>0</v>
      </c>
      <c r="F191" s="222">
        <v>0</v>
      </c>
      <c r="G191" s="222">
        <v>0</v>
      </c>
      <c r="H191" s="222">
        <v>0</v>
      </c>
      <c r="I191" s="222">
        <v>0</v>
      </c>
      <c r="J191" s="222">
        <v>0</v>
      </c>
      <c r="K191" s="222">
        <v>0</v>
      </c>
      <c r="L191" s="222">
        <v>0</v>
      </c>
      <c r="M191" s="222">
        <v>0</v>
      </c>
      <c r="N191" s="225">
        <v>0</v>
      </c>
    </row>
    <row r="192" spans="1:14" ht="33" customHeight="1" x14ac:dyDescent="0.2">
      <c r="A192" s="199" t="s">
        <v>302</v>
      </c>
      <c r="B192" s="222">
        <v>0</v>
      </c>
      <c r="C192" s="222">
        <v>0</v>
      </c>
      <c r="D192" s="222">
        <v>0</v>
      </c>
      <c r="E192" s="222">
        <v>0</v>
      </c>
      <c r="F192" s="222">
        <v>0</v>
      </c>
      <c r="G192" s="222">
        <v>0</v>
      </c>
      <c r="H192" s="222">
        <v>0</v>
      </c>
      <c r="I192" s="222">
        <v>0</v>
      </c>
      <c r="J192" s="222">
        <v>0</v>
      </c>
      <c r="K192" s="222">
        <v>0</v>
      </c>
      <c r="L192" s="222">
        <v>0</v>
      </c>
      <c r="M192" s="222">
        <v>0</v>
      </c>
      <c r="N192" s="225">
        <v>0</v>
      </c>
    </row>
    <row r="193" spans="1:14" ht="33" customHeight="1" x14ac:dyDescent="0.2">
      <c r="A193" s="199" t="s">
        <v>303</v>
      </c>
      <c r="B193" s="222">
        <v>0</v>
      </c>
      <c r="C193" s="222">
        <v>0</v>
      </c>
      <c r="D193" s="222">
        <v>0</v>
      </c>
      <c r="E193" s="222">
        <v>0</v>
      </c>
      <c r="F193" s="222">
        <v>0</v>
      </c>
      <c r="G193" s="222">
        <v>0</v>
      </c>
      <c r="H193" s="222">
        <v>0</v>
      </c>
      <c r="I193" s="222">
        <v>0</v>
      </c>
      <c r="J193" s="222">
        <v>0</v>
      </c>
      <c r="K193" s="222">
        <v>0</v>
      </c>
      <c r="L193" s="222">
        <v>0</v>
      </c>
      <c r="M193" s="222">
        <v>0</v>
      </c>
      <c r="N193" s="225">
        <v>0</v>
      </c>
    </row>
    <row r="194" spans="1:14" ht="33" customHeight="1" thickBot="1" x14ac:dyDescent="0.25">
      <c r="A194" s="199" t="s">
        <v>234</v>
      </c>
      <c r="B194" s="222">
        <v>133980</v>
      </c>
      <c r="C194" s="222">
        <v>836910</v>
      </c>
      <c r="D194" s="222">
        <v>121800</v>
      </c>
      <c r="E194" s="222">
        <v>280140</v>
      </c>
      <c r="F194" s="222">
        <v>328860</v>
      </c>
      <c r="G194" s="222">
        <v>779520</v>
      </c>
      <c r="H194" s="222">
        <v>194880</v>
      </c>
      <c r="I194" s="222">
        <v>194880</v>
      </c>
      <c r="J194" s="222">
        <v>414120</v>
      </c>
      <c r="K194" s="222">
        <v>267960</v>
      </c>
      <c r="L194" s="222">
        <v>36540</v>
      </c>
      <c r="M194" s="222">
        <v>73080</v>
      </c>
      <c r="N194" s="225">
        <v>3662670</v>
      </c>
    </row>
    <row r="195" spans="1:14" ht="33" customHeight="1" thickBot="1" x14ac:dyDescent="0.25">
      <c r="A195" s="198" t="s">
        <v>304</v>
      </c>
      <c r="B195" s="221">
        <v>2421108</v>
      </c>
      <c r="C195" s="221">
        <v>3681660.6</v>
      </c>
      <c r="D195" s="221">
        <v>346144</v>
      </c>
      <c r="E195" s="221">
        <v>5889688</v>
      </c>
      <c r="F195" s="221">
        <v>12768860.439999999</v>
      </c>
      <c r="G195" s="221">
        <v>8477605.5800000001</v>
      </c>
      <c r="H195" s="221">
        <v>4014056.54</v>
      </c>
      <c r="I195" s="221">
        <v>958160</v>
      </c>
      <c r="J195" s="221">
        <v>2561860</v>
      </c>
      <c r="K195" s="221">
        <v>4142567.48</v>
      </c>
      <c r="L195" s="221">
        <v>2221539.1800000002</v>
      </c>
      <c r="M195" s="221">
        <v>3405938.29</v>
      </c>
      <c r="N195" s="221">
        <v>50889188.109999999</v>
      </c>
    </row>
    <row r="196" spans="1:14" ht="33" customHeight="1" x14ac:dyDescent="0.2">
      <c r="A196" s="199" t="s">
        <v>305</v>
      </c>
      <c r="B196" s="222">
        <v>0</v>
      </c>
      <c r="C196" s="222">
        <v>1176060.6000000001</v>
      </c>
      <c r="D196" s="222">
        <v>0</v>
      </c>
      <c r="E196" s="222">
        <v>0</v>
      </c>
      <c r="F196" s="222">
        <v>853786.44</v>
      </c>
      <c r="G196" s="222">
        <v>429125.58</v>
      </c>
      <c r="H196" s="222">
        <v>232902.54</v>
      </c>
      <c r="I196" s="222">
        <v>0</v>
      </c>
      <c r="J196" s="222">
        <v>0</v>
      </c>
      <c r="K196" s="222">
        <v>628927.48</v>
      </c>
      <c r="L196" s="222">
        <v>949251.18</v>
      </c>
      <c r="M196" s="222">
        <v>1632414.29</v>
      </c>
      <c r="N196" s="222">
        <v>5902468.1100000003</v>
      </c>
    </row>
    <row r="197" spans="1:14" ht="33" customHeight="1" x14ac:dyDescent="0.2">
      <c r="A197" s="199" t="s">
        <v>306</v>
      </c>
      <c r="B197" s="222">
        <v>0</v>
      </c>
      <c r="C197" s="222">
        <v>0</v>
      </c>
      <c r="D197" s="222">
        <v>0</v>
      </c>
      <c r="E197" s="222">
        <v>5856280</v>
      </c>
      <c r="F197" s="222">
        <v>9881130</v>
      </c>
      <c r="G197" s="222">
        <v>5851440</v>
      </c>
      <c r="H197" s="222">
        <v>1247250</v>
      </c>
      <c r="I197" s="222">
        <v>0</v>
      </c>
      <c r="J197" s="222">
        <v>0</v>
      </c>
      <c r="K197" s="222">
        <v>0</v>
      </c>
      <c r="L197" s="222">
        <v>0</v>
      </c>
      <c r="M197" s="222">
        <v>0</v>
      </c>
      <c r="N197" s="222">
        <v>22836100</v>
      </c>
    </row>
    <row r="198" spans="1:14" ht="33" customHeight="1" x14ac:dyDescent="0.2">
      <c r="A198" s="199" t="s">
        <v>307</v>
      </c>
      <c r="B198" s="222">
        <v>2421108</v>
      </c>
      <c r="C198" s="222">
        <v>2505600</v>
      </c>
      <c r="D198" s="222">
        <v>346144</v>
      </c>
      <c r="E198" s="222">
        <v>33408</v>
      </c>
      <c r="F198" s="222">
        <v>2033944</v>
      </c>
      <c r="G198" s="222">
        <v>2197040</v>
      </c>
      <c r="H198" s="222">
        <v>2533904</v>
      </c>
      <c r="I198" s="222">
        <v>958160</v>
      </c>
      <c r="J198" s="222">
        <v>2561860</v>
      </c>
      <c r="K198" s="222">
        <v>3513640</v>
      </c>
      <c r="L198" s="222">
        <v>1272288</v>
      </c>
      <c r="M198" s="222">
        <v>1773524</v>
      </c>
      <c r="N198" s="222">
        <v>22150620</v>
      </c>
    </row>
    <row r="199" spans="1:14" ht="33" customHeight="1" thickBot="1" x14ac:dyDescent="0.25">
      <c r="A199" s="199" t="s">
        <v>234</v>
      </c>
      <c r="B199" s="222">
        <v>0</v>
      </c>
      <c r="C199" s="222">
        <v>0</v>
      </c>
      <c r="D199" s="222">
        <v>0</v>
      </c>
      <c r="E199" s="222">
        <v>0</v>
      </c>
      <c r="F199" s="222">
        <v>0</v>
      </c>
      <c r="G199" s="222">
        <v>0</v>
      </c>
      <c r="H199" s="222">
        <v>0</v>
      </c>
      <c r="I199" s="222">
        <v>0</v>
      </c>
      <c r="J199" s="222">
        <v>0</v>
      </c>
      <c r="K199" s="222">
        <v>0</v>
      </c>
      <c r="L199" s="222">
        <v>0</v>
      </c>
      <c r="M199" s="222">
        <v>0</v>
      </c>
      <c r="N199" s="222">
        <v>0</v>
      </c>
    </row>
    <row r="200" spans="1:14" ht="33" customHeight="1" thickBot="1" x14ac:dyDescent="0.25">
      <c r="A200" s="198" t="s">
        <v>308</v>
      </c>
      <c r="B200" s="221">
        <v>61619683.289999999</v>
      </c>
      <c r="C200" s="221">
        <v>60496139.049999997</v>
      </c>
      <c r="D200" s="221">
        <v>64100907.170000002</v>
      </c>
      <c r="E200" s="221">
        <v>65714829.140000015</v>
      </c>
      <c r="F200" s="221">
        <v>59985663.890000001</v>
      </c>
      <c r="G200" s="221">
        <v>60018180.799999997</v>
      </c>
      <c r="H200" s="221">
        <v>52983723.629999995</v>
      </c>
      <c r="I200" s="221">
        <v>62154351.300000004</v>
      </c>
      <c r="J200" s="221">
        <v>15849167.68</v>
      </c>
      <c r="K200" s="221">
        <v>49531911.939999998</v>
      </c>
      <c r="L200" s="221">
        <v>55607481.93</v>
      </c>
      <c r="M200" s="221">
        <v>28491421.169999998</v>
      </c>
      <c r="N200" s="221">
        <v>636553460.99000001</v>
      </c>
    </row>
    <row r="201" spans="1:14" ht="33" customHeight="1" x14ac:dyDescent="0.2">
      <c r="A201" s="199" t="s">
        <v>309</v>
      </c>
      <c r="B201" s="222">
        <v>5126370.8</v>
      </c>
      <c r="C201" s="222">
        <v>5028249.7699999996</v>
      </c>
      <c r="D201" s="222">
        <v>4147357.8</v>
      </c>
      <c r="E201" s="222">
        <v>3791891.84</v>
      </c>
      <c r="F201" s="222">
        <v>4272050.51</v>
      </c>
      <c r="G201" s="222">
        <v>4299873.09</v>
      </c>
      <c r="H201" s="222">
        <v>4506411.75</v>
      </c>
      <c r="I201" s="222">
        <v>4522310.0999999996</v>
      </c>
      <c r="J201" s="222">
        <v>190574.22</v>
      </c>
      <c r="K201" s="222">
        <v>376310.34</v>
      </c>
      <c r="L201" s="222">
        <v>6239749.2599999998</v>
      </c>
      <c r="M201" s="222">
        <v>1166400.9099999999</v>
      </c>
      <c r="N201" s="225">
        <v>43667550.389999993</v>
      </c>
    </row>
    <row r="202" spans="1:14" ht="33" customHeight="1" x14ac:dyDescent="0.2">
      <c r="A202" s="199" t="s">
        <v>310</v>
      </c>
      <c r="B202" s="222">
        <v>4306799.49</v>
      </c>
      <c r="C202" s="222">
        <v>5740514.1299999999</v>
      </c>
      <c r="D202" s="222">
        <v>5371024.4699999997</v>
      </c>
      <c r="E202" s="222">
        <v>4891369.9799999995</v>
      </c>
      <c r="F202" s="222">
        <v>5248696.3200000003</v>
      </c>
      <c r="G202" s="222">
        <v>5309377.32</v>
      </c>
      <c r="H202" s="222">
        <v>4853361.3</v>
      </c>
      <c r="I202" s="222">
        <v>5504592.8200000003</v>
      </c>
      <c r="J202" s="222">
        <v>2631243.42</v>
      </c>
      <c r="K202" s="222">
        <v>3585918.27</v>
      </c>
      <c r="L202" s="222">
        <v>5745717.7800000003</v>
      </c>
      <c r="M202" s="222">
        <v>1048269.36</v>
      </c>
      <c r="N202" s="225">
        <v>54236884.660000004</v>
      </c>
    </row>
    <row r="203" spans="1:14" ht="33" customHeight="1" x14ac:dyDescent="0.2">
      <c r="A203" s="199" t="s">
        <v>311</v>
      </c>
      <c r="B203" s="222">
        <v>0</v>
      </c>
      <c r="C203" s="222">
        <v>0</v>
      </c>
      <c r="D203" s="222">
        <v>0</v>
      </c>
      <c r="E203" s="222">
        <v>0</v>
      </c>
      <c r="F203" s="222">
        <v>0</v>
      </c>
      <c r="G203" s="222">
        <v>0</v>
      </c>
      <c r="H203" s="222">
        <v>0</v>
      </c>
      <c r="I203" s="222">
        <v>0</v>
      </c>
      <c r="J203" s="222">
        <v>0</v>
      </c>
      <c r="K203" s="222">
        <v>0</v>
      </c>
      <c r="L203" s="222">
        <v>0</v>
      </c>
      <c r="M203" s="222">
        <v>0</v>
      </c>
      <c r="N203" s="225">
        <v>0</v>
      </c>
    </row>
    <row r="204" spans="1:14" ht="33" customHeight="1" x14ac:dyDescent="0.2">
      <c r="A204" s="199" t="s">
        <v>312</v>
      </c>
      <c r="B204" s="222">
        <v>0</v>
      </c>
      <c r="C204" s="222">
        <v>0</v>
      </c>
      <c r="D204" s="222">
        <v>0</v>
      </c>
      <c r="E204" s="222">
        <v>0</v>
      </c>
      <c r="F204" s="222">
        <v>0</v>
      </c>
      <c r="G204" s="222">
        <v>0</v>
      </c>
      <c r="H204" s="222">
        <v>0</v>
      </c>
      <c r="I204" s="222">
        <v>0</v>
      </c>
      <c r="J204" s="222">
        <v>0</v>
      </c>
      <c r="K204" s="222">
        <v>0</v>
      </c>
      <c r="L204" s="222">
        <v>0</v>
      </c>
      <c r="M204" s="222">
        <v>0</v>
      </c>
      <c r="N204" s="225">
        <v>0</v>
      </c>
    </row>
    <row r="205" spans="1:14" ht="33" customHeight="1" x14ac:dyDescent="0.2">
      <c r="A205" s="199" t="s">
        <v>313</v>
      </c>
      <c r="B205" s="222">
        <v>0</v>
      </c>
      <c r="C205" s="222">
        <v>0</v>
      </c>
      <c r="D205" s="222">
        <v>0</v>
      </c>
      <c r="E205" s="222">
        <v>0</v>
      </c>
      <c r="F205" s="222">
        <v>0</v>
      </c>
      <c r="G205" s="222">
        <v>0</v>
      </c>
      <c r="H205" s="222">
        <v>0</v>
      </c>
      <c r="I205" s="222">
        <v>0</v>
      </c>
      <c r="J205" s="222">
        <v>0</v>
      </c>
      <c r="K205" s="222">
        <v>0</v>
      </c>
      <c r="L205" s="222">
        <v>0</v>
      </c>
      <c r="M205" s="222">
        <v>0</v>
      </c>
      <c r="N205" s="225">
        <v>0</v>
      </c>
    </row>
    <row r="206" spans="1:14" ht="33" customHeight="1" x14ac:dyDescent="0.2">
      <c r="A206" s="199" t="s">
        <v>314</v>
      </c>
      <c r="B206" s="222">
        <v>52186513</v>
      </c>
      <c r="C206" s="222">
        <v>49727375.149999999</v>
      </c>
      <c r="D206" s="222">
        <v>54582524.899999999</v>
      </c>
      <c r="E206" s="222">
        <v>57031567.320000015</v>
      </c>
      <c r="F206" s="222">
        <v>50464917.060000002</v>
      </c>
      <c r="G206" s="222">
        <v>50408930.390000001</v>
      </c>
      <c r="H206" s="222">
        <v>43623950.579999998</v>
      </c>
      <c r="I206" s="222">
        <v>52127448.380000003</v>
      </c>
      <c r="J206" s="222">
        <v>13027350.039999999</v>
      </c>
      <c r="K206" s="222">
        <v>45569683.329999998</v>
      </c>
      <c r="L206" s="222">
        <v>43622014.890000001</v>
      </c>
      <c r="M206" s="222">
        <v>26276750.899999999</v>
      </c>
      <c r="N206" s="225">
        <v>538649025.94000006</v>
      </c>
    </row>
    <row r="207" spans="1:14" ht="33" customHeight="1" x14ac:dyDescent="0.2">
      <c r="A207" s="199" t="s">
        <v>313</v>
      </c>
      <c r="B207" s="222">
        <v>0</v>
      </c>
      <c r="C207" s="222">
        <v>0</v>
      </c>
      <c r="D207" s="222">
        <v>0</v>
      </c>
      <c r="E207" s="222">
        <v>0</v>
      </c>
      <c r="F207" s="222">
        <v>0</v>
      </c>
      <c r="G207" s="222">
        <v>0</v>
      </c>
      <c r="H207" s="222">
        <v>0</v>
      </c>
      <c r="I207" s="222">
        <v>0</v>
      </c>
      <c r="J207" s="222">
        <v>0</v>
      </c>
      <c r="K207" s="222">
        <v>0</v>
      </c>
      <c r="L207" s="222">
        <v>0</v>
      </c>
      <c r="M207" s="222">
        <v>0</v>
      </c>
      <c r="N207" s="225">
        <v>0</v>
      </c>
    </row>
    <row r="208" spans="1:14" ht="33" customHeight="1" thickBot="1" x14ac:dyDescent="0.25">
      <c r="A208" s="199" t="s">
        <v>234</v>
      </c>
      <c r="B208" s="222">
        <v>0</v>
      </c>
      <c r="C208" s="222">
        <v>0</v>
      </c>
      <c r="D208" s="222">
        <v>0</v>
      </c>
      <c r="E208" s="222">
        <v>0</v>
      </c>
      <c r="F208" s="222">
        <v>0</v>
      </c>
      <c r="G208" s="222">
        <v>0</v>
      </c>
      <c r="H208" s="222">
        <v>0</v>
      </c>
      <c r="I208" s="222">
        <v>0</v>
      </c>
      <c r="J208" s="222">
        <v>0</v>
      </c>
      <c r="K208" s="222">
        <v>0</v>
      </c>
      <c r="L208" s="222">
        <v>0</v>
      </c>
      <c r="M208" s="222">
        <v>0</v>
      </c>
      <c r="N208" s="225">
        <v>0</v>
      </c>
    </row>
    <row r="209" spans="1:14" ht="33" customHeight="1" thickBot="1" x14ac:dyDescent="0.25">
      <c r="A209" s="198" t="s">
        <v>315</v>
      </c>
      <c r="B209" s="221">
        <v>0</v>
      </c>
      <c r="C209" s="221">
        <v>0</v>
      </c>
      <c r="D209" s="221">
        <v>0</v>
      </c>
      <c r="E209" s="221">
        <v>0</v>
      </c>
      <c r="F209" s="221">
        <v>0</v>
      </c>
      <c r="G209" s="221">
        <v>0</v>
      </c>
      <c r="H209" s="221">
        <v>0</v>
      </c>
      <c r="I209" s="221">
        <v>0</v>
      </c>
      <c r="J209" s="221">
        <v>0</v>
      </c>
      <c r="K209" s="221">
        <v>0</v>
      </c>
      <c r="L209" s="221">
        <v>0</v>
      </c>
      <c r="M209" s="221">
        <v>0</v>
      </c>
      <c r="N209" s="221">
        <v>0</v>
      </c>
    </row>
    <row r="210" spans="1:14" ht="33" customHeight="1" x14ac:dyDescent="0.2">
      <c r="A210" s="199" t="s">
        <v>316</v>
      </c>
      <c r="B210" s="222">
        <v>0</v>
      </c>
      <c r="C210" s="222">
        <v>0</v>
      </c>
      <c r="D210" s="222">
        <v>0</v>
      </c>
      <c r="E210" s="222">
        <v>0</v>
      </c>
      <c r="F210" s="222">
        <v>0</v>
      </c>
      <c r="G210" s="222">
        <v>0</v>
      </c>
      <c r="H210" s="222">
        <v>0</v>
      </c>
      <c r="I210" s="222">
        <v>0</v>
      </c>
      <c r="J210" s="222">
        <v>0</v>
      </c>
      <c r="K210" s="222">
        <v>0</v>
      </c>
      <c r="L210" s="222">
        <v>0</v>
      </c>
      <c r="M210" s="222">
        <v>0</v>
      </c>
      <c r="N210" s="225">
        <v>0</v>
      </c>
    </row>
    <row r="211" spans="1:14" ht="33" customHeight="1" x14ac:dyDescent="0.2">
      <c r="A211" s="199" t="s">
        <v>317</v>
      </c>
      <c r="B211" s="222">
        <v>0</v>
      </c>
      <c r="C211" s="222">
        <v>0</v>
      </c>
      <c r="D211" s="222">
        <v>0</v>
      </c>
      <c r="E211" s="222">
        <v>0</v>
      </c>
      <c r="F211" s="222">
        <v>0</v>
      </c>
      <c r="G211" s="222">
        <v>0</v>
      </c>
      <c r="H211" s="222">
        <v>0</v>
      </c>
      <c r="I211" s="222">
        <v>0</v>
      </c>
      <c r="J211" s="222">
        <v>0</v>
      </c>
      <c r="K211" s="222">
        <v>0</v>
      </c>
      <c r="L211" s="222">
        <v>0</v>
      </c>
      <c r="M211" s="222">
        <v>0</v>
      </c>
      <c r="N211" s="225">
        <v>0</v>
      </c>
    </row>
    <row r="212" spans="1:14" ht="33" customHeight="1" thickBot="1" x14ac:dyDescent="0.25">
      <c r="A212" s="199" t="s">
        <v>234</v>
      </c>
      <c r="B212" s="222">
        <v>0</v>
      </c>
      <c r="C212" s="222">
        <v>0</v>
      </c>
      <c r="D212" s="222">
        <v>0</v>
      </c>
      <c r="E212" s="222">
        <v>0</v>
      </c>
      <c r="F212" s="222">
        <v>0</v>
      </c>
      <c r="G212" s="222">
        <v>0</v>
      </c>
      <c r="H212" s="222">
        <v>0</v>
      </c>
      <c r="I212" s="222">
        <v>0</v>
      </c>
      <c r="J212" s="222">
        <v>0</v>
      </c>
      <c r="K212" s="222">
        <v>0</v>
      </c>
      <c r="L212" s="222">
        <v>0</v>
      </c>
      <c r="M212" s="222">
        <v>0</v>
      </c>
      <c r="N212" s="225">
        <v>0</v>
      </c>
    </row>
    <row r="213" spans="1:14" ht="33" customHeight="1" thickBot="1" x14ac:dyDescent="0.25">
      <c r="A213" s="198" t="s">
        <v>377</v>
      </c>
      <c r="B213" s="221">
        <v>0</v>
      </c>
      <c r="C213" s="221">
        <v>0</v>
      </c>
      <c r="D213" s="221">
        <v>0</v>
      </c>
      <c r="E213" s="221">
        <v>0</v>
      </c>
      <c r="F213" s="221">
        <v>0</v>
      </c>
      <c r="G213" s="221">
        <v>0</v>
      </c>
      <c r="H213" s="221">
        <v>0</v>
      </c>
      <c r="I213" s="221">
        <v>0</v>
      </c>
      <c r="J213" s="221">
        <v>0</v>
      </c>
      <c r="K213" s="221">
        <v>0</v>
      </c>
      <c r="L213" s="221">
        <v>0</v>
      </c>
      <c r="M213" s="221">
        <v>0</v>
      </c>
      <c r="N213" s="221">
        <v>0</v>
      </c>
    </row>
    <row r="214" spans="1:14" ht="33" customHeight="1" thickBot="1" x14ac:dyDescent="0.25">
      <c r="A214" s="201" t="s">
        <v>234</v>
      </c>
      <c r="B214" s="227">
        <v>0</v>
      </c>
      <c r="C214" s="227">
        <v>0</v>
      </c>
      <c r="D214" s="227">
        <v>0</v>
      </c>
      <c r="E214" s="227">
        <v>0</v>
      </c>
      <c r="F214" s="227">
        <v>0</v>
      </c>
      <c r="G214" s="227">
        <v>0</v>
      </c>
      <c r="H214" s="227">
        <v>0</v>
      </c>
      <c r="I214" s="227">
        <v>0</v>
      </c>
      <c r="J214" s="227">
        <v>0</v>
      </c>
      <c r="K214" s="227">
        <v>0</v>
      </c>
      <c r="L214" s="227">
        <v>0</v>
      </c>
      <c r="M214" s="227">
        <v>0</v>
      </c>
      <c r="N214" s="228">
        <v>0</v>
      </c>
    </row>
    <row r="215" spans="1:14" ht="33" customHeight="1" thickBot="1" x14ac:dyDescent="0.25">
      <c r="A215" s="202" t="s">
        <v>229</v>
      </c>
      <c r="B215" s="229">
        <v>262374996.93000004</v>
      </c>
      <c r="C215" s="229">
        <v>239737571.27000004</v>
      </c>
      <c r="D215" s="229">
        <v>203623158.75999999</v>
      </c>
      <c r="E215" s="229">
        <v>232974019.53000006</v>
      </c>
      <c r="F215" s="229">
        <v>289040721.97999996</v>
      </c>
      <c r="G215" s="229">
        <v>294482943.66999996</v>
      </c>
      <c r="H215" s="229">
        <v>307262987.94999993</v>
      </c>
      <c r="I215" s="229">
        <v>280952139.38</v>
      </c>
      <c r="J215" s="229">
        <v>238072246.94000003</v>
      </c>
      <c r="K215" s="229">
        <v>236846674.87999997</v>
      </c>
      <c r="L215" s="229">
        <v>199560838.34</v>
      </c>
      <c r="M215" s="229">
        <v>145545992.77000001</v>
      </c>
      <c r="N215" s="229">
        <v>2930474292.4000001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379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91" t="s">
        <v>216</v>
      </c>
      <c r="B220" s="192" t="s">
        <v>217</v>
      </c>
      <c r="C220" s="192" t="s">
        <v>218</v>
      </c>
      <c r="D220" s="192" t="s">
        <v>219</v>
      </c>
      <c r="E220" s="192" t="s">
        <v>220</v>
      </c>
      <c r="F220" s="192" t="s">
        <v>221</v>
      </c>
      <c r="G220" s="192" t="s">
        <v>222</v>
      </c>
      <c r="H220" s="192" t="s">
        <v>223</v>
      </c>
      <c r="I220" s="192" t="s">
        <v>224</v>
      </c>
      <c r="J220" s="192" t="s">
        <v>225</v>
      </c>
      <c r="K220" s="192" t="s">
        <v>226</v>
      </c>
      <c r="L220" s="192" t="s">
        <v>227</v>
      </c>
      <c r="M220" s="192" t="s">
        <v>228</v>
      </c>
      <c r="N220" s="193" t="s">
        <v>229</v>
      </c>
    </row>
    <row r="221" spans="1:14" ht="33" customHeight="1" thickBot="1" x14ac:dyDescent="0.25">
      <c r="A221" s="198" t="s">
        <v>230</v>
      </c>
      <c r="B221" s="221">
        <v>0</v>
      </c>
      <c r="C221" s="221">
        <v>57400</v>
      </c>
      <c r="D221" s="221">
        <v>0</v>
      </c>
      <c r="E221" s="221">
        <v>0</v>
      </c>
      <c r="F221" s="221">
        <v>0</v>
      </c>
      <c r="G221" s="221">
        <v>0</v>
      </c>
      <c r="H221" s="221">
        <v>57400</v>
      </c>
      <c r="I221" s="221">
        <v>57400</v>
      </c>
      <c r="J221" s="221">
        <v>59450</v>
      </c>
      <c r="K221" s="221">
        <v>59450</v>
      </c>
      <c r="L221" s="221">
        <v>114800</v>
      </c>
      <c r="M221" s="221">
        <v>172200</v>
      </c>
      <c r="N221" s="221">
        <v>578100</v>
      </c>
    </row>
    <row r="222" spans="1:14" ht="33" customHeight="1" x14ac:dyDescent="0.2">
      <c r="A222" s="195" t="s">
        <v>231</v>
      </c>
      <c r="B222" s="222">
        <v>0</v>
      </c>
      <c r="C222" s="222">
        <v>57400</v>
      </c>
      <c r="D222" s="222">
        <v>0</v>
      </c>
      <c r="E222" s="222">
        <v>0</v>
      </c>
      <c r="F222" s="222">
        <v>0</v>
      </c>
      <c r="G222" s="222">
        <v>0</v>
      </c>
      <c r="H222" s="222">
        <v>57400</v>
      </c>
      <c r="I222" s="222">
        <v>57400</v>
      </c>
      <c r="J222" s="222">
        <v>59450</v>
      </c>
      <c r="K222" s="222">
        <v>59450</v>
      </c>
      <c r="L222" s="222">
        <v>114800</v>
      </c>
      <c r="M222" s="222">
        <v>172200</v>
      </c>
      <c r="N222" s="223">
        <v>578100</v>
      </c>
    </row>
    <row r="223" spans="1:14" ht="33" customHeight="1" x14ac:dyDescent="0.2">
      <c r="A223" s="195" t="s">
        <v>213</v>
      </c>
      <c r="B223" s="222">
        <v>0</v>
      </c>
      <c r="C223" s="222">
        <v>0</v>
      </c>
      <c r="D223" s="222">
        <v>0</v>
      </c>
      <c r="E223" s="222">
        <v>0</v>
      </c>
      <c r="F223" s="222">
        <v>0</v>
      </c>
      <c r="G223" s="222">
        <v>0</v>
      </c>
      <c r="H223" s="222">
        <v>0</v>
      </c>
      <c r="I223" s="222">
        <v>0</v>
      </c>
      <c r="J223" s="222">
        <v>0</v>
      </c>
      <c r="K223" s="222">
        <v>0</v>
      </c>
      <c r="L223" s="222">
        <v>0</v>
      </c>
      <c r="M223" s="222">
        <v>0</v>
      </c>
      <c r="N223" s="223">
        <v>0</v>
      </c>
    </row>
    <row r="224" spans="1:14" ht="33" customHeight="1" x14ac:dyDescent="0.2">
      <c r="A224" s="195" t="s">
        <v>232</v>
      </c>
      <c r="B224" s="222">
        <v>0</v>
      </c>
      <c r="C224" s="222">
        <v>0</v>
      </c>
      <c r="D224" s="222">
        <v>0</v>
      </c>
      <c r="E224" s="222">
        <v>0</v>
      </c>
      <c r="F224" s="222">
        <v>0</v>
      </c>
      <c r="G224" s="222">
        <v>0</v>
      </c>
      <c r="H224" s="222">
        <v>0</v>
      </c>
      <c r="I224" s="222">
        <v>0</v>
      </c>
      <c r="J224" s="222">
        <v>0</v>
      </c>
      <c r="K224" s="222">
        <v>0</v>
      </c>
      <c r="L224" s="222">
        <v>0</v>
      </c>
      <c r="M224" s="222">
        <v>0</v>
      </c>
      <c r="N224" s="223">
        <v>0</v>
      </c>
    </row>
    <row r="225" spans="1:14" ht="33" customHeight="1" x14ac:dyDescent="0.2">
      <c r="A225" s="196" t="s">
        <v>233</v>
      </c>
      <c r="B225" s="222">
        <v>0</v>
      </c>
      <c r="C225" s="222">
        <v>0</v>
      </c>
      <c r="D225" s="222">
        <v>0</v>
      </c>
      <c r="E225" s="222">
        <v>0</v>
      </c>
      <c r="F225" s="222">
        <v>0</v>
      </c>
      <c r="G225" s="222">
        <v>0</v>
      </c>
      <c r="H225" s="222">
        <v>0</v>
      </c>
      <c r="I225" s="222">
        <v>0</v>
      </c>
      <c r="J225" s="222">
        <v>0</v>
      </c>
      <c r="K225" s="222">
        <v>0</v>
      </c>
      <c r="L225" s="222">
        <v>0</v>
      </c>
      <c r="M225" s="222">
        <v>0</v>
      </c>
      <c r="N225" s="223">
        <v>0</v>
      </c>
    </row>
    <row r="226" spans="1:14" ht="33" customHeight="1" thickBot="1" x14ac:dyDescent="0.25">
      <c r="A226" s="197" t="s">
        <v>234</v>
      </c>
      <c r="B226" s="223">
        <v>0</v>
      </c>
      <c r="C226" s="222">
        <v>0</v>
      </c>
      <c r="D226" s="222">
        <v>0</v>
      </c>
      <c r="E226" s="222">
        <v>0</v>
      </c>
      <c r="F226" s="222">
        <v>0</v>
      </c>
      <c r="G226" s="222">
        <v>0</v>
      </c>
      <c r="H226" s="222">
        <v>0</v>
      </c>
      <c r="I226" s="222">
        <v>0</v>
      </c>
      <c r="J226" s="222">
        <v>0</v>
      </c>
      <c r="K226" s="222">
        <v>0</v>
      </c>
      <c r="L226" s="222">
        <v>0</v>
      </c>
      <c r="M226" s="222">
        <v>0</v>
      </c>
      <c r="N226" s="223">
        <v>0</v>
      </c>
    </row>
    <row r="227" spans="1:14" ht="33" customHeight="1" thickBot="1" x14ac:dyDescent="0.25">
      <c r="A227" s="198" t="s">
        <v>235</v>
      </c>
      <c r="B227" s="221">
        <v>0</v>
      </c>
      <c r="C227" s="221">
        <v>0</v>
      </c>
      <c r="D227" s="221">
        <v>0</v>
      </c>
      <c r="E227" s="221">
        <v>0</v>
      </c>
      <c r="F227" s="221">
        <v>375200</v>
      </c>
      <c r="G227" s="221">
        <v>868320</v>
      </c>
      <c r="H227" s="221">
        <v>407360</v>
      </c>
      <c r="I227" s="221">
        <v>0</v>
      </c>
      <c r="J227" s="221">
        <v>675360</v>
      </c>
      <c r="K227" s="221">
        <v>418080</v>
      </c>
      <c r="L227" s="221">
        <v>235840</v>
      </c>
      <c r="M227" s="221">
        <v>0</v>
      </c>
      <c r="N227" s="221">
        <v>2980160</v>
      </c>
    </row>
    <row r="228" spans="1:14" ht="33" customHeight="1" x14ac:dyDescent="0.2">
      <c r="A228" s="199" t="s">
        <v>236</v>
      </c>
      <c r="B228" s="222">
        <v>0</v>
      </c>
      <c r="C228" s="222">
        <v>0</v>
      </c>
      <c r="D228" s="222">
        <v>0</v>
      </c>
      <c r="E228" s="222">
        <v>0</v>
      </c>
      <c r="F228" s="222">
        <v>375200</v>
      </c>
      <c r="G228" s="222">
        <v>868320</v>
      </c>
      <c r="H228" s="222">
        <v>407360</v>
      </c>
      <c r="I228" s="222">
        <v>0</v>
      </c>
      <c r="J228" s="222">
        <v>675360</v>
      </c>
      <c r="K228" s="222">
        <v>418080</v>
      </c>
      <c r="L228" s="222">
        <v>235840</v>
      </c>
      <c r="M228" s="222">
        <v>0</v>
      </c>
      <c r="N228" s="223">
        <v>2980160</v>
      </c>
    </row>
    <row r="229" spans="1:14" ht="33" customHeight="1" x14ac:dyDescent="0.2">
      <c r="A229" s="199" t="s">
        <v>237</v>
      </c>
      <c r="B229" s="222">
        <v>0</v>
      </c>
      <c r="C229" s="222">
        <v>0</v>
      </c>
      <c r="D229" s="222">
        <v>0</v>
      </c>
      <c r="E229" s="222">
        <v>0</v>
      </c>
      <c r="F229" s="222">
        <v>0</v>
      </c>
      <c r="G229" s="222">
        <v>0</v>
      </c>
      <c r="H229" s="222">
        <v>0</v>
      </c>
      <c r="I229" s="222">
        <v>0</v>
      </c>
      <c r="J229" s="222">
        <v>0</v>
      </c>
      <c r="K229" s="222">
        <v>0</v>
      </c>
      <c r="L229" s="222">
        <v>0</v>
      </c>
      <c r="M229" s="222">
        <v>0</v>
      </c>
      <c r="N229" s="223">
        <v>0</v>
      </c>
    </row>
    <row r="230" spans="1:14" ht="33" customHeight="1" x14ac:dyDescent="0.2">
      <c r="A230" s="199" t="s">
        <v>238</v>
      </c>
      <c r="B230" s="222">
        <v>0</v>
      </c>
      <c r="C230" s="222">
        <v>0</v>
      </c>
      <c r="D230" s="222">
        <v>0</v>
      </c>
      <c r="E230" s="222">
        <v>0</v>
      </c>
      <c r="F230" s="222">
        <v>0</v>
      </c>
      <c r="G230" s="222">
        <v>0</v>
      </c>
      <c r="H230" s="222">
        <v>0</v>
      </c>
      <c r="I230" s="222">
        <v>0</v>
      </c>
      <c r="J230" s="222">
        <v>0</v>
      </c>
      <c r="K230" s="222">
        <v>0</v>
      </c>
      <c r="L230" s="222">
        <v>0</v>
      </c>
      <c r="M230" s="222">
        <v>0</v>
      </c>
      <c r="N230" s="223">
        <v>0</v>
      </c>
    </row>
    <row r="231" spans="1:14" ht="33" customHeight="1" x14ac:dyDescent="0.2">
      <c r="A231" s="199" t="s">
        <v>239</v>
      </c>
      <c r="B231" s="222">
        <v>0</v>
      </c>
      <c r="C231" s="222">
        <v>0</v>
      </c>
      <c r="D231" s="222">
        <v>0</v>
      </c>
      <c r="E231" s="222">
        <v>0</v>
      </c>
      <c r="F231" s="222">
        <v>0</v>
      </c>
      <c r="G231" s="222">
        <v>0</v>
      </c>
      <c r="H231" s="222">
        <v>0</v>
      </c>
      <c r="I231" s="222">
        <v>0</v>
      </c>
      <c r="J231" s="222">
        <v>0</v>
      </c>
      <c r="K231" s="222">
        <v>0</v>
      </c>
      <c r="L231" s="222">
        <v>0</v>
      </c>
      <c r="M231" s="222">
        <v>0</v>
      </c>
      <c r="N231" s="223">
        <v>0</v>
      </c>
    </row>
    <row r="232" spans="1:14" ht="33" customHeight="1" x14ac:dyDescent="0.2">
      <c r="A232" s="199" t="s">
        <v>240</v>
      </c>
      <c r="B232" s="222">
        <v>0</v>
      </c>
      <c r="C232" s="222">
        <v>0</v>
      </c>
      <c r="D232" s="222">
        <v>0</v>
      </c>
      <c r="E232" s="222">
        <v>0</v>
      </c>
      <c r="F232" s="222">
        <v>0</v>
      </c>
      <c r="G232" s="222">
        <v>0</v>
      </c>
      <c r="H232" s="222">
        <v>0</v>
      </c>
      <c r="I232" s="222">
        <v>0</v>
      </c>
      <c r="J232" s="222">
        <v>0</v>
      </c>
      <c r="K232" s="222">
        <v>0</v>
      </c>
      <c r="L232" s="222">
        <v>0</v>
      </c>
      <c r="M232" s="222">
        <v>0</v>
      </c>
      <c r="N232" s="223">
        <v>0</v>
      </c>
    </row>
    <row r="233" spans="1:14" ht="33" customHeight="1" thickBot="1" x14ac:dyDescent="0.25">
      <c r="A233" s="199" t="s">
        <v>241</v>
      </c>
      <c r="B233" s="222">
        <v>0</v>
      </c>
      <c r="C233" s="222">
        <v>0</v>
      </c>
      <c r="D233" s="222">
        <v>0</v>
      </c>
      <c r="E233" s="222">
        <v>0</v>
      </c>
      <c r="F233" s="222">
        <v>0</v>
      </c>
      <c r="G233" s="222">
        <v>0</v>
      </c>
      <c r="H233" s="222">
        <v>0</v>
      </c>
      <c r="I233" s="222">
        <v>0</v>
      </c>
      <c r="J233" s="222">
        <v>0</v>
      </c>
      <c r="K233" s="222">
        <v>0</v>
      </c>
      <c r="L233" s="222">
        <v>0</v>
      </c>
      <c r="M233" s="222">
        <v>0</v>
      </c>
      <c r="N233" s="223">
        <v>0</v>
      </c>
    </row>
    <row r="234" spans="1:14" ht="33" customHeight="1" thickBot="1" x14ac:dyDescent="0.25">
      <c r="A234" s="198" t="s">
        <v>242</v>
      </c>
      <c r="B234" s="221">
        <v>0</v>
      </c>
      <c r="C234" s="221">
        <v>0</v>
      </c>
      <c r="D234" s="221">
        <v>0</v>
      </c>
      <c r="E234" s="221">
        <v>0</v>
      </c>
      <c r="F234" s="221">
        <v>235932.36</v>
      </c>
      <c r="G234" s="221">
        <v>1045330.81</v>
      </c>
      <c r="H234" s="221">
        <v>964032.07</v>
      </c>
      <c r="I234" s="221">
        <v>398504.978</v>
      </c>
      <c r="J234" s="221">
        <v>328674.837999999</v>
      </c>
      <c r="K234" s="221">
        <v>0</v>
      </c>
      <c r="L234" s="221">
        <v>0</v>
      </c>
      <c r="M234" s="221">
        <v>0</v>
      </c>
      <c r="N234" s="221">
        <v>2972475.0559999989</v>
      </c>
    </row>
    <row r="235" spans="1:14" ht="33" customHeight="1" x14ac:dyDescent="0.2">
      <c r="A235" s="199" t="s">
        <v>243</v>
      </c>
      <c r="B235" s="222">
        <v>0</v>
      </c>
      <c r="C235" s="222">
        <v>0</v>
      </c>
      <c r="D235" s="222">
        <v>0</v>
      </c>
      <c r="E235" s="222">
        <v>0</v>
      </c>
      <c r="F235" s="222">
        <v>0</v>
      </c>
      <c r="G235" s="222">
        <v>0</v>
      </c>
      <c r="H235" s="222">
        <v>0</v>
      </c>
      <c r="I235" s="222">
        <v>0</v>
      </c>
      <c r="J235" s="222">
        <v>0</v>
      </c>
      <c r="K235" s="222">
        <v>0</v>
      </c>
      <c r="L235" s="222">
        <v>0</v>
      </c>
      <c r="M235" s="222">
        <v>0</v>
      </c>
      <c r="N235" s="223">
        <v>0</v>
      </c>
    </row>
    <row r="236" spans="1:14" ht="33" customHeight="1" x14ac:dyDescent="0.2">
      <c r="A236" s="199" t="s">
        <v>244</v>
      </c>
      <c r="B236" s="222">
        <v>0</v>
      </c>
      <c r="C236" s="222">
        <v>0</v>
      </c>
      <c r="D236" s="222">
        <v>0</v>
      </c>
      <c r="E236" s="222">
        <v>0</v>
      </c>
      <c r="F236" s="222">
        <v>235932.36</v>
      </c>
      <c r="G236" s="222">
        <v>1045330.81</v>
      </c>
      <c r="H236" s="222">
        <v>964032.07</v>
      </c>
      <c r="I236" s="222">
        <v>398504.978</v>
      </c>
      <c r="J236" s="222">
        <v>328674.837999999</v>
      </c>
      <c r="K236" s="222">
        <v>0</v>
      </c>
      <c r="L236" s="222">
        <v>0</v>
      </c>
      <c r="M236" s="222">
        <v>0</v>
      </c>
      <c r="N236" s="223">
        <v>2972475.0559999989</v>
      </c>
    </row>
    <row r="237" spans="1:14" ht="33" customHeight="1" x14ac:dyDescent="0.2">
      <c r="A237" s="199" t="s">
        <v>245</v>
      </c>
      <c r="B237" s="222">
        <v>0</v>
      </c>
      <c r="C237" s="222">
        <v>0</v>
      </c>
      <c r="D237" s="222">
        <v>0</v>
      </c>
      <c r="E237" s="222">
        <v>0</v>
      </c>
      <c r="F237" s="222">
        <v>0</v>
      </c>
      <c r="G237" s="222">
        <v>0</v>
      </c>
      <c r="H237" s="222">
        <v>0</v>
      </c>
      <c r="I237" s="222">
        <v>0</v>
      </c>
      <c r="J237" s="222">
        <v>0</v>
      </c>
      <c r="K237" s="222">
        <v>0</v>
      </c>
      <c r="L237" s="222">
        <v>0</v>
      </c>
      <c r="M237" s="222">
        <v>0</v>
      </c>
      <c r="N237" s="223">
        <v>0</v>
      </c>
    </row>
    <row r="238" spans="1:14" ht="33" customHeight="1" thickBot="1" x14ac:dyDescent="0.25">
      <c r="A238" s="199" t="s">
        <v>246</v>
      </c>
      <c r="B238" s="222">
        <v>0</v>
      </c>
      <c r="C238" s="222">
        <v>0</v>
      </c>
      <c r="D238" s="222">
        <v>0</v>
      </c>
      <c r="E238" s="222">
        <v>0</v>
      </c>
      <c r="F238" s="222">
        <v>0</v>
      </c>
      <c r="G238" s="222">
        <v>0</v>
      </c>
      <c r="H238" s="222">
        <v>0</v>
      </c>
      <c r="I238" s="222">
        <v>0</v>
      </c>
      <c r="J238" s="222">
        <v>0</v>
      </c>
      <c r="K238" s="222">
        <v>0</v>
      </c>
      <c r="L238" s="222">
        <v>0</v>
      </c>
      <c r="M238" s="222">
        <v>0</v>
      </c>
      <c r="N238" s="223">
        <v>0</v>
      </c>
    </row>
    <row r="239" spans="1:14" ht="33" customHeight="1" thickBot="1" x14ac:dyDescent="0.25">
      <c r="A239" s="198" t="s">
        <v>247</v>
      </c>
      <c r="B239" s="224">
        <v>71240</v>
      </c>
      <c r="C239" s="224">
        <v>117820</v>
      </c>
      <c r="D239" s="224">
        <v>43840</v>
      </c>
      <c r="E239" s="224">
        <v>161660</v>
      </c>
      <c r="F239" s="224">
        <v>41100</v>
      </c>
      <c r="G239" s="224">
        <v>76720</v>
      </c>
      <c r="H239" s="224">
        <v>191800</v>
      </c>
      <c r="I239" s="224">
        <v>0</v>
      </c>
      <c r="J239" s="224">
        <v>100420</v>
      </c>
      <c r="K239" s="224">
        <v>147960</v>
      </c>
      <c r="L239" s="224">
        <v>266020</v>
      </c>
      <c r="M239" s="224">
        <v>-200260</v>
      </c>
      <c r="N239" s="224">
        <v>1018320</v>
      </c>
    </row>
    <row r="240" spans="1:14" ht="33" customHeight="1" x14ac:dyDescent="0.2">
      <c r="A240" s="199" t="s">
        <v>248</v>
      </c>
      <c r="B240" s="222">
        <v>0</v>
      </c>
      <c r="C240" s="222">
        <v>0</v>
      </c>
      <c r="D240" s="222">
        <v>0</v>
      </c>
      <c r="E240" s="222">
        <v>0</v>
      </c>
      <c r="F240" s="222">
        <v>0</v>
      </c>
      <c r="G240" s="222">
        <v>0</v>
      </c>
      <c r="H240" s="222">
        <v>0</v>
      </c>
      <c r="I240" s="222">
        <v>0</v>
      </c>
      <c r="J240" s="222">
        <v>0</v>
      </c>
      <c r="K240" s="222">
        <v>0</v>
      </c>
      <c r="L240" s="222">
        <v>0</v>
      </c>
      <c r="M240" s="222">
        <v>0</v>
      </c>
      <c r="N240" s="225">
        <v>0</v>
      </c>
    </row>
    <row r="241" spans="1:14" ht="33" customHeight="1" thickBot="1" x14ac:dyDescent="0.25">
      <c r="A241" s="199" t="s">
        <v>249</v>
      </c>
      <c r="B241" s="222">
        <v>71240</v>
      </c>
      <c r="C241" s="222">
        <v>117820</v>
      </c>
      <c r="D241" s="222">
        <v>43840</v>
      </c>
      <c r="E241" s="222">
        <v>161660</v>
      </c>
      <c r="F241" s="222">
        <v>41100</v>
      </c>
      <c r="G241" s="222">
        <v>76720</v>
      </c>
      <c r="H241" s="222">
        <v>191800</v>
      </c>
      <c r="I241" s="222">
        <v>0</v>
      </c>
      <c r="J241" s="222">
        <v>100420</v>
      </c>
      <c r="K241" s="222">
        <v>147960</v>
      </c>
      <c r="L241" s="222">
        <v>266020</v>
      </c>
      <c r="M241" s="222">
        <v>-200260</v>
      </c>
      <c r="N241" s="225">
        <v>1018320</v>
      </c>
    </row>
    <row r="242" spans="1:14" ht="33" customHeight="1" thickBot="1" x14ac:dyDescent="0.25">
      <c r="A242" s="198" t="s">
        <v>250</v>
      </c>
      <c r="B242" s="221">
        <v>5319675</v>
      </c>
      <c r="C242" s="221">
        <v>4870125</v>
      </c>
      <c r="D242" s="221">
        <v>5253391.5</v>
      </c>
      <c r="E242" s="221">
        <v>5705100</v>
      </c>
      <c r="F242" s="221">
        <v>8679619.2799999993</v>
      </c>
      <c r="G242" s="221">
        <v>7655606.3799999999</v>
      </c>
      <c r="H242" s="221">
        <v>8343376.3149999995</v>
      </c>
      <c r="I242" s="221">
        <v>8193342.6699999999</v>
      </c>
      <c r="J242" s="221">
        <v>8491233.4699999895</v>
      </c>
      <c r="K242" s="221">
        <v>7538549.7599999998</v>
      </c>
      <c r="L242" s="221">
        <v>8116835.4100000001</v>
      </c>
      <c r="M242" s="221">
        <v>4656825</v>
      </c>
      <c r="N242" s="221">
        <v>82823679.784999996</v>
      </c>
    </row>
    <row r="243" spans="1:14" ht="33" customHeight="1" x14ac:dyDescent="0.2">
      <c r="A243" s="199" t="s">
        <v>251</v>
      </c>
      <c r="B243" s="222">
        <v>0</v>
      </c>
      <c r="C243" s="222">
        <v>0</v>
      </c>
      <c r="D243" s="222">
        <v>0</v>
      </c>
      <c r="E243" s="222">
        <v>0</v>
      </c>
      <c r="F243" s="222">
        <v>0</v>
      </c>
      <c r="G243" s="222">
        <v>0</v>
      </c>
      <c r="H243" s="222">
        <v>0</v>
      </c>
      <c r="I243" s="222">
        <v>0</v>
      </c>
      <c r="J243" s="222">
        <v>0</v>
      </c>
      <c r="K243" s="222">
        <v>0</v>
      </c>
      <c r="L243" s="222">
        <v>0</v>
      </c>
      <c r="M243" s="222">
        <v>0</v>
      </c>
      <c r="N243" s="225">
        <v>0</v>
      </c>
    </row>
    <row r="244" spans="1:14" ht="33" customHeight="1" x14ac:dyDescent="0.2">
      <c r="A244" s="199" t="s">
        <v>252</v>
      </c>
      <c r="B244" s="222">
        <v>0</v>
      </c>
      <c r="C244" s="222">
        <v>0</v>
      </c>
      <c r="D244" s="222">
        <v>0</v>
      </c>
      <c r="E244" s="222">
        <v>0</v>
      </c>
      <c r="F244" s="222">
        <v>0</v>
      </c>
      <c r="G244" s="222">
        <v>0</v>
      </c>
      <c r="H244" s="222">
        <v>0</v>
      </c>
      <c r="I244" s="222">
        <v>0</v>
      </c>
      <c r="J244" s="222">
        <v>0</v>
      </c>
      <c r="K244" s="222">
        <v>0</v>
      </c>
      <c r="L244" s="222">
        <v>0</v>
      </c>
      <c r="M244" s="222">
        <v>0</v>
      </c>
      <c r="N244" s="225">
        <v>0</v>
      </c>
    </row>
    <row r="245" spans="1:14" ht="33" customHeight="1" x14ac:dyDescent="0.2">
      <c r="A245" s="199" t="s">
        <v>253</v>
      </c>
      <c r="B245" s="222">
        <v>0</v>
      </c>
      <c r="C245" s="222">
        <v>0</v>
      </c>
      <c r="D245" s="222">
        <v>0</v>
      </c>
      <c r="E245" s="222">
        <v>0</v>
      </c>
      <c r="F245" s="222">
        <v>0</v>
      </c>
      <c r="G245" s="222">
        <v>0</v>
      </c>
      <c r="H245" s="222">
        <v>0</v>
      </c>
      <c r="I245" s="222">
        <v>0</v>
      </c>
      <c r="J245" s="222">
        <v>0</v>
      </c>
      <c r="K245" s="222">
        <v>0</v>
      </c>
      <c r="L245" s="222">
        <v>0</v>
      </c>
      <c r="M245" s="222">
        <v>0</v>
      </c>
      <c r="N245" s="225">
        <v>0</v>
      </c>
    </row>
    <row r="246" spans="1:14" ht="33" customHeight="1" x14ac:dyDescent="0.2">
      <c r="A246" s="199" t="s">
        <v>254</v>
      </c>
      <c r="B246" s="222">
        <v>0</v>
      </c>
      <c r="C246" s="222">
        <v>0</v>
      </c>
      <c r="D246" s="222">
        <v>0</v>
      </c>
      <c r="E246" s="222">
        <v>0</v>
      </c>
      <c r="F246" s="222">
        <v>0</v>
      </c>
      <c r="G246" s="222">
        <v>854101.02</v>
      </c>
      <c r="H246" s="222">
        <v>928718.06499999994</v>
      </c>
      <c r="I246" s="222">
        <v>2039492.4100000001</v>
      </c>
      <c r="J246" s="222">
        <v>638726.32999999903</v>
      </c>
      <c r="K246" s="222">
        <v>0</v>
      </c>
      <c r="L246" s="222">
        <v>0</v>
      </c>
      <c r="M246" s="222">
        <v>0</v>
      </c>
      <c r="N246" s="225">
        <v>4461037.8249999993</v>
      </c>
    </row>
    <row r="247" spans="1:14" ht="33" customHeight="1" x14ac:dyDescent="0.2">
      <c r="A247" s="199" t="s">
        <v>255</v>
      </c>
      <c r="B247" s="222">
        <v>0</v>
      </c>
      <c r="C247" s="222">
        <v>0</v>
      </c>
      <c r="D247" s="222">
        <v>0</v>
      </c>
      <c r="E247" s="222">
        <v>0</v>
      </c>
      <c r="F247" s="222">
        <v>0</v>
      </c>
      <c r="G247" s="222">
        <v>0</v>
      </c>
      <c r="H247" s="222">
        <v>0</v>
      </c>
      <c r="I247" s="222">
        <v>0</v>
      </c>
      <c r="J247" s="222">
        <v>0</v>
      </c>
      <c r="K247" s="222">
        <v>0</v>
      </c>
      <c r="L247" s="222">
        <v>0</v>
      </c>
      <c r="M247" s="222">
        <v>0</v>
      </c>
      <c r="N247" s="225">
        <v>0</v>
      </c>
    </row>
    <row r="248" spans="1:14" ht="33" customHeight="1" x14ac:dyDescent="0.2">
      <c r="A248" s="199" t="s">
        <v>256</v>
      </c>
      <c r="B248" s="222">
        <v>0</v>
      </c>
      <c r="C248" s="222">
        <v>0</v>
      </c>
      <c r="D248" s="222">
        <v>433216.5</v>
      </c>
      <c r="E248" s="222">
        <v>110700</v>
      </c>
      <c r="F248" s="222">
        <v>3048753.8299999996</v>
      </c>
      <c r="G248" s="222">
        <v>953695.38</v>
      </c>
      <c r="H248" s="222">
        <v>1741144.96</v>
      </c>
      <c r="I248" s="222">
        <v>1130078.04</v>
      </c>
      <c r="J248" s="222">
        <v>2441932.1399999899</v>
      </c>
      <c r="K248" s="222">
        <v>2751449.76</v>
      </c>
      <c r="L248" s="222">
        <v>2580935.41</v>
      </c>
      <c r="M248" s="222">
        <v>0</v>
      </c>
      <c r="N248" s="225">
        <v>15191906.01999999</v>
      </c>
    </row>
    <row r="249" spans="1:14" ht="33" customHeight="1" x14ac:dyDescent="0.2">
      <c r="A249" s="199" t="s">
        <v>257</v>
      </c>
      <c r="B249" s="222">
        <v>0</v>
      </c>
      <c r="C249" s="222">
        <v>0</v>
      </c>
      <c r="D249" s="222">
        <v>0</v>
      </c>
      <c r="E249" s="222">
        <v>0</v>
      </c>
      <c r="F249" s="222">
        <v>0</v>
      </c>
      <c r="G249" s="222">
        <v>0</v>
      </c>
      <c r="H249" s="222">
        <v>0</v>
      </c>
      <c r="I249" s="222">
        <v>0</v>
      </c>
      <c r="J249" s="222">
        <v>0</v>
      </c>
      <c r="K249" s="222">
        <v>0</v>
      </c>
      <c r="L249" s="222">
        <v>0</v>
      </c>
      <c r="M249" s="222">
        <v>0</v>
      </c>
      <c r="N249" s="225">
        <v>0</v>
      </c>
    </row>
    <row r="250" spans="1:14" ht="33" customHeight="1" x14ac:dyDescent="0.2">
      <c r="A250" s="199" t="s">
        <v>258</v>
      </c>
      <c r="B250" s="222">
        <v>0</v>
      </c>
      <c r="C250" s="222">
        <v>0</v>
      </c>
      <c r="D250" s="222">
        <v>0</v>
      </c>
      <c r="E250" s="222">
        <v>0</v>
      </c>
      <c r="F250" s="222">
        <v>0</v>
      </c>
      <c r="G250" s="222">
        <v>138040.4</v>
      </c>
      <c r="H250" s="222">
        <v>0</v>
      </c>
      <c r="I250" s="222">
        <v>0</v>
      </c>
      <c r="J250" s="222">
        <v>0</v>
      </c>
      <c r="K250" s="222">
        <v>0</v>
      </c>
      <c r="L250" s="222">
        <v>0</v>
      </c>
      <c r="M250" s="222">
        <v>0</v>
      </c>
      <c r="N250" s="225">
        <v>138040.4</v>
      </c>
    </row>
    <row r="251" spans="1:14" ht="33" customHeight="1" x14ac:dyDescent="0.2">
      <c r="A251" s="199" t="s">
        <v>259</v>
      </c>
      <c r="B251" s="222">
        <v>0</v>
      </c>
      <c r="C251" s="222">
        <v>0</v>
      </c>
      <c r="D251" s="222">
        <v>0</v>
      </c>
      <c r="E251" s="222">
        <v>0</v>
      </c>
      <c r="F251" s="222">
        <v>660840.44999999995</v>
      </c>
      <c r="G251" s="222">
        <v>440044.58</v>
      </c>
      <c r="H251" s="222">
        <v>353838.29</v>
      </c>
      <c r="I251" s="222">
        <v>153647.22</v>
      </c>
      <c r="J251" s="222">
        <v>0</v>
      </c>
      <c r="K251" s="222">
        <v>0</v>
      </c>
      <c r="L251" s="222">
        <v>0</v>
      </c>
      <c r="M251" s="222">
        <v>0</v>
      </c>
      <c r="N251" s="225">
        <v>1608370.54</v>
      </c>
    </row>
    <row r="252" spans="1:14" ht="33" customHeight="1" x14ac:dyDescent="0.2">
      <c r="A252" s="199" t="s">
        <v>260</v>
      </c>
      <c r="B252" s="222">
        <v>5319675</v>
      </c>
      <c r="C252" s="222">
        <v>4870125</v>
      </c>
      <c r="D252" s="222">
        <v>4820175</v>
      </c>
      <c r="E252" s="222">
        <v>5594400</v>
      </c>
      <c r="F252" s="222">
        <v>4970025</v>
      </c>
      <c r="G252" s="222">
        <v>5269725</v>
      </c>
      <c r="H252" s="222">
        <v>5319675</v>
      </c>
      <c r="I252" s="222">
        <v>4870125</v>
      </c>
      <c r="J252" s="222">
        <v>5410575</v>
      </c>
      <c r="K252" s="222">
        <v>4787100</v>
      </c>
      <c r="L252" s="222">
        <v>5535900</v>
      </c>
      <c r="M252" s="222">
        <v>4656825</v>
      </c>
      <c r="N252" s="225">
        <v>61424325</v>
      </c>
    </row>
    <row r="253" spans="1:14" ht="33" customHeight="1" thickBot="1" x14ac:dyDescent="0.25">
      <c r="A253" s="199" t="s">
        <v>261</v>
      </c>
      <c r="B253" s="222">
        <v>0</v>
      </c>
      <c r="C253" s="222">
        <v>0</v>
      </c>
      <c r="D253" s="222">
        <v>0</v>
      </c>
      <c r="E253" s="222">
        <v>0</v>
      </c>
      <c r="F253" s="222">
        <v>0</v>
      </c>
      <c r="G253" s="222">
        <v>0</v>
      </c>
      <c r="H253" s="222">
        <v>0</v>
      </c>
      <c r="I253" s="222">
        <v>0</v>
      </c>
      <c r="J253" s="222">
        <v>0</v>
      </c>
      <c r="K253" s="222">
        <v>0</v>
      </c>
      <c r="L253" s="222">
        <v>0</v>
      </c>
      <c r="M253" s="222">
        <v>0</v>
      </c>
      <c r="N253" s="225">
        <v>0</v>
      </c>
    </row>
    <row r="254" spans="1:14" ht="33" customHeight="1" thickBot="1" x14ac:dyDescent="0.25">
      <c r="A254" s="198" t="s">
        <v>262</v>
      </c>
      <c r="B254" s="221">
        <v>0</v>
      </c>
      <c r="C254" s="221">
        <v>0</v>
      </c>
      <c r="D254" s="221">
        <v>0</v>
      </c>
      <c r="E254" s="221">
        <v>0</v>
      </c>
      <c r="F254" s="221">
        <v>0</v>
      </c>
      <c r="G254" s="221">
        <v>0</v>
      </c>
      <c r="H254" s="221">
        <v>0</v>
      </c>
      <c r="I254" s="221">
        <v>0</v>
      </c>
      <c r="J254" s="221">
        <v>0</v>
      </c>
      <c r="K254" s="221">
        <v>0</v>
      </c>
      <c r="L254" s="221">
        <v>0</v>
      </c>
      <c r="M254" s="221">
        <v>0</v>
      </c>
      <c r="N254" s="221">
        <v>0</v>
      </c>
    </row>
    <row r="255" spans="1:14" ht="33" customHeight="1" thickBot="1" x14ac:dyDescent="0.25">
      <c r="A255" s="200" t="s">
        <v>262</v>
      </c>
      <c r="B255" s="226">
        <v>0</v>
      </c>
      <c r="C255" s="226">
        <v>0</v>
      </c>
      <c r="D255" s="226">
        <v>0</v>
      </c>
      <c r="E255" s="226">
        <v>0</v>
      </c>
      <c r="F255" s="226">
        <v>0</v>
      </c>
      <c r="G255" s="226">
        <v>0</v>
      </c>
      <c r="H255" s="226">
        <v>0</v>
      </c>
      <c r="I255" s="226">
        <v>0</v>
      </c>
      <c r="J255" s="226">
        <v>0</v>
      </c>
      <c r="K255" s="226">
        <v>0</v>
      </c>
      <c r="L255" s="226">
        <v>0</v>
      </c>
      <c r="M255" s="226">
        <v>0</v>
      </c>
      <c r="N255" s="225">
        <v>0</v>
      </c>
    </row>
    <row r="256" spans="1:14" ht="33" customHeight="1" thickBot="1" x14ac:dyDescent="0.25">
      <c r="A256" s="198" t="s">
        <v>263</v>
      </c>
      <c r="B256" s="221">
        <v>1963040.6980000001</v>
      </c>
      <c r="C256" s="221">
        <v>1724948.9539999999</v>
      </c>
      <c r="D256" s="221">
        <v>783200.46</v>
      </c>
      <c r="E256" s="221">
        <v>438762.13199999998</v>
      </c>
      <c r="F256" s="221">
        <v>1134753.9620000001</v>
      </c>
      <c r="G256" s="221">
        <v>1021547.874</v>
      </c>
      <c r="H256" s="221">
        <v>1791865.156</v>
      </c>
      <c r="I256" s="221">
        <v>1706898.06</v>
      </c>
      <c r="J256" s="221">
        <v>1601859.0560000001</v>
      </c>
      <c r="K256" s="221">
        <v>1705490.284</v>
      </c>
      <c r="L256" s="221">
        <v>1468963.344</v>
      </c>
      <c r="M256" s="221">
        <v>1727898.9639999999</v>
      </c>
      <c r="N256" s="221">
        <v>17069228.944000002</v>
      </c>
    </row>
    <row r="257" spans="1:14" ht="33" customHeight="1" x14ac:dyDescent="0.2">
      <c r="A257" s="199" t="s">
        <v>264</v>
      </c>
      <c r="B257" s="222">
        <v>0</v>
      </c>
      <c r="C257" s="222">
        <v>0</v>
      </c>
      <c r="D257" s="222">
        <v>0</v>
      </c>
      <c r="E257" s="222">
        <v>0</v>
      </c>
      <c r="F257" s="222">
        <v>0</v>
      </c>
      <c r="G257" s="222">
        <v>0</v>
      </c>
      <c r="H257" s="222">
        <v>0</v>
      </c>
      <c r="I257" s="222">
        <v>0</v>
      </c>
      <c r="J257" s="222">
        <v>0</v>
      </c>
      <c r="K257" s="222">
        <v>0</v>
      </c>
      <c r="L257" s="222">
        <v>0</v>
      </c>
      <c r="M257" s="222">
        <v>0</v>
      </c>
      <c r="N257" s="225">
        <v>0</v>
      </c>
    </row>
    <row r="258" spans="1:14" ht="33" customHeight="1" x14ac:dyDescent="0.2">
      <c r="A258" s="199" t="s">
        <v>265</v>
      </c>
      <c r="B258" s="222">
        <v>1963040.6980000001</v>
      </c>
      <c r="C258" s="222">
        <v>1724948.9539999999</v>
      </c>
      <c r="D258" s="222">
        <v>783200.46</v>
      </c>
      <c r="E258" s="222">
        <v>438762.13199999998</v>
      </c>
      <c r="F258" s="222">
        <v>1134753.9620000001</v>
      </c>
      <c r="G258" s="222">
        <v>1021547.874</v>
      </c>
      <c r="H258" s="222">
        <v>1791865.156</v>
      </c>
      <c r="I258" s="222">
        <v>1706898.06</v>
      </c>
      <c r="J258" s="222">
        <v>1601859.0560000001</v>
      </c>
      <c r="K258" s="222">
        <v>1705490.284</v>
      </c>
      <c r="L258" s="222">
        <v>1468963.344</v>
      </c>
      <c r="M258" s="222">
        <v>1727898.9639999999</v>
      </c>
      <c r="N258" s="225">
        <v>17069228.944000002</v>
      </c>
    </row>
    <row r="259" spans="1:14" ht="33" customHeight="1" x14ac:dyDescent="0.2">
      <c r="A259" s="199" t="s">
        <v>266</v>
      </c>
      <c r="B259" s="222">
        <v>0</v>
      </c>
      <c r="C259" s="222">
        <v>0</v>
      </c>
      <c r="D259" s="222">
        <v>0</v>
      </c>
      <c r="E259" s="222">
        <v>0</v>
      </c>
      <c r="F259" s="222">
        <v>0</v>
      </c>
      <c r="G259" s="222">
        <v>0</v>
      </c>
      <c r="H259" s="222">
        <v>0</v>
      </c>
      <c r="I259" s="222">
        <v>0</v>
      </c>
      <c r="J259" s="222">
        <v>0</v>
      </c>
      <c r="K259" s="222">
        <v>0</v>
      </c>
      <c r="L259" s="222">
        <v>0</v>
      </c>
      <c r="M259" s="222">
        <v>0</v>
      </c>
      <c r="N259" s="225">
        <v>0</v>
      </c>
    </row>
    <row r="260" spans="1:14" ht="33" customHeight="1" x14ac:dyDescent="0.2">
      <c r="A260" s="199" t="s">
        <v>267</v>
      </c>
      <c r="B260" s="222">
        <v>0</v>
      </c>
      <c r="C260" s="222">
        <v>0</v>
      </c>
      <c r="D260" s="222">
        <v>0</v>
      </c>
      <c r="E260" s="222">
        <v>0</v>
      </c>
      <c r="F260" s="222">
        <v>0</v>
      </c>
      <c r="G260" s="222">
        <v>0</v>
      </c>
      <c r="H260" s="222">
        <v>0</v>
      </c>
      <c r="I260" s="222">
        <v>0</v>
      </c>
      <c r="J260" s="222">
        <v>0</v>
      </c>
      <c r="K260" s="222">
        <v>0</v>
      </c>
      <c r="L260" s="222">
        <v>0</v>
      </c>
      <c r="M260" s="222">
        <v>0</v>
      </c>
      <c r="N260" s="225">
        <v>0</v>
      </c>
    </row>
    <row r="261" spans="1:14" ht="33" customHeight="1" x14ac:dyDescent="0.2">
      <c r="A261" s="199" t="s">
        <v>268</v>
      </c>
      <c r="B261" s="222">
        <v>0</v>
      </c>
      <c r="C261" s="222">
        <v>0</v>
      </c>
      <c r="D261" s="222">
        <v>0</v>
      </c>
      <c r="E261" s="222">
        <v>0</v>
      </c>
      <c r="F261" s="222">
        <v>0</v>
      </c>
      <c r="G261" s="222">
        <v>0</v>
      </c>
      <c r="H261" s="222">
        <v>0</v>
      </c>
      <c r="I261" s="222">
        <v>0</v>
      </c>
      <c r="J261" s="222">
        <v>0</v>
      </c>
      <c r="K261" s="222">
        <v>0</v>
      </c>
      <c r="L261" s="222">
        <v>0</v>
      </c>
      <c r="M261" s="222">
        <v>0</v>
      </c>
      <c r="N261" s="225">
        <v>0</v>
      </c>
    </row>
    <row r="262" spans="1:14" ht="33" customHeight="1" x14ac:dyDescent="0.2">
      <c r="A262" s="199" t="s">
        <v>269</v>
      </c>
      <c r="B262" s="222">
        <v>0</v>
      </c>
      <c r="C262" s="222">
        <v>0</v>
      </c>
      <c r="D262" s="222">
        <v>0</v>
      </c>
      <c r="E262" s="222">
        <v>0</v>
      </c>
      <c r="F262" s="222">
        <v>0</v>
      </c>
      <c r="G262" s="222">
        <v>0</v>
      </c>
      <c r="H262" s="222">
        <v>0</v>
      </c>
      <c r="I262" s="222">
        <v>0</v>
      </c>
      <c r="J262" s="222">
        <v>0</v>
      </c>
      <c r="K262" s="222">
        <v>0</v>
      </c>
      <c r="L262" s="222">
        <v>0</v>
      </c>
      <c r="M262" s="222">
        <v>0</v>
      </c>
      <c r="N262" s="225">
        <v>0</v>
      </c>
    </row>
    <row r="263" spans="1:14" ht="33" customHeight="1" x14ac:dyDescent="0.2">
      <c r="A263" s="199" t="s">
        <v>270</v>
      </c>
      <c r="B263" s="222">
        <v>0</v>
      </c>
      <c r="C263" s="222">
        <v>0</v>
      </c>
      <c r="D263" s="222">
        <v>0</v>
      </c>
      <c r="E263" s="222">
        <v>0</v>
      </c>
      <c r="F263" s="222">
        <v>0</v>
      </c>
      <c r="G263" s="222">
        <v>0</v>
      </c>
      <c r="H263" s="222">
        <v>0</v>
      </c>
      <c r="I263" s="222">
        <v>0</v>
      </c>
      <c r="J263" s="222">
        <v>0</v>
      </c>
      <c r="K263" s="222">
        <v>0</v>
      </c>
      <c r="L263" s="222">
        <v>0</v>
      </c>
      <c r="M263" s="222">
        <v>0</v>
      </c>
      <c r="N263" s="225">
        <v>0</v>
      </c>
    </row>
    <row r="264" spans="1:14" ht="33" customHeight="1" x14ac:dyDescent="0.2">
      <c r="A264" s="199" t="s">
        <v>271</v>
      </c>
      <c r="B264" s="222">
        <v>0</v>
      </c>
      <c r="C264" s="222">
        <v>0</v>
      </c>
      <c r="D264" s="222">
        <v>0</v>
      </c>
      <c r="E264" s="222">
        <v>0</v>
      </c>
      <c r="F264" s="222">
        <v>0</v>
      </c>
      <c r="G264" s="222">
        <v>0</v>
      </c>
      <c r="H264" s="222">
        <v>0</v>
      </c>
      <c r="I264" s="222">
        <v>0</v>
      </c>
      <c r="J264" s="222">
        <v>0</v>
      </c>
      <c r="K264" s="222">
        <v>0</v>
      </c>
      <c r="L264" s="222">
        <v>0</v>
      </c>
      <c r="M264" s="222">
        <v>0</v>
      </c>
      <c r="N264" s="225">
        <v>0</v>
      </c>
    </row>
    <row r="265" spans="1:14" ht="33" customHeight="1" x14ac:dyDescent="0.2">
      <c r="A265" s="199" t="s">
        <v>272</v>
      </c>
      <c r="B265" s="222">
        <v>0</v>
      </c>
      <c r="C265" s="222">
        <v>0</v>
      </c>
      <c r="D265" s="222">
        <v>0</v>
      </c>
      <c r="E265" s="222">
        <v>0</v>
      </c>
      <c r="F265" s="222">
        <v>0</v>
      </c>
      <c r="G265" s="222">
        <v>0</v>
      </c>
      <c r="H265" s="222">
        <v>0</v>
      </c>
      <c r="I265" s="222">
        <v>0</v>
      </c>
      <c r="J265" s="222">
        <v>0</v>
      </c>
      <c r="K265" s="222">
        <v>0</v>
      </c>
      <c r="L265" s="222">
        <v>0</v>
      </c>
      <c r="M265" s="222">
        <v>0</v>
      </c>
      <c r="N265" s="225">
        <v>0</v>
      </c>
    </row>
    <row r="266" spans="1:14" ht="33" customHeight="1" thickBot="1" x14ac:dyDescent="0.25">
      <c r="A266" s="199" t="s">
        <v>273</v>
      </c>
      <c r="B266" s="222">
        <v>0</v>
      </c>
      <c r="C266" s="222">
        <v>0</v>
      </c>
      <c r="D266" s="222">
        <v>0</v>
      </c>
      <c r="E266" s="222">
        <v>0</v>
      </c>
      <c r="F266" s="222">
        <v>0</v>
      </c>
      <c r="G266" s="222">
        <v>0</v>
      </c>
      <c r="H266" s="222">
        <v>0</v>
      </c>
      <c r="I266" s="222">
        <v>0</v>
      </c>
      <c r="J266" s="222">
        <v>0</v>
      </c>
      <c r="K266" s="222">
        <v>0</v>
      </c>
      <c r="L266" s="222">
        <v>0</v>
      </c>
      <c r="M266" s="222">
        <v>0</v>
      </c>
      <c r="N266" s="225">
        <v>0</v>
      </c>
    </row>
    <row r="267" spans="1:14" ht="33" customHeight="1" thickBot="1" x14ac:dyDescent="0.25">
      <c r="A267" s="198" t="s">
        <v>274</v>
      </c>
      <c r="B267" s="221">
        <v>0</v>
      </c>
      <c r="C267" s="221">
        <v>0</v>
      </c>
      <c r="D267" s="221">
        <v>0</v>
      </c>
      <c r="E267" s="221">
        <v>0</v>
      </c>
      <c r="F267" s="221">
        <v>0</v>
      </c>
      <c r="G267" s="221">
        <v>0</v>
      </c>
      <c r="H267" s="221">
        <v>0</v>
      </c>
      <c r="I267" s="221">
        <v>0</v>
      </c>
      <c r="J267" s="221">
        <v>0</v>
      </c>
      <c r="K267" s="221">
        <v>0</v>
      </c>
      <c r="L267" s="221">
        <v>0</v>
      </c>
      <c r="M267" s="221">
        <v>0</v>
      </c>
      <c r="N267" s="221">
        <v>0</v>
      </c>
    </row>
    <row r="268" spans="1:14" ht="33" customHeight="1" x14ac:dyDescent="0.2">
      <c r="A268" s="199" t="s">
        <v>275</v>
      </c>
      <c r="B268" s="222">
        <v>0</v>
      </c>
      <c r="C268" s="222">
        <v>0</v>
      </c>
      <c r="D268" s="222">
        <v>0</v>
      </c>
      <c r="E268" s="222">
        <v>0</v>
      </c>
      <c r="F268" s="222">
        <v>0</v>
      </c>
      <c r="G268" s="222">
        <v>0</v>
      </c>
      <c r="H268" s="222">
        <v>0</v>
      </c>
      <c r="I268" s="222">
        <v>0</v>
      </c>
      <c r="J268" s="222">
        <v>0</v>
      </c>
      <c r="K268" s="222">
        <v>0</v>
      </c>
      <c r="L268" s="222">
        <v>0</v>
      </c>
      <c r="M268" s="222">
        <v>0</v>
      </c>
      <c r="N268" s="225">
        <v>0</v>
      </c>
    </row>
    <row r="269" spans="1:14" ht="33" customHeight="1" x14ac:dyDescent="0.2">
      <c r="A269" s="199" t="s">
        <v>276</v>
      </c>
      <c r="B269" s="222">
        <v>0</v>
      </c>
      <c r="C269" s="222">
        <v>0</v>
      </c>
      <c r="D269" s="222">
        <v>0</v>
      </c>
      <c r="E269" s="222">
        <v>0</v>
      </c>
      <c r="F269" s="222">
        <v>0</v>
      </c>
      <c r="G269" s="222">
        <v>0</v>
      </c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5">
        <v>0</v>
      </c>
    </row>
    <row r="270" spans="1:14" ht="33" customHeight="1" x14ac:dyDescent="0.2">
      <c r="A270" s="199" t="s">
        <v>277</v>
      </c>
      <c r="B270" s="222">
        <v>0</v>
      </c>
      <c r="C270" s="222">
        <v>0</v>
      </c>
      <c r="D270" s="222">
        <v>0</v>
      </c>
      <c r="E270" s="222">
        <v>0</v>
      </c>
      <c r="F270" s="222">
        <v>0</v>
      </c>
      <c r="G270" s="222">
        <v>0</v>
      </c>
      <c r="H270" s="222">
        <v>0</v>
      </c>
      <c r="I270" s="222">
        <v>0</v>
      </c>
      <c r="J270" s="222">
        <v>0</v>
      </c>
      <c r="K270" s="222">
        <v>0</v>
      </c>
      <c r="L270" s="222">
        <v>0</v>
      </c>
      <c r="M270" s="222">
        <v>0</v>
      </c>
      <c r="N270" s="225">
        <v>0</v>
      </c>
    </row>
    <row r="271" spans="1:14" ht="33" customHeight="1" x14ac:dyDescent="0.2">
      <c r="A271" s="199" t="s">
        <v>278</v>
      </c>
      <c r="B271" s="222">
        <v>0</v>
      </c>
      <c r="C271" s="222">
        <v>0</v>
      </c>
      <c r="D271" s="222">
        <v>0</v>
      </c>
      <c r="E271" s="222">
        <v>0</v>
      </c>
      <c r="F271" s="222">
        <v>0</v>
      </c>
      <c r="G271" s="222">
        <v>0</v>
      </c>
      <c r="H271" s="222">
        <v>0</v>
      </c>
      <c r="I271" s="222">
        <v>0</v>
      </c>
      <c r="J271" s="222">
        <v>0</v>
      </c>
      <c r="K271" s="222">
        <v>0</v>
      </c>
      <c r="L271" s="222">
        <v>0</v>
      </c>
      <c r="M271" s="222">
        <v>0</v>
      </c>
      <c r="N271" s="225">
        <v>0</v>
      </c>
    </row>
    <row r="272" spans="1:14" ht="33" customHeight="1" x14ac:dyDescent="0.2">
      <c r="A272" s="199" t="s">
        <v>279</v>
      </c>
      <c r="B272" s="222">
        <v>0</v>
      </c>
      <c r="C272" s="222">
        <v>0</v>
      </c>
      <c r="D272" s="222">
        <v>0</v>
      </c>
      <c r="E272" s="222">
        <v>0</v>
      </c>
      <c r="F272" s="222">
        <v>0</v>
      </c>
      <c r="G272" s="222">
        <v>0</v>
      </c>
      <c r="H272" s="222">
        <v>0</v>
      </c>
      <c r="I272" s="222">
        <v>0</v>
      </c>
      <c r="J272" s="222">
        <v>0</v>
      </c>
      <c r="K272" s="222">
        <v>0</v>
      </c>
      <c r="L272" s="222">
        <v>0</v>
      </c>
      <c r="M272" s="222">
        <v>0</v>
      </c>
      <c r="N272" s="225">
        <v>0</v>
      </c>
    </row>
    <row r="273" spans="1:14" ht="33" customHeight="1" x14ac:dyDescent="0.2">
      <c r="A273" s="199" t="s">
        <v>280</v>
      </c>
      <c r="B273" s="222">
        <v>0</v>
      </c>
      <c r="C273" s="222">
        <v>0</v>
      </c>
      <c r="D273" s="222">
        <v>0</v>
      </c>
      <c r="E273" s="222">
        <v>0</v>
      </c>
      <c r="F273" s="222">
        <v>0</v>
      </c>
      <c r="G273" s="222">
        <v>0</v>
      </c>
      <c r="H273" s="222">
        <v>0</v>
      </c>
      <c r="I273" s="222">
        <v>0</v>
      </c>
      <c r="J273" s="222">
        <v>0</v>
      </c>
      <c r="K273" s="222">
        <v>0</v>
      </c>
      <c r="L273" s="222">
        <v>0</v>
      </c>
      <c r="M273" s="222">
        <v>0</v>
      </c>
      <c r="N273" s="225">
        <v>0</v>
      </c>
    </row>
    <row r="274" spans="1:14" ht="33" customHeight="1" thickBot="1" x14ac:dyDescent="0.25">
      <c r="A274" s="199" t="s">
        <v>281</v>
      </c>
      <c r="B274" s="222">
        <v>0</v>
      </c>
      <c r="C274" s="222">
        <v>0</v>
      </c>
      <c r="D274" s="222">
        <v>0</v>
      </c>
      <c r="E274" s="222">
        <v>0</v>
      </c>
      <c r="F274" s="222">
        <v>0</v>
      </c>
      <c r="G274" s="222">
        <v>0</v>
      </c>
      <c r="H274" s="222">
        <v>0</v>
      </c>
      <c r="I274" s="222">
        <v>0</v>
      </c>
      <c r="J274" s="222">
        <v>0</v>
      </c>
      <c r="K274" s="222">
        <v>0</v>
      </c>
      <c r="L274" s="222">
        <v>0</v>
      </c>
      <c r="M274" s="222">
        <v>0</v>
      </c>
      <c r="N274" s="225">
        <v>0</v>
      </c>
    </row>
    <row r="275" spans="1:14" ht="33" customHeight="1" thickBot="1" x14ac:dyDescent="0.25">
      <c r="A275" s="198" t="s">
        <v>282</v>
      </c>
      <c r="B275" s="221">
        <v>114685197.84399998</v>
      </c>
      <c r="C275" s="221">
        <v>116503282.289</v>
      </c>
      <c r="D275" s="221">
        <v>80725595.222000003</v>
      </c>
      <c r="E275" s="221">
        <v>31271524.572999999</v>
      </c>
      <c r="F275" s="221">
        <v>52009659.02799999</v>
      </c>
      <c r="G275" s="221">
        <v>62188422.593000002</v>
      </c>
      <c r="H275" s="221">
        <v>75866205.853000015</v>
      </c>
      <c r="I275" s="221">
        <v>105873653.98900001</v>
      </c>
      <c r="J275" s="221">
        <v>113471844.47599998</v>
      </c>
      <c r="K275" s="221">
        <v>122063762.10600001</v>
      </c>
      <c r="L275" s="221">
        <v>126754338.27399999</v>
      </c>
      <c r="M275" s="221">
        <v>125266529.993</v>
      </c>
      <c r="N275" s="221">
        <v>1126680016.24</v>
      </c>
    </row>
    <row r="276" spans="1:14" ht="33" customHeight="1" x14ac:dyDescent="0.2">
      <c r="A276" s="199" t="s">
        <v>283</v>
      </c>
      <c r="B276" s="222">
        <v>4868966.3100000005</v>
      </c>
      <c r="C276" s="222">
        <v>5314761.79</v>
      </c>
      <c r="D276" s="222">
        <v>4433235.79</v>
      </c>
      <c r="E276" s="222">
        <v>505352.95</v>
      </c>
      <c r="F276" s="222">
        <v>363000</v>
      </c>
      <c r="G276" s="222">
        <v>1389436.54</v>
      </c>
      <c r="H276" s="222">
        <v>4412657.41</v>
      </c>
      <c r="I276" s="222">
        <v>5632347.5900000008</v>
      </c>
      <c r="J276" s="222">
        <v>4142603.1099999994</v>
      </c>
      <c r="K276" s="222">
        <v>3965880.77</v>
      </c>
      <c r="L276" s="222">
        <v>4701032.2300000004</v>
      </c>
      <c r="M276" s="222">
        <v>5178019.17</v>
      </c>
      <c r="N276" s="225">
        <v>44907293.659999996</v>
      </c>
    </row>
    <row r="277" spans="1:14" ht="33" customHeight="1" x14ac:dyDescent="0.2">
      <c r="A277" s="199" t="s">
        <v>284</v>
      </c>
      <c r="B277" s="222">
        <v>757281.94</v>
      </c>
      <c r="C277" s="222">
        <v>650401.4</v>
      </c>
      <c r="D277" s="222">
        <v>606246.30000000005</v>
      </c>
      <c r="E277" s="222">
        <v>814129.8</v>
      </c>
      <c r="F277" s="222">
        <v>809134.15</v>
      </c>
      <c r="G277" s="222">
        <v>914570.2</v>
      </c>
      <c r="H277" s="222">
        <v>1127991.3999999999</v>
      </c>
      <c r="I277" s="222">
        <v>724647.6</v>
      </c>
      <c r="J277" s="222">
        <v>1119670.2</v>
      </c>
      <c r="K277" s="222">
        <v>667805.6</v>
      </c>
      <c r="L277" s="222">
        <v>163083.79999999999</v>
      </c>
      <c r="M277" s="222">
        <v>549843.80000000005</v>
      </c>
      <c r="N277" s="225">
        <v>8904806.1899999995</v>
      </c>
    </row>
    <row r="278" spans="1:14" ht="33" customHeight="1" x14ac:dyDescent="0.2">
      <c r="A278" s="199" t="s">
        <v>285</v>
      </c>
      <c r="B278" s="222">
        <v>1402561.7</v>
      </c>
      <c r="C278" s="222">
        <v>1315570</v>
      </c>
      <c r="D278" s="222">
        <v>906928</v>
      </c>
      <c r="E278" s="222">
        <v>598306</v>
      </c>
      <c r="F278" s="222">
        <v>860248</v>
      </c>
      <c r="G278" s="222">
        <v>1089667</v>
      </c>
      <c r="H278" s="222">
        <v>742872.2</v>
      </c>
      <c r="I278" s="222">
        <v>649288</v>
      </c>
      <c r="J278" s="222">
        <v>959282</v>
      </c>
      <c r="K278" s="222">
        <v>1337040</v>
      </c>
      <c r="L278" s="222">
        <v>1029976</v>
      </c>
      <c r="M278" s="222">
        <v>236744</v>
      </c>
      <c r="N278" s="225">
        <v>11128482.9</v>
      </c>
    </row>
    <row r="279" spans="1:14" ht="33" customHeight="1" x14ac:dyDescent="0.2">
      <c r="A279" s="199" t="s">
        <v>286</v>
      </c>
      <c r="B279" s="222">
        <v>38006829.973999999</v>
      </c>
      <c r="C279" s="222">
        <v>41664283.739</v>
      </c>
      <c r="D279" s="222">
        <v>30258461.482000001</v>
      </c>
      <c r="E279" s="222">
        <v>21359432.283</v>
      </c>
      <c r="F279" s="222">
        <v>32696458.947999999</v>
      </c>
      <c r="G279" s="222">
        <v>43812013.997999996</v>
      </c>
      <c r="H279" s="222">
        <v>46871174.203000002</v>
      </c>
      <c r="I279" s="222">
        <v>52932977.649000004</v>
      </c>
      <c r="J279" s="222">
        <v>49027484.736000001</v>
      </c>
      <c r="K279" s="222">
        <v>53489470.825999998</v>
      </c>
      <c r="L279" s="222">
        <v>51989035.743999995</v>
      </c>
      <c r="M279" s="222">
        <v>48875809.142999999</v>
      </c>
      <c r="N279" s="225">
        <v>510983432.72500002</v>
      </c>
    </row>
    <row r="280" spans="1:14" ht="33" customHeight="1" x14ac:dyDescent="0.2">
      <c r="A280" s="199" t="s">
        <v>287</v>
      </c>
      <c r="B280" s="222">
        <v>3105484.08</v>
      </c>
      <c r="C280" s="222">
        <v>4245893.0999999996</v>
      </c>
      <c r="D280" s="222">
        <v>1980021</v>
      </c>
      <c r="E280" s="222">
        <v>530496.07999999996</v>
      </c>
      <c r="F280" s="222">
        <v>1274580.48</v>
      </c>
      <c r="G280" s="222">
        <v>380498.2</v>
      </c>
      <c r="H280" s="222">
        <v>408535.1</v>
      </c>
      <c r="I280" s="222">
        <v>364896</v>
      </c>
      <c r="J280" s="222">
        <v>0</v>
      </c>
      <c r="K280" s="222">
        <v>0</v>
      </c>
      <c r="L280" s="222">
        <v>0</v>
      </c>
      <c r="M280" s="222">
        <v>0</v>
      </c>
      <c r="N280" s="225">
        <v>12290404.039999999</v>
      </c>
    </row>
    <row r="281" spans="1:14" ht="33" customHeight="1" x14ac:dyDescent="0.2">
      <c r="A281" s="199" t="s">
        <v>288</v>
      </c>
      <c r="B281" s="222">
        <v>7149689.0499999998</v>
      </c>
      <c r="C281" s="222">
        <v>7387618.3499999996</v>
      </c>
      <c r="D281" s="222">
        <v>4823767.5999999996</v>
      </c>
      <c r="E281" s="222">
        <v>2821490.9</v>
      </c>
      <c r="F281" s="222">
        <v>7227009.9000000004</v>
      </c>
      <c r="G281" s="222">
        <v>7653536.9500000002</v>
      </c>
      <c r="H281" s="222">
        <v>7047737.9500000002</v>
      </c>
      <c r="I281" s="222">
        <v>12191229.390000001</v>
      </c>
      <c r="J281" s="222">
        <v>12142936.199999981</v>
      </c>
      <c r="K281" s="222">
        <v>9825143.4700000007</v>
      </c>
      <c r="L281" s="222">
        <v>9633488.4299999997</v>
      </c>
      <c r="M281" s="222">
        <v>8723992.1600000001</v>
      </c>
      <c r="N281" s="225">
        <v>96627640.349999994</v>
      </c>
    </row>
    <row r="282" spans="1:14" ht="33" customHeight="1" x14ac:dyDescent="0.2">
      <c r="A282" s="199" t="s">
        <v>289</v>
      </c>
      <c r="B282" s="222">
        <v>16982487.75</v>
      </c>
      <c r="C282" s="222">
        <v>15656131.309999999</v>
      </c>
      <c r="D282" s="222">
        <v>15152772.329999998</v>
      </c>
      <c r="E282" s="222">
        <v>4251248.5600000005</v>
      </c>
      <c r="F282" s="222">
        <v>4153304.65</v>
      </c>
      <c r="G282" s="222">
        <v>6753165.705000001</v>
      </c>
      <c r="H282" s="222">
        <v>11301601.960000001</v>
      </c>
      <c r="I282" s="222">
        <v>21064458.84</v>
      </c>
      <c r="J282" s="222">
        <v>28526336.289999984</v>
      </c>
      <c r="K282" s="222">
        <v>28615099.600000001</v>
      </c>
      <c r="L282" s="222">
        <v>29492632.359999999</v>
      </c>
      <c r="M282" s="222">
        <v>27122144.530000009</v>
      </c>
      <c r="N282" s="225">
        <v>209071383.88499996</v>
      </c>
    </row>
    <row r="283" spans="1:14" ht="33" customHeight="1" x14ac:dyDescent="0.2">
      <c r="A283" s="199" t="s">
        <v>290</v>
      </c>
      <c r="B283" s="222">
        <v>0</v>
      </c>
      <c r="C283" s="222">
        <v>0</v>
      </c>
      <c r="D283" s="222">
        <v>0</v>
      </c>
      <c r="E283" s="222">
        <v>0</v>
      </c>
      <c r="F283" s="222">
        <v>0</v>
      </c>
      <c r="G283" s="222">
        <v>0</v>
      </c>
      <c r="H283" s="222">
        <v>0</v>
      </c>
      <c r="I283" s="222">
        <v>0</v>
      </c>
      <c r="J283" s="222">
        <v>0</v>
      </c>
      <c r="K283" s="222">
        <v>0</v>
      </c>
      <c r="L283" s="222">
        <v>0</v>
      </c>
      <c r="M283" s="222">
        <v>0</v>
      </c>
      <c r="N283" s="225">
        <v>0</v>
      </c>
    </row>
    <row r="284" spans="1:14" ht="33" customHeight="1" x14ac:dyDescent="0.2">
      <c r="A284" s="199" t="s">
        <v>291</v>
      </c>
      <c r="B284" s="222">
        <v>0</v>
      </c>
      <c r="C284" s="222">
        <v>0</v>
      </c>
      <c r="D284" s="222">
        <v>0</v>
      </c>
      <c r="E284" s="222">
        <v>0</v>
      </c>
      <c r="F284" s="222">
        <v>0</v>
      </c>
      <c r="G284" s="222">
        <v>0</v>
      </c>
      <c r="H284" s="222">
        <v>0</v>
      </c>
      <c r="I284" s="222">
        <v>0</v>
      </c>
      <c r="J284" s="222">
        <v>0</v>
      </c>
      <c r="K284" s="222">
        <v>0</v>
      </c>
      <c r="L284" s="222">
        <v>0</v>
      </c>
      <c r="M284" s="222">
        <v>0</v>
      </c>
      <c r="N284" s="225">
        <v>0</v>
      </c>
    </row>
    <row r="285" spans="1:14" ht="33" customHeight="1" x14ac:dyDescent="0.2">
      <c r="A285" s="199" t="s">
        <v>292</v>
      </c>
      <c r="B285" s="222">
        <v>0</v>
      </c>
      <c r="C285" s="222">
        <v>0</v>
      </c>
      <c r="D285" s="222">
        <v>0</v>
      </c>
      <c r="E285" s="222">
        <v>0</v>
      </c>
      <c r="F285" s="222">
        <v>0</v>
      </c>
      <c r="G285" s="222">
        <v>0</v>
      </c>
      <c r="H285" s="222">
        <v>0</v>
      </c>
      <c r="I285" s="222">
        <v>0</v>
      </c>
      <c r="J285" s="222">
        <v>0</v>
      </c>
      <c r="K285" s="222">
        <v>0</v>
      </c>
      <c r="L285" s="222">
        <v>0</v>
      </c>
      <c r="M285" s="222">
        <v>0</v>
      </c>
      <c r="N285" s="225">
        <v>0</v>
      </c>
    </row>
    <row r="286" spans="1:14" ht="33" customHeight="1" x14ac:dyDescent="0.2">
      <c r="A286" s="199" t="s">
        <v>293</v>
      </c>
      <c r="B286" s="222">
        <v>0</v>
      </c>
      <c r="C286" s="222">
        <v>0</v>
      </c>
      <c r="D286" s="222">
        <v>0</v>
      </c>
      <c r="E286" s="222">
        <v>0</v>
      </c>
      <c r="F286" s="222">
        <v>0</v>
      </c>
      <c r="G286" s="222">
        <v>0</v>
      </c>
      <c r="H286" s="222">
        <v>0</v>
      </c>
      <c r="I286" s="222">
        <v>0</v>
      </c>
      <c r="J286" s="222">
        <v>0</v>
      </c>
      <c r="K286" s="222">
        <v>0</v>
      </c>
      <c r="L286" s="222">
        <v>0</v>
      </c>
      <c r="M286" s="222">
        <v>0</v>
      </c>
      <c r="N286" s="225">
        <v>0</v>
      </c>
    </row>
    <row r="287" spans="1:14" ht="33" customHeight="1" x14ac:dyDescent="0.2">
      <c r="A287" s="199" t="s">
        <v>294</v>
      </c>
      <c r="B287" s="222">
        <v>41825295.039999999</v>
      </c>
      <c r="C287" s="222">
        <v>39682020.600000001</v>
      </c>
      <c r="D287" s="222">
        <v>21782026.719999999</v>
      </c>
      <c r="E287" s="222">
        <v>0</v>
      </c>
      <c r="F287" s="222">
        <v>4430388.9000000004</v>
      </c>
      <c r="G287" s="222">
        <v>180306</v>
      </c>
      <c r="H287" s="222">
        <v>3595701.7600000002</v>
      </c>
      <c r="I287" s="222">
        <v>12313808.920000002</v>
      </c>
      <c r="J287" s="222">
        <v>17553531.940000001</v>
      </c>
      <c r="K287" s="222">
        <v>24163321.84</v>
      </c>
      <c r="L287" s="222">
        <v>29745089.710000001</v>
      </c>
      <c r="M287" s="222">
        <v>34579977.190000005</v>
      </c>
      <c r="N287" s="225">
        <v>229851468.62000003</v>
      </c>
    </row>
    <row r="288" spans="1:14" ht="33" customHeight="1" x14ac:dyDescent="0.2">
      <c r="A288" s="199" t="s">
        <v>295</v>
      </c>
      <c r="B288" s="222">
        <v>0</v>
      </c>
      <c r="C288" s="222">
        <v>0</v>
      </c>
      <c r="D288" s="222">
        <v>0</v>
      </c>
      <c r="E288" s="222">
        <v>0</v>
      </c>
      <c r="F288" s="222">
        <v>0</v>
      </c>
      <c r="G288" s="222">
        <v>0</v>
      </c>
      <c r="H288" s="222">
        <v>0</v>
      </c>
      <c r="I288" s="222">
        <v>0</v>
      </c>
      <c r="J288" s="222">
        <v>0</v>
      </c>
      <c r="K288" s="222">
        <v>0</v>
      </c>
      <c r="L288" s="222">
        <v>0</v>
      </c>
      <c r="M288" s="222">
        <v>0</v>
      </c>
      <c r="N288" s="225">
        <v>0</v>
      </c>
    </row>
    <row r="289" spans="1:14" ht="33" customHeight="1" x14ac:dyDescent="0.2">
      <c r="A289" s="199" t="s">
        <v>296</v>
      </c>
      <c r="B289" s="222">
        <v>0</v>
      </c>
      <c r="C289" s="222">
        <v>0</v>
      </c>
      <c r="D289" s="222">
        <v>0</v>
      </c>
      <c r="E289" s="222">
        <v>0</v>
      </c>
      <c r="F289" s="222">
        <v>0</v>
      </c>
      <c r="G289" s="222">
        <v>0</v>
      </c>
      <c r="H289" s="222">
        <v>0</v>
      </c>
      <c r="I289" s="222">
        <v>0</v>
      </c>
      <c r="J289" s="222">
        <v>0</v>
      </c>
      <c r="K289" s="222">
        <v>0</v>
      </c>
      <c r="L289" s="222">
        <v>0</v>
      </c>
      <c r="M289" s="222">
        <v>0</v>
      </c>
      <c r="N289" s="225">
        <v>0</v>
      </c>
    </row>
    <row r="290" spans="1:14" ht="33" customHeight="1" thickBot="1" x14ac:dyDescent="0.25">
      <c r="A290" s="199" t="s">
        <v>297</v>
      </c>
      <c r="B290" s="222">
        <v>586602</v>
      </c>
      <c r="C290" s="222">
        <v>586602</v>
      </c>
      <c r="D290" s="222">
        <v>782136</v>
      </c>
      <c r="E290" s="222">
        <v>391068</v>
      </c>
      <c r="F290" s="222">
        <v>195534</v>
      </c>
      <c r="G290" s="222">
        <v>15228</v>
      </c>
      <c r="H290" s="222">
        <v>357933.87</v>
      </c>
      <c r="I290" s="222">
        <v>0</v>
      </c>
      <c r="J290" s="222">
        <v>0</v>
      </c>
      <c r="K290" s="222">
        <v>0</v>
      </c>
      <c r="L290" s="222">
        <v>0</v>
      </c>
      <c r="M290" s="222">
        <v>0</v>
      </c>
      <c r="N290" s="225">
        <v>2915103.87</v>
      </c>
    </row>
    <row r="291" spans="1:14" ht="33" customHeight="1" thickBot="1" x14ac:dyDescent="0.25">
      <c r="A291" s="198" t="s">
        <v>298</v>
      </c>
      <c r="B291" s="221">
        <v>0</v>
      </c>
      <c r="C291" s="221">
        <v>0</v>
      </c>
      <c r="D291" s="221">
        <v>0</v>
      </c>
      <c r="E291" s="221">
        <v>0</v>
      </c>
      <c r="F291" s="221">
        <v>0</v>
      </c>
      <c r="G291" s="221">
        <v>0</v>
      </c>
      <c r="H291" s="221">
        <v>0</v>
      </c>
      <c r="I291" s="221">
        <v>0</v>
      </c>
      <c r="J291" s="221">
        <v>0</v>
      </c>
      <c r="K291" s="221">
        <v>0</v>
      </c>
      <c r="L291" s="221">
        <v>0</v>
      </c>
      <c r="M291" s="221">
        <v>0</v>
      </c>
      <c r="N291" s="221">
        <v>0</v>
      </c>
    </row>
    <row r="292" spans="1:14" ht="33" customHeight="1" x14ac:dyDescent="0.2">
      <c r="A292" s="199" t="s">
        <v>299</v>
      </c>
      <c r="B292" s="222">
        <v>0</v>
      </c>
      <c r="C292" s="222">
        <v>0</v>
      </c>
      <c r="D292" s="222">
        <v>0</v>
      </c>
      <c r="E292" s="222">
        <v>0</v>
      </c>
      <c r="F292" s="222">
        <v>0</v>
      </c>
      <c r="G292" s="222">
        <v>0</v>
      </c>
      <c r="H292" s="222">
        <v>0</v>
      </c>
      <c r="I292" s="222">
        <v>0</v>
      </c>
      <c r="J292" s="222">
        <v>0</v>
      </c>
      <c r="K292" s="222">
        <v>0</v>
      </c>
      <c r="L292" s="222">
        <v>0</v>
      </c>
      <c r="M292" s="222">
        <v>0</v>
      </c>
      <c r="N292" s="225">
        <v>0</v>
      </c>
    </row>
    <row r="293" spans="1:14" ht="33" customHeight="1" x14ac:dyDescent="0.2">
      <c r="A293" s="199" t="s">
        <v>300</v>
      </c>
      <c r="B293" s="222">
        <v>0</v>
      </c>
      <c r="C293" s="222">
        <v>0</v>
      </c>
      <c r="D293" s="222">
        <v>0</v>
      </c>
      <c r="E293" s="222">
        <v>0</v>
      </c>
      <c r="F293" s="222">
        <v>0</v>
      </c>
      <c r="G293" s="222">
        <v>0</v>
      </c>
      <c r="H293" s="222">
        <v>0</v>
      </c>
      <c r="I293" s="222">
        <v>0</v>
      </c>
      <c r="J293" s="222">
        <v>0</v>
      </c>
      <c r="K293" s="222">
        <v>0</v>
      </c>
      <c r="L293" s="222">
        <v>0</v>
      </c>
      <c r="M293" s="222">
        <v>0</v>
      </c>
      <c r="N293" s="225">
        <v>0</v>
      </c>
    </row>
    <row r="294" spans="1:14" ht="33" customHeight="1" x14ac:dyDescent="0.2">
      <c r="A294" s="199" t="s">
        <v>301</v>
      </c>
      <c r="B294" s="222">
        <v>0</v>
      </c>
      <c r="C294" s="222">
        <v>0</v>
      </c>
      <c r="D294" s="222">
        <v>0</v>
      </c>
      <c r="E294" s="222">
        <v>0</v>
      </c>
      <c r="F294" s="222">
        <v>0</v>
      </c>
      <c r="G294" s="222">
        <v>0</v>
      </c>
      <c r="H294" s="222">
        <v>0</v>
      </c>
      <c r="I294" s="222">
        <v>0</v>
      </c>
      <c r="J294" s="222">
        <v>0</v>
      </c>
      <c r="K294" s="222">
        <v>0</v>
      </c>
      <c r="L294" s="222">
        <v>0</v>
      </c>
      <c r="M294" s="222">
        <v>0</v>
      </c>
      <c r="N294" s="225">
        <v>0</v>
      </c>
    </row>
    <row r="295" spans="1:14" ht="33" customHeight="1" x14ac:dyDescent="0.2">
      <c r="A295" s="199" t="s">
        <v>302</v>
      </c>
      <c r="B295" s="222">
        <v>0</v>
      </c>
      <c r="C295" s="222">
        <v>0</v>
      </c>
      <c r="D295" s="222">
        <v>0</v>
      </c>
      <c r="E295" s="222">
        <v>0</v>
      </c>
      <c r="F295" s="222">
        <v>0</v>
      </c>
      <c r="G295" s="222">
        <v>0</v>
      </c>
      <c r="H295" s="222">
        <v>0</v>
      </c>
      <c r="I295" s="222">
        <v>0</v>
      </c>
      <c r="J295" s="222">
        <v>0</v>
      </c>
      <c r="K295" s="222">
        <v>0</v>
      </c>
      <c r="L295" s="222">
        <v>0</v>
      </c>
      <c r="M295" s="222">
        <v>0</v>
      </c>
      <c r="N295" s="225">
        <v>0</v>
      </c>
    </row>
    <row r="296" spans="1:14" ht="33" customHeight="1" x14ac:dyDescent="0.2">
      <c r="A296" s="199" t="s">
        <v>303</v>
      </c>
      <c r="B296" s="222">
        <v>0</v>
      </c>
      <c r="C296" s="222">
        <v>0</v>
      </c>
      <c r="D296" s="222">
        <v>0</v>
      </c>
      <c r="E296" s="222">
        <v>0</v>
      </c>
      <c r="F296" s="222">
        <v>0</v>
      </c>
      <c r="G296" s="222">
        <v>0</v>
      </c>
      <c r="H296" s="222">
        <v>0</v>
      </c>
      <c r="I296" s="222">
        <v>0</v>
      </c>
      <c r="J296" s="222">
        <v>0</v>
      </c>
      <c r="K296" s="222">
        <v>0</v>
      </c>
      <c r="L296" s="222">
        <v>0</v>
      </c>
      <c r="M296" s="222">
        <v>0</v>
      </c>
      <c r="N296" s="225">
        <v>0</v>
      </c>
    </row>
    <row r="297" spans="1:14" ht="33" customHeight="1" thickBot="1" x14ac:dyDescent="0.25">
      <c r="A297" s="199" t="s">
        <v>234</v>
      </c>
      <c r="B297" s="222">
        <v>0</v>
      </c>
      <c r="C297" s="222">
        <v>0</v>
      </c>
      <c r="D297" s="222">
        <v>0</v>
      </c>
      <c r="E297" s="222">
        <v>0</v>
      </c>
      <c r="F297" s="222">
        <v>0</v>
      </c>
      <c r="G297" s="222">
        <v>0</v>
      </c>
      <c r="H297" s="222">
        <v>0</v>
      </c>
      <c r="I297" s="222">
        <v>0</v>
      </c>
      <c r="J297" s="222">
        <v>0</v>
      </c>
      <c r="K297" s="222">
        <v>0</v>
      </c>
      <c r="L297" s="222">
        <v>0</v>
      </c>
      <c r="M297" s="222">
        <v>0</v>
      </c>
      <c r="N297" s="225">
        <v>0</v>
      </c>
    </row>
    <row r="298" spans="1:14" ht="33" customHeight="1" thickBot="1" x14ac:dyDescent="0.25">
      <c r="A298" s="198" t="s">
        <v>304</v>
      </c>
      <c r="B298" s="221">
        <v>0</v>
      </c>
      <c r="C298" s="221">
        <v>0</v>
      </c>
      <c r="D298" s="221">
        <v>0</v>
      </c>
      <c r="E298" s="221">
        <v>0</v>
      </c>
      <c r="F298" s="221">
        <v>0</v>
      </c>
      <c r="G298" s="221">
        <v>0</v>
      </c>
      <c r="H298" s="221">
        <v>0</v>
      </c>
      <c r="I298" s="221">
        <v>0</v>
      </c>
      <c r="J298" s="221">
        <v>0</v>
      </c>
      <c r="K298" s="221">
        <v>0</v>
      </c>
      <c r="L298" s="221">
        <v>0</v>
      </c>
      <c r="M298" s="221">
        <v>0</v>
      </c>
      <c r="N298" s="221">
        <v>0</v>
      </c>
    </row>
    <row r="299" spans="1:14" ht="33" customHeight="1" x14ac:dyDescent="0.2">
      <c r="A299" s="199" t="s">
        <v>305</v>
      </c>
      <c r="B299" s="222">
        <v>0</v>
      </c>
      <c r="C299" s="222">
        <v>0</v>
      </c>
      <c r="D299" s="222">
        <v>0</v>
      </c>
      <c r="E299" s="222">
        <v>0</v>
      </c>
      <c r="F299" s="222">
        <v>0</v>
      </c>
      <c r="G299" s="222">
        <v>0</v>
      </c>
      <c r="H299" s="222">
        <v>0</v>
      </c>
      <c r="I299" s="222">
        <v>0</v>
      </c>
      <c r="J299" s="222">
        <v>0</v>
      </c>
      <c r="K299" s="222">
        <v>0</v>
      </c>
      <c r="L299" s="222">
        <v>0</v>
      </c>
      <c r="M299" s="222">
        <v>0</v>
      </c>
      <c r="N299" s="222">
        <v>0</v>
      </c>
    </row>
    <row r="300" spans="1:14" ht="33" customHeight="1" x14ac:dyDescent="0.2">
      <c r="A300" s="199" t="s">
        <v>306</v>
      </c>
      <c r="B300" s="222">
        <v>0</v>
      </c>
      <c r="C300" s="222">
        <v>0</v>
      </c>
      <c r="D300" s="222">
        <v>0</v>
      </c>
      <c r="E300" s="222">
        <v>0</v>
      </c>
      <c r="F300" s="222">
        <v>0</v>
      </c>
      <c r="G300" s="222">
        <v>0</v>
      </c>
      <c r="H300" s="222">
        <v>0</v>
      </c>
      <c r="I300" s="222">
        <v>0</v>
      </c>
      <c r="J300" s="222">
        <v>0</v>
      </c>
      <c r="K300" s="222">
        <v>0</v>
      </c>
      <c r="L300" s="222">
        <v>0</v>
      </c>
      <c r="M300" s="222">
        <v>0</v>
      </c>
      <c r="N300" s="222">
        <v>0</v>
      </c>
    </row>
    <row r="301" spans="1:14" ht="33" customHeight="1" x14ac:dyDescent="0.2">
      <c r="A301" s="199" t="s">
        <v>307</v>
      </c>
      <c r="B301" s="222">
        <v>0</v>
      </c>
      <c r="C301" s="222">
        <v>0</v>
      </c>
      <c r="D301" s="222">
        <v>0</v>
      </c>
      <c r="E301" s="222">
        <v>0</v>
      </c>
      <c r="F301" s="222">
        <v>0</v>
      </c>
      <c r="G301" s="222">
        <v>0</v>
      </c>
      <c r="H301" s="222">
        <v>0</v>
      </c>
      <c r="I301" s="222">
        <v>0</v>
      </c>
      <c r="J301" s="222">
        <v>0</v>
      </c>
      <c r="K301" s="222">
        <v>0</v>
      </c>
      <c r="L301" s="222">
        <v>0</v>
      </c>
      <c r="M301" s="222">
        <v>0</v>
      </c>
      <c r="N301" s="222">
        <v>0</v>
      </c>
    </row>
    <row r="302" spans="1:14" ht="33" customHeight="1" thickBot="1" x14ac:dyDescent="0.25">
      <c r="A302" s="199" t="s">
        <v>234</v>
      </c>
      <c r="B302" s="222">
        <v>0</v>
      </c>
      <c r="C302" s="222">
        <v>0</v>
      </c>
      <c r="D302" s="222">
        <v>0</v>
      </c>
      <c r="E302" s="222">
        <v>0</v>
      </c>
      <c r="F302" s="222">
        <v>0</v>
      </c>
      <c r="G302" s="222">
        <v>0</v>
      </c>
      <c r="H302" s="222">
        <v>0</v>
      </c>
      <c r="I302" s="222">
        <v>0</v>
      </c>
      <c r="J302" s="222">
        <v>0</v>
      </c>
      <c r="K302" s="222">
        <v>0</v>
      </c>
      <c r="L302" s="222">
        <v>0</v>
      </c>
      <c r="M302" s="222">
        <v>0</v>
      </c>
      <c r="N302" s="222">
        <v>0</v>
      </c>
    </row>
    <row r="303" spans="1:14" ht="33" customHeight="1" thickBot="1" x14ac:dyDescent="0.25">
      <c r="A303" s="198" t="s">
        <v>308</v>
      </c>
      <c r="B303" s="221">
        <v>0</v>
      </c>
      <c r="C303" s="221">
        <v>0</v>
      </c>
      <c r="D303" s="221">
        <v>0</v>
      </c>
      <c r="E303" s="221">
        <v>0</v>
      </c>
      <c r="F303" s="221">
        <v>0</v>
      </c>
      <c r="G303" s="221">
        <v>0</v>
      </c>
      <c r="H303" s="221">
        <v>0</v>
      </c>
      <c r="I303" s="221">
        <v>0</v>
      </c>
      <c r="J303" s="221">
        <v>0</v>
      </c>
      <c r="K303" s="221">
        <v>0</v>
      </c>
      <c r="L303" s="221">
        <v>0</v>
      </c>
      <c r="M303" s="221">
        <v>0</v>
      </c>
      <c r="N303" s="221">
        <v>0</v>
      </c>
    </row>
    <row r="304" spans="1:14" ht="33" customHeight="1" x14ac:dyDescent="0.2">
      <c r="A304" s="199" t="s">
        <v>309</v>
      </c>
      <c r="B304" s="222">
        <v>0</v>
      </c>
      <c r="C304" s="222">
        <v>0</v>
      </c>
      <c r="D304" s="222">
        <v>0</v>
      </c>
      <c r="E304" s="222">
        <v>0</v>
      </c>
      <c r="F304" s="222">
        <v>0</v>
      </c>
      <c r="G304" s="222">
        <v>0</v>
      </c>
      <c r="H304" s="222">
        <v>0</v>
      </c>
      <c r="I304" s="222">
        <v>0</v>
      </c>
      <c r="J304" s="222">
        <v>0</v>
      </c>
      <c r="K304" s="222">
        <v>0</v>
      </c>
      <c r="L304" s="222">
        <v>0</v>
      </c>
      <c r="M304" s="222">
        <v>0</v>
      </c>
      <c r="N304" s="225">
        <v>0</v>
      </c>
    </row>
    <row r="305" spans="1:14" ht="33" customHeight="1" x14ac:dyDescent="0.2">
      <c r="A305" s="199" t="s">
        <v>310</v>
      </c>
      <c r="B305" s="222">
        <v>0</v>
      </c>
      <c r="C305" s="222">
        <v>0</v>
      </c>
      <c r="D305" s="222">
        <v>0</v>
      </c>
      <c r="E305" s="222">
        <v>0</v>
      </c>
      <c r="F305" s="222">
        <v>0</v>
      </c>
      <c r="G305" s="222">
        <v>0</v>
      </c>
      <c r="H305" s="222">
        <v>0</v>
      </c>
      <c r="I305" s="222">
        <v>0</v>
      </c>
      <c r="J305" s="222">
        <v>0</v>
      </c>
      <c r="K305" s="222">
        <v>0</v>
      </c>
      <c r="L305" s="222">
        <v>0</v>
      </c>
      <c r="M305" s="222">
        <v>0</v>
      </c>
      <c r="N305" s="225">
        <v>0</v>
      </c>
    </row>
    <row r="306" spans="1:14" ht="33" customHeight="1" x14ac:dyDescent="0.2">
      <c r="A306" s="199" t="s">
        <v>311</v>
      </c>
      <c r="B306" s="222">
        <v>0</v>
      </c>
      <c r="C306" s="222">
        <v>0</v>
      </c>
      <c r="D306" s="222">
        <v>0</v>
      </c>
      <c r="E306" s="222">
        <v>0</v>
      </c>
      <c r="F306" s="222">
        <v>0</v>
      </c>
      <c r="G306" s="222">
        <v>0</v>
      </c>
      <c r="H306" s="222">
        <v>0</v>
      </c>
      <c r="I306" s="222">
        <v>0</v>
      </c>
      <c r="J306" s="222">
        <v>0</v>
      </c>
      <c r="K306" s="222">
        <v>0</v>
      </c>
      <c r="L306" s="222">
        <v>0</v>
      </c>
      <c r="M306" s="222">
        <v>0</v>
      </c>
      <c r="N306" s="225">
        <v>0</v>
      </c>
    </row>
    <row r="307" spans="1:14" ht="33" customHeight="1" x14ac:dyDescent="0.2">
      <c r="A307" s="199" t="s">
        <v>312</v>
      </c>
      <c r="B307" s="222">
        <v>0</v>
      </c>
      <c r="C307" s="222">
        <v>0</v>
      </c>
      <c r="D307" s="222">
        <v>0</v>
      </c>
      <c r="E307" s="222">
        <v>0</v>
      </c>
      <c r="F307" s="222">
        <v>0</v>
      </c>
      <c r="G307" s="222">
        <v>0</v>
      </c>
      <c r="H307" s="222">
        <v>0</v>
      </c>
      <c r="I307" s="222">
        <v>0</v>
      </c>
      <c r="J307" s="222">
        <v>0</v>
      </c>
      <c r="K307" s="222">
        <v>0</v>
      </c>
      <c r="L307" s="222">
        <v>0</v>
      </c>
      <c r="M307" s="222">
        <v>0</v>
      </c>
      <c r="N307" s="225">
        <v>0</v>
      </c>
    </row>
    <row r="308" spans="1:14" ht="33" customHeight="1" x14ac:dyDescent="0.2">
      <c r="A308" s="199" t="s">
        <v>313</v>
      </c>
      <c r="B308" s="222">
        <v>0</v>
      </c>
      <c r="C308" s="222">
        <v>0</v>
      </c>
      <c r="D308" s="222">
        <v>0</v>
      </c>
      <c r="E308" s="222">
        <v>0</v>
      </c>
      <c r="F308" s="222">
        <v>0</v>
      </c>
      <c r="G308" s="222">
        <v>0</v>
      </c>
      <c r="H308" s="222">
        <v>0</v>
      </c>
      <c r="I308" s="222">
        <v>0</v>
      </c>
      <c r="J308" s="222">
        <v>0</v>
      </c>
      <c r="K308" s="222">
        <v>0</v>
      </c>
      <c r="L308" s="222">
        <v>0</v>
      </c>
      <c r="M308" s="222">
        <v>0</v>
      </c>
      <c r="N308" s="225">
        <v>0</v>
      </c>
    </row>
    <row r="309" spans="1:14" ht="33" customHeight="1" x14ac:dyDescent="0.2">
      <c r="A309" s="199" t="s">
        <v>314</v>
      </c>
      <c r="B309" s="222">
        <v>0</v>
      </c>
      <c r="C309" s="222">
        <v>0</v>
      </c>
      <c r="D309" s="222">
        <v>0</v>
      </c>
      <c r="E309" s="222">
        <v>0</v>
      </c>
      <c r="F309" s="222">
        <v>0</v>
      </c>
      <c r="G309" s="222">
        <v>0</v>
      </c>
      <c r="H309" s="222">
        <v>0</v>
      </c>
      <c r="I309" s="222">
        <v>0</v>
      </c>
      <c r="J309" s="222">
        <v>0</v>
      </c>
      <c r="K309" s="222">
        <v>0</v>
      </c>
      <c r="L309" s="222">
        <v>0</v>
      </c>
      <c r="M309" s="222">
        <v>0</v>
      </c>
      <c r="N309" s="225">
        <v>0</v>
      </c>
    </row>
    <row r="310" spans="1:14" ht="33" customHeight="1" x14ac:dyDescent="0.2">
      <c r="A310" s="199" t="s">
        <v>313</v>
      </c>
      <c r="B310" s="222">
        <v>0</v>
      </c>
      <c r="C310" s="222">
        <v>0</v>
      </c>
      <c r="D310" s="222">
        <v>0</v>
      </c>
      <c r="E310" s="222">
        <v>0</v>
      </c>
      <c r="F310" s="222">
        <v>0</v>
      </c>
      <c r="G310" s="222">
        <v>0</v>
      </c>
      <c r="H310" s="222">
        <v>0</v>
      </c>
      <c r="I310" s="222">
        <v>0</v>
      </c>
      <c r="J310" s="222">
        <v>0</v>
      </c>
      <c r="K310" s="222">
        <v>0</v>
      </c>
      <c r="L310" s="222">
        <v>0</v>
      </c>
      <c r="M310" s="222">
        <v>0</v>
      </c>
      <c r="N310" s="225">
        <v>0</v>
      </c>
    </row>
    <row r="311" spans="1:14" ht="33" customHeight="1" thickBot="1" x14ac:dyDescent="0.25">
      <c r="A311" s="199" t="s">
        <v>234</v>
      </c>
      <c r="B311" s="222">
        <v>0</v>
      </c>
      <c r="C311" s="222">
        <v>0</v>
      </c>
      <c r="D311" s="222">
        <v>0</v>
      </c>
      <c r="E311" s="222">
        <v>0</v>
      </c>
      <c r="F311" s="222">
        <v>0</v>
      </c>
      <c r="G311" s="222">
        <v>0</v>
      </c>
      <c r="H311" s="222">
        <v>0</v>
      </c>
      <c r="I311" s="222">
        <v>0</v>
      </c>
      <c r="J311" s="222">
        <v>0</v>
      </c>
      <c r="K311" s="222">
        <v>0</v>
      </c>
      <c r="L311" s="222">
        <v>0</v>
      </c>
      <c r="M311" s="222">
        <v>0</v>
      </c>
      <c r="N311" s="225">
        <v>0</v>
      </c>
    </row>
    <row r="312" spans="1:14" ht="33" customHeight="1" thickBot="1" x14ac:dyDescent="0.25">
      <c r="A312" s="198" t="s">
        <v>315</v>
      </c>
      <c r="B312" s="221">
        <v>21091125.604000002</v>
      </c>
      <c r="C312" s="221">
        <v>22947837.240000002</v>
      </c>
      <c r="D312" s="221">
        <v>25173789.044</v>
      </c>
      <c r="E312" s="221">
        <v>21613118.399999999</v>
      </c>
      <c r="F312" s="221">
        <v>22667115.440000001</v>
      </c>
      <c r="G312" s="221">
        <v>14150839.232000001</v>
      </c>
      <c r="H312" s="221">
        <v>22032672.960000001</v>
      </c>
      <c r="I312" s="221">
        <v>23252734.832000002</v>
      </c>
      <c r="J312" s="221">
        <v>22337735.487999991</v>
      </c>
      <c r="K312" s="221">
        <v>21213389.240000002</v>
      </c>
      <c r="L312" s="221">
        <v>17474904.280000001</v>
      </c>
      <c r="M312" s="221">
        <v>16760632.560000001</v>
      </c>
      <c r="N312" s="221">
        <v>250715894.31999999</v>
      </c>
    </row>
    <row r="313" spans="1:14" ht="33" customHeight="1" x14ac:dyDescent="0.2">
      <c r="A313" s="199" t="s">
        <v>316</v>
      </c>
      <c r="B313" s="222">
        <v>16648125</v>
      </c>
      <c r="C313" s="222">
        <v>19155525</v>
      </c>
      <c r="D313" s="222">
        <v>18775825</v>
      </c>
      <c r="E313" s="222">
        <v>17311250</v>
      </c>
      <c r="F313" s="222">
        <v>17900075</v>
      </c>
      <c r="G313" s="222">
        <v>11892600</v>
      </c>
      <c r="H313" s="222">
        <v>16447700</v>
      </c>
      <c r="I313" s="222">
        <v>18232125</v>
      </c>
      <c r="J313" s="222">
        <v>17173200</v>
      </c>
      <c r="K313" s="222">
        <v>17536850</v>
      </c>
      <c r="L313" s="222">
        <v>14915275</v>
      </c>
      <c r="M313" s="222">
        <v>15444450</v>
      </c>
      <c r="N313" s="225">
        <v>201433000</v>
      </c>
    </row>
    <row r="314" spans="1:14" ht="33" customHeight="1" x14ac:dyDescent="0.2">
      <c r="A314" s="199" t="s">
        <v>317</v>
      </c>
      <c r="B314" s="222">
        <v>4443000.6040000003</v>
      </c>
      <c r="C314" s="222">
        <v>3792312.24</v>
      </c>
      <c r="D314" s="222">
        <v>6397964.0439999998</v>
      </c>
      <c r="E314" s="222">
        <v>4301868.4000000004</v>
      </c>
      <c r="F314" s="222">
        <v>4767040.4400000004</v>
      </c>
      <c r="G314" s="222">
        <v>2258239.2319999998</v>
      </c>
      <c r="H314" s="222">
        <v>5584972.96</v>
      </c>
      <c r="I314" s="222">
        <v>5020609.8320000004</v>
      </c>
      <c r="J314" s="222">
        <v>5164535.4879999897</v>
      </c>
      <c r="K314" s="222">
        <v>3676539.24</v>
      </c>
      <c r="L314" s="222">
        <v>2559629.2799999998</v>
      </c>
      <c r="M314" s="222">
        <v>1316182.56</v>
      </c>
      <c r="N314" s="225">
        <v>49282894.32</v>
      </c>
    </row>
    <row r="315" spans="1:14" ht="33" customHeight="1" thickBot="1" x14ac:dyDescent="0.25">
      <c r="A315" s="199" t="s">
        <v>234</v>
      </c>
      <c r="B315" s="222">
        <v>0</v>
      </c>
      <c r="C315" s="222">
        <v>0</v>
      </c>
      <c r="D315" s="222">
        <v>0</v>
      </c>
      <c r="E315" s="222">
        <v>0</v>
      </c>
      <c r="F315" s="222">
        <v>0</v>
      </c>
      <c r="G315" s="222">
        <v>0</v>
      </c>
      <c r="H315" s="222">
        <v>0</v>
      </c>
      <c r="I315" s="222">
        <v>0</v>
      </c>
      <c r="J315" s="222">
        <v>0</v>
      </c>
      <c r="K315" s="222">
        <v>0</v>
      </c>
      <c r="L315" s="222">
        <v>0</v>
      </c>
      <c r="M315" s="222">
        <v>0</v>
      </c>
      <c r="N315" s="225">
        <v>0</v>
      </c>
    </row>
    <row r="316" spans="1:14" ht="33" customHeight="1" thickBot="1" x14ac:dyDescent="0.25">
      <c r="A316" s="198" t="s">
        <v>377</v>
      </c>
      <c r="B316" s="221">
        <v>2082500</v>
      </c>
      <c r="C316" s="221">
        <v>2262925</v>
      </c>
      <c r="D316" s="221">
        <v>2171445.9</v>
      </c>
      <c r="E316" s="221">
        <v>1113650</v>
      </c>
      <c r="F316" s="221">
        <v>1842750</v>
      </c>
      <c r="G316" s="221">
        <v>2092825</v>
      </c>
      <c r="H316" s="221">
        <v>1907375</v>
      </c>
      <c r="I316" s="221">
        <v>2131175</v>
      </c>
      <c r="J316" s="221">
        <v>2129450</v>
      </c>
      <c r="K316" s="221">
        <v>1818200</v>
      </c>
      <c r="L316" s="221">
        <v>2036825</v>
      </c>
      <c r="M316" s="221">
        <v>1620675</v>
      </c>
      <c r="N316" s="221">
        <v>23209795.899999999</v>
      </c>
    </row>
    <row r="317" spans="1:14" ht="33" customHeight="1" thickBot="1" x14ac:dyDescent="0.25">
      <c r="A317" s="201" t="s">
        <v>234</v>
      </c>
      <c r="B317" s="227">
        <v>2082500</v>
      </c>
      <c r="C317" s="227">
        <v>2262925</v>
      </c>
      <c r="D317" s="227">
        <v>2171445.9</v>
      </c>
      <c r="E317" s="227">
        <v>1113650</v>
      </c>
      <c r="F317" s="227">
        <v>1842750</v>
      </c>
      <c r="G317" s="227">
        <v>2092825</v>
      </c>
      <c r="H317" s="227">
        <v>1907375</v>
      </c>
      <c r="I317" s="227">
        <v>2131175</v>
      </c>
      <c r="J317" s="227">
        <v>2129450</v>
      </c>
      <c r="K317" s="227">
        <v>1818200</v>
      </c>
      <c r="L317" s="227">
        <v>2036825</v>
      </c>
      <c r="M317" s="227">
        <v>1620675</v>
      </c>
      <c r="N317" s="228">
        <v>23209795.899999999</v>
      </c>
    </row>
    <row r="318" spans="1:14" ht="33" customHeight="1" thickBot="1" x14ac:dyDescent="0.25">
      <c r="A318" s="202" t="s">
        <v>229</v>
      </c>
      <c r="B318" s="229">
        <v>145212779.14599997</v>
      </c>
      <c r="C318" s="229">
        <v>148484338.48300001</v>
      </c>
      <c r="D318" s="229">
        <v>114151262.126</v>
      </c>
      <c r="E318" s="229">
        <v>60303815.104999997</v>
      </c>
      <c r="F318" s="229">
        <v>86986130.069999993</v>
      </c>
      <c r="G318" s="229">
        <v>89099611.888999999</v>
      </c>
      <c r="H318" s="229">
        <v>111562087.354</v>
      </c>
      <c r="I318" s="229">
        <v>141613709.52900001</v>
      </c>
      <c r="J318" s="229">
        <v>149196027.32799995</v>
      </c>
      <c r="K318" s="229">
        <v>154964881.39000002</v>
      </c>
      <c r="L318" s="229">
        <v>156468526.308</v>
      </c>
      <c r="M318" s="229">
        <v>150004501.51699999</v>
      </c>
      <c r="N318" s="229">
        <v>1508047670.2450001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380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91" t="s">
        <v>216</v>
      </c>
      <c r="B323" s="192" t="s">
        <v>217</v>
      </c>
      <c r="C323" s="192" t="s">
        <v>218</v>
      </c>
      <c r="D323" s="192" t="s">
        <v>219</v>
      </c>
      <c r="E323" s="192" t="s">
        <v>220</v>
      </c>
      <c r="F323" s="192" t="s">
        <v>221</v>
      </c>
      <c r="G323" s="192" t="s">
        <v>222</v>
      </c>
      <c r="H323" s="192" t="s">
        <v>223</v>
      </c>
      <c r="I323" s="192" t="s">
        <v>224</v>
      </c>
      <c r="J323" s="192" t="s">
        <v>225</v>
      </c>
      <c r="K323" s="192" t="s">
        <v>226</v>
      </c>
      <c r="L323" s="192" t="s">
        <v>227</v>
      </c>
      <c r="M323" s="192" t="s">
        <v>228</v>
      </c>
      <c r="N323" s="193" t="s">
        <v>229</v>
      </c>
    </row>
    <row r="324" spans="1:14" ht="33" customHeight="1" thickBot="1" x14ac:dyDescent="0.25">
      <c r="A324" s="198" t="s">
        <v>230</v>
      </c>
      <c r="B324" s="221">
        <v>0</v>
      </c>
      <c r="C324" s="221">
        <v>0</v>
      </c>
      <c r="D324" s="221">
        <v>0</v>
      </c>
      <c r="E324" s="221">
        <v>0</v>
      </c>
      <c r="F324" s="221">
        <v>0</v>
      </c>
      <c r="G324" s="221">
        <v>0</v>
      </c>
      <c r="H324" s="221">
        <v>0</v>
      </c>
      <c r="I324" s="221">
        <v>0</v>
      </c>
      <c r="J324" s="221">
        <v>0</v>
      </c>
      <c r="K324" s="221">
        <v>0</v>
      </c>
      <c r="L324" s="221">
        <v>0</v>
      </c>
      <c r="M324" s="221">
        <v>0</v>
      </c>
      <c r="N324" s="221">
        <v>0</v>
      </c>
    </row>
    <row r="325" spans="1:14" ht="33" customHeight="1" x14ac:dyDescent="0.2">
      <c r="A325" s="195" t="s">
        <v>231</v>
      </c>
      <c r="B325" s="222">
        <v>0</v>
      </c>
      <c r="C325" s="222">
        <v>0</v>
      </c>
      <c r="D325" s="222">
        <v>0</v>
      </c>
      <c r="E325" s="222">
        <v>0</v>
      </c>
      <c r="F325" s="222">
        <v>0</v>
      </c>
      <c r="G325" s="222">
        <v>0</v>
      </c>
      <c r="H325" s="222">
        <v>0</v>
      </c>
      <c r="I325" s="222">
        <v>0</v>
      </c>
      <c r="J325" s="222">
        <v>0</v>
      </c>
      <c r="K325" s="222">
        <v>0</v>
      </c>
      <c r="L325" s="222">
        <v>0</v>
      </c>
      <c r="M325" s="222">
        <v>0</v>
      </c>
      <c r="N325" s="223">
        <v>0</v>
      </c>
    </row>
    <row r="326" spans="1:14" ht="33" customHeight="1" x14ac:dyDescent="0.2">
      <c r="A326" s="195" t="s">
        <v>213</v>
      </c>
      <c r="B326" s="222">
        <v>0</v>
      </c>
      <c r="C326" s="222">
        <v>0</v>
      </c>
      <c r="D326" s="222">
        <v>0</v>
      </c>
      <c r="E326" s="222">
        <v>0</v>
      </c>
      <c r="F326" s="222">
        <v>0</v>
      </c>
      <c r="G326" s="222">
        <v>0</v>
      </c>
      <c r="H326" s="222">
        <v>0</v>
      </c>
      <c r="I326" s="222">
        <v>0</v>
      </c>
      <c r="J326" s="222">
        <v>0</v>
      </c>
      <c r="K326" s="222">
        <v>0</v>
      </c>
      <c r="L326" s="222">
        <v>0</v>
      </c>
      <c r="M326" s="222">
        <v>0</v>
      </c>
      <c r="N326" s="223">
        <v>0</v>
      </c>
    </row>
    <row r="327" spans="1:14" ht="33" customHeight="1" x14ac:dyDescent="0.2">
      <c r="A327" s="195" t="s">
        <v>232</v>
      </c>
      <c r="B327" s="222">
        <v>0</v>
      </c>
      <c r="C327" s="222">
        <v>0</v>
      </c>
      <c r="D327" s="222">
        <v>0</v>
      </c>
      <c r="E327" s="222">
        <v>0</v>
      </c>
      <c r="F327" s="222">
        <v>0</v>
      </c>
      <c r="G327" s="222">
        <v>0</v>
      </c>
      <c r="H327" s="222">
        <v>0</v>
      </c>
      <c r="I327" s="222">
        <v>0</v>
      </c>
      <c r="J327" s="222">
        <v>0</v>
      </c>
      <c r="K327" s="222">
        <v>0</v>
      </c>
      <c r="L327" s="222">
        <v>0</v>
      </c>
      <c r="M327" s="222">
        <v>0</v>
      </c>
      <c r="N327" s="223">
        <v>0</v>
      </c>
    </row>
    <row r="328" spans="1:14" ht="33" customHeight="1" x14ac:dyDescent="0.2">
      <c r="A328" s="196" t="s">
        <v>233</v>
      </c>
      <c r="B328" s="222">
        <v>0</v>
      </c>
      <c r="C328" s="222">
        <v>0</v>
      </c>
      <c r="D328" s="222">
        <v>0</v>
      </c>
      <c r="E328" s="222">
        <v>0</v>
      </c>
      <c r="F328" s="222">
        <v>0</v>
      </c>
      <c r="G328" s="222">
        <v>0</v>
      </c>
      <c r="H328" s="222">
        <v>0</v>
      </c>
      <c r="I328" s="222">
        <v>0</v>
      </c>
      <c r="J328" s="222">
        <v>0</v>
      </c>
      <c r="K328" s="222">
        <v>0</v>
      </c>
      <c r="L328" s="222">
        <v>0</v>
      </c>
      <c r="M328" s="222">
        <v>0</v>
      </c>
      <c r="N328" s="223">
        <v>0</v>
      </c>
    </row>
    <row r="329" spans="1:14" ht="33" customHeight="1" thickBot="1" x14ac:dyDescent="0.25">
      <c r="A329" s="197" t="s">
        <v>234</v>
      </c>
      <c r="B329" s="223">
        <v>0</v>
      </c>
      <c r="C329" s="222">
        <v>0</v>
      </c>
      <c r="D329" s="222">
        <v>0</v>
      </c>
      <c r="E329" s="222">
        <v>0</v>
      </c>
      <c r="F329" s="223">
        <v>0</v>
      </c>
      <c r="G329" s="222">
        <v>0</v>
      </c>
      <c r="H329" s="222">
        <v>0</v>
      </c>
      <c r="I329" s="222">
        <v>0</v>
      </c>
      <c r="J329" s="223">
        <v>0</v>
      </c>
      <c r="K329" s="222">
        <v>0</v>
      </c>
      <c r="L329" s="222">
        <v>0</v>
      </c>
      <c r="M329" s="222">
        <v>0</v>
      </c>
      <c r="N329" s="223">
        <v>0</v>
      </c>
    </row>
    <row r="330" spans="1:14" ht="33" customHeight="1" thickBot="1" x14ac:dyDescent="0.25">
      <c r="A330" s="198" t="s">
        <v>235</v>
      </c>
      <c r="B330" s="221">
        <v>734000</v>
      </c>
      <c r="C330" s="221">
        <v>1486622.8572</v>
      </c>
      <c r="D330" s="221">
        <v>1450406.274</v>
      </c>
      <c r="E330" s="221">
        <v>2173031.6856</v>
      </c>
      <c r="F330" s="221">
        <v>1485931.7944</v>
      </c>
      <c r="G330" s="221">
        <v>1843978.7697999999</v>
      </c>
      <c r="H330" s="221">
        <v>361065.02399999998</v>
      </c>
      <c r="I330" s="221">
        <v>1087194.6743999999</v>
      </c>
      <c r="J330" s="221">
        <v>1173699.8363999999</v>
      </c>
      <c r="K330" s="221">
        <v>0</v>
      </c>
      <c r="L330" s="221">
        <v>0</v>
      </c>
      <c r="M330" s="221">
        <v>0</v>
      </c>
      <c r="N330" s="221">
        <v>11795930.915800001</v>
      </c>
    </row>
    <row r="331" spans="1:14" ht="33" customHeight="1" x14ac:dyDescent="0.2">
      <c r="A331" s="199" t="s">
        <v>236</v>
      </c>
      <c r="B331" s="222">
        <v>0</v>
      </c>
      <c r="C331" s="222">
        <v>0</v>
      </c>
      <c r="D331" s="222">
        <v>0</v>
      </c>
      <c r="E331" s="222">
        <v>0</v>
      </c>
      <c r="F331" s="222">
        <v>0</v>
      </c>
      <c r="G331" s="222">
        <v>0</v>
      </c>
      <c r="H331" s="222">
        <v>0</v>
      </c>
      <c r="I331" s="222">
        <v>0</v>
      </c>
      <c r="J331" s="222">
        <v>0</v>
      </c>
      <c r="K331" s="222">
        <v>0</v>
      </c>
      <c r="L331" s="222">
        <v>0</v>
      </c>
      <c r="M331" s="222">
        <v>0</v>
      </c>
      <c r="N331" s="223">
        <v>0</v>
      </c>
    </row>
    <row r="332" spans="1:14" ht="33" customHeight="1" x14ac:dyDescent="0.2">
      <c r="A332" s="199" t="s">
        <v>237</v>
      </c>
      <c r="B332" s="222">
        <v>0</v>
      </c>
      <c r="C332" s="222">
        <v>0</v>
      </c>
      <c r="D332" s="222">
        <v>0</v>
      </c>
      <c r="E332" s="222">
        <v>0</v>
      </c>
      <c r="F332" s="222">
        <v>0</v>
      </c>
      <c r="G332" s="222">
        <v>0</v>
      </c>
      <c r="H332" s="222">
        <v>0</v>
      </c>
      <c r="I332" s="222">
        <v>0</v>
      </c>
      <c r="J332" s="222">
        <v>0</v>
      </c>
      <c r="K332" s="222">
        <v>0</v>
      </c>
      <c r="L332" s="222">
        <v>0</v>
      </c>
      <c r="M332" s="222">
        <v>0</v>
      </c>
      <c r="N332" s="223">
        <v>0</v>
      </c>
    </row>
    <row r="333" spans="1:14" ht="33" customHeight="1" x14ac:dyDescent="0.2">
      <c r="A333" s="199" t="s">
        <v>238</v>
      </c>
      <c r="B333" s="222">
        <v>0</v>
      </c>
      <c r="C333" s="222">
        <v>0</v>
      </c>
      <c r="D333" s="222">
        <v>0</v>
      </c>
      <c r="E333" s="222">
        <v>0</v>
      </c>
      <c r="F333" s="222">
        <v>0</v>
      </c>
      <c r="G333" s="222">
        <v>0</v>
      </c>
      <c r="H333" s="222">
        <v>0</v>
      </c>
      <c r="I333" s="222">
        <v>0</v>
      </c>
      <c r="J333" s="222">
        <v>0</v>
      </c>
      <c r="K333" s="222">
        <v>0</v>
      </c>
      <c r="L333" s="222">
        <v>0</v>
      </c>
      <c r="M333" s="222">
        <v>0</v>
      </c>
      <c r="N333" s="223">
        <v>0</v>
      </c>
    </row>
    <row r="334" spans="1:14" ht="33" customHeight="1" x14ac:dyDescent="0.2">
      <c r="A334" s="199" t="s">
        <v>239</v>
      </c>
      <c r="B334" s="222">
        <v>0</v>
      </c>
      <c r="C334" s="222">
        <v>0</v>
      </c>
      <c r="D334" s="222">
        <v>0</v>
      </c>
      <c r="E334" s="222">
        <v>0</v>
      </c>
      <c r="F334" s="222">
        <v>0</v>
      </c>
      <c r="G334" s="222">
        <v>0</v>
      </c>
      <c r="H334" s="222">
        <v>0</v>
      </c>
      <c r="I334" s="222">
        <v>0</v>
      </c>
      <c r="J334" s="222">
        <v>0</v>
      </c>
      <c r="K334" s="222">
        <v>0</v>
      </c>
      <c r="L334" s="222">
        <v>0</v>
      </c>
      <c r="M334" s="222">
        <v>0</v>
      </c>
      <c r="N334" s="223">
        <v>0</v>
      </c>
    </row>
    <row r="335" spans="1:14" ht="33" customHeight="1" x14ac:dyDescent="0.2">
      <c r="A335" s="199" t="s">
        <v>240</v>
      </c>
      <c r="B335" s="222">
        <v>0</v>
      </c>
      <c r="C335" s="222">
        <v>0</v>
      </c>
      <c r="D335" s="222">
        <v>0</v>
      </c>
      <c r="E335" s="222">
        <v>0</v>
      </c>
      <c r="F335" s="222">
        <v>0</v>
      </c>
      <c r="G335" s="222">
        <v>0</v>
      </c>
      <c r="H335" s="222">
        <v>0</v>
      </c>
      <c r="I335" s="222">
        <v>0</v>
      </c>
      <c r="J335" s="222">
        <v>0</v>
      </c>
      <c r="K335" s="222">
        <v>0</v>
      </c>
      <c r="L335" s="222">
        <v>0</v>
      </c>
      <c r="M335" s="222">
        <v>0</v>
      </c>
      <c r="N335" s="223">
        <v>0</v>
      </c>
    </row>
    <row r="336" spans="1:14" ht="33" customHeight="1" thickBot="1" x14ac:dyDescent="0.25">
      <c r="A336" s="199" t="s">
        <v>241</v>
      </c>
      <c r="B336" s="222">
        <v>734000</v>
      </c>
      <c r="C336" s="222">
        <v>1486622.8572</v>
      </c>
      <c r="D336" s="222">
        <v>1450406.274</v>
      </c>
      <c r="E336" s="222">
        <v>2173031.6856</v>
      </c>
      <c r="F336" s="222">
        <v>1485931.7944</v>
      </c>
      <c r="G336" s="222">
        <v>1843978.7697999999</v>
      </c>
      <c r="H336" s="222">
        <v>361065.02399999998</v>
      </c>
      <c r="I336" s="222">
        <v>1087194.6743999999</v>
      </c>
      <c r="J336" s="222">
        <v>1173699.8363999999</v>
      </c>
      <c r="K336" s="222">
        <v>0</v>
      </c>
      <c r="L336" s="222">
        <v>0</v>
      </c>
      <c r="M336" s="222">
        <v>0</v>
      </c>
      <c r="N336" s="223">
        <v>11795930.915800001</v>
      </c>
    </row>
    <row r="337" spans="1:14" ht="33" customHeight="1" thickBot="1" x14ac:dyDescent="0.25">
      <c r="A337" s="198" t="s">
        <v>242</v>
      </c>
      <c r="B337" s="221">
        <v>29377000</v>
      </c>
      <c r="C337" s="221">
        <v>25917539.75</v>
      </c>
      <c r="D337" s="221">
        <v>26171581.131000001</v>
      </c>
      <c r="E337" s="221">
        <v>34710510.112000003</v>
      </c>
      <c r="F337" s="221">
        <v>36924499.616000004</v>
      </c>
      <c r="G337" s="221">
        <v>22327587.639999997</v>
      </c>
      <c r="H337" s="221">
        <v>27971254.796</v>
      </c>
      <c r="I337" s="221">
        <v>28351059.75</v>
      </c>
      <c r="J337" s="221">
        <v>28252237.947000001</v>
      </c>
      <c r="K337" s="221">
        <v>28310329.501000002</v>
      </c>
      <c r="L337" s="221">
        <v>17022598.210000001</v>
      </c>
      <c r="M337" s="221">
        <v>21291520.161000002</v>
      </c>
      <c r="N337" s="221">
        <v>326627718.61399996</v>
      </c>
    </row>
    <row r="338" spans="1:14" ht="33" customHeight="1" x14ac:dyDescent="0.2">
      <c r="A338" s="199" t="s">
        <v>243</v>
      </c>
      <c r="B338" s="222">
        <v>29377000</v>
      </c>
      <c r="C338" s="222">
        <v>25917539.75</v>
      </c>
      <c r="D338" s="222">
        <v>26171581.131000001</v>
      </c>
      <c r="E338" s="222">
        <v>34710510.112000003</v>
      </c>
      <c r="F338" s="222">
        <v>36924499.616000004</v>
      </c>
      <c r="G338" s="222">
        <v>22327587.639999997</v>
      </c>
      <c r="H338" s="222">
        <v>27971254.796</v>
      </c>
      <c r="I338" s="222">
        <v>28351059.75</v>
      </c>
      <c r="J338" s="222">
        <v>28252237.947000001</v>
      </c>
      <c r="K338" s="222">
        <v>28310329.501000002</v>
      </c>
      <c r="L338" s="222">
        <v>17022598.210000001</v>
      </c>
      <c r="M338" s="222">
        <v>21291520.161000002</v>
      </c>
      <c r="N338" s="223">
        <v>326627718.61399996</v>
      </c>
    </row>
    <row r="339" spans="1:14" ht="33" customHeight="1" x14ac:dyDescent="0.2">
      <c r="A339" s="199" t="s">
        <v>244</v>
      </c>
      <c r="B339" s="222">
        <v>0</v>
      </c>
      <c r="C339" s="222">
        <v>0</v>
      </c>
      <c r="D339" s="222">
        <v>0</v>
      </c>
      <c r="E339" s="222">
        <v>0</v>
      </c>
      <c r="F339" s="222">
        <v>0</v>
      </c>
      <c r="G339" s="222">
        <v>0</v>
      </c>
      <c r="H339" s="222">
        <v>0</v>
      </c>
      <c r="I339" s="222">
        <v>0</v>
      </c>
      <c r="J339" s="222">
        <v>0</v>
      </c>
      <c r="K339" s="222">
        <v>0</v>
      </c>
      <c r="L339" s="222">
        <v>0</v>
      </c>
      <c r="M339" s="222">
        <v>0</v>
      </c>
      <c r="N339" s="223">
        <v>0</v>
      </c>
    </row>
    <row r="340" spans="1:14" ht="33" customHeight="1" x14ac:dyDescent="0.2">
      <c r="A340" s="199" t="s">
        <v>245</v>
      </c>
      <c r="B340" s="222">
        <v>0</v>
      </c>
      <c r="C340" s="222">
        <v>0</v>
      </c>
      <c r="D340" s="222">
        <v>0</v>
      </c>
      <c r="E340" s="222">
        <v>0</v>
      </c>
      <c r="F340" s="222">
        <v>0</v>
      </c>
      <c r="G340" s="222">
        <v>0</v>
      </c>
      <c r="H340" s="222">
        <v>0</v>
      </c>
      <c r="I340" s="222">
        <v>0</v>
      </c>
      <c r="J340" s="222">
        <v>0</v>
      </c>
      <c r="K340" s="222">
        <v>0</v>
      </c>
      <c r="L340" s="222">
        <v>0</v>
      </c>
      <c r="M340" s="222">
        <v>0</v>
      </c>
      <c r="N340" s="223">
        <v>0</v>
      </c>
    </row>
    <row r="341" spans="1:14" ht="33" customHeight="1" thickBot="1" x14ac:dyDescent="0.25">
      <c r="A341" s="199" t="s">
        <v>246</v>
      </c>
      <c r="B341" s="222">
        <v>0</v>
      </c>
      <c r="C341" s="222">
        <v>0</v>
      </c>
      <c r="D341" s="222">
        <v>0</v>
      </c>
      <c r="E341" s="222">
        <v>0</v>
      </c>
      <c r="F341" s="222">
        <v>0</v>
      </c>
      <c r="G341" s="222">
        <v>0</v>
      </c>
      <c r="H341" s="222">
        <v>0</v>
      </c>
      <c r="I341" s="222">
        <v>0</v>
      </c>
      <c r="J341" s="222">
        <v>0</v>
      </c>
      <c r="K341" s="222">
        <v>0</v>
      </c>
      <c r="L341" s="222">
        <v>0</v>
      </c>
      <c r="M341" s="222">
        <v>0</v>
      </c>
      <c r="N341" s="223">
        <v>0</v>
      </c>
    </row>
    <row r="342" spans="1:14" ht="33" customHeight="1" thickBot="1" x14ac:dyDescent="0.25">
      <c r="A342" s="198" t="s">
        <v>247</v>
      </c>
      <c r="B342" s="224">
        <v>1377736</v>
      </c>
      <c r="C342" s="224">
        <v>1846302</v>
      </c>
      <c r="D342" s="224">
        <v>1041112</v>
      </c>
      <c r="E342" s="224">
        <v>1011398.4500000001</v>
      </c>
      <c r="F342" s="224">
        <v>690334</v>
      </c>
      <c r="G342" s="224">
        <v>298313.84999999998</v>
      </c>
      <c r="H342" s="224">
        <v>1255682</v>
      </c>
      <c r="I342" s="224">
        <v>1170435.0599999998</v>
      </c>
      <c r="J342" s="224">
        <v>297557.69999999995</v>
      </c>
      <c r="K342" s="224">
        <v>0</v>
      </c>
      <c r="L342" s="224">
        <v>207388.7</v>
      </c>
      <c r="M342" s="224">
        <v>135253.5</v>
      </c>
      <c r="N342" s="224">
        <v>9331513.2599999979</v>
      </c>
    </row>
    <row r="343" spans="1:14" ht="33" customHeight="1" x14ac:dyDescent="0.2">
      <c r="A343" s="199" t="s">
        <v>248</v>
      </c>
      <c r="B343" s="222">
        <v>0</v>
      </c>
      <c r="C343" s="222">
        <v>0</v>
      </c>
      <c r="D343" s="222">
        <v>0</v>
      </c>
      <c r="E343" s="222">
        <v>0</v>
      </c>
      <c r="F343" s="222">
        <v>0</v>
      </c>
      <c r="G343" s="222">
        <v>0</v>
      </c>
      <c r="H343" s="222">
        <v>0</v>
      </c>
      <c r="I343" s="222">
        <v>0</v>
      </c>
      <c r="J343" s="222">
        <v>0</v>
      </c>
      <c r="K343" s="222">
        <v>0</v>
      </c>
      <c r="L343" s="222">
        <v>0</v>
      </c>
      <c r="M343" s="222">
        <v>0</v>
      </c>
      <c r="N343" s="225">
        <v>0</v>
      </c>
    </row>
    <row r="344" spans="1:14" ht="33" customHeight="1" thickBot="1" x14ac:dyDescent="0.25">
      <c r="A344" s="199" t="s">
        <v>249</v>
      </c>
      <c r="B344" s="222">
        <v>1377736</v>
      </c>
      <c r="C344" s="222">
        <v>1846302</v>
      </c>
      <c r="D344" s="222">
        <v>1041112</v>
      </c>
      <c r="E344" s="222">
        <v>1011398.4500000001</v>
      </c>
      <c r="F344" s="222">
        <v>690334</v>
      </c>
      <c r="G344" s="222">
        <v>298313.84999999998</v>
      </c>
      <c r="H344" s="222">
        <v>1255682</v>
      </c>
      <c r="I344" s="222">
        <v>1170435.0599999998</v>
      </c>
      <c r="J344" s="222">
        <v>297557.69999999995</v>
      </c>
      <c r="K344" s="222">
        <v>0</v>
      </c>
      <c r="L344" s="222">
        <v>207388.7</v>
      </c>
      <c r="M344" s="222">
        <v>135253.5</v>
      </c>
      <c r="N344" s="225">
        <v>9331513.2599999979</v>
      </c>
    </row>
    <row r="345" spans="1:14" ht="33" customHeight="1" thickBot="1" x14ac:dyDescent="0.25">
      <c r="A345" s="198" t="s">
        <v>250</v>
      </c>
      <c r="B345" s="221">
        <v>75931000</v>
      </c>
      <c r="C345" s="221">
        <v>55983179.189199999</v>
      </c>
      <c r="D345" s="221">
        <v>30623822.162599996</v>
      </c>
      <c r="E345" s="221">
        <v>57606135.313899994</v>
      </c>
      <c r="F345" s="221">
        <v>75704608.322300002</v>
      </c>
      <c r="G345" s="221">
        <v>90586138.841300011</v>
      </c>
      <c r="H345" s="221">
        <v>78998721.775000006</v>
      </c>
      <c r="I345" s="221">
        <v>74992321.092299998</v>
      </c>
      <c r="J345" s="221">
        <v>72083758.51639998</v>
      </c>
      <c r="K345" s="221">
        <v>73843677.220400006</v>
      </c>
      <c r="L345" s="221">
        <v>61868800.067300007</v>
      </c>
      <c r="M345" s="221">
        <v>11991527.872399999</v>
      </c>
      <c r="N345" s="221">
        <v>760213690.37310004</v>
      </c>
    </row>
    <row r="346" spans="1:14" ht="33" customHeight="1" x14ac:dyDescent="0.2">
      <c r="A346" s="199" t="s">
        <v>251</v>
      </c>
      <c r="B346" s="222">
        <v>0</v>
      </c>
      <c r="C346" s="222">
        <v>0</v>
      </c>
      <c r="D346" s="222">
        <v>0</v>
      </c>
      <c r="E346" s="222">
        <v>0</v>
      </c>
      <c r="F346" s="222">
        <v>0</v>
      </c>
      <c r="G346" s="222">
        <v>0</v>
      </c>
      <c r="H346" s="222">
        <v>0</v>
      </c>
      <c r="I346" s="222">
        <v>0</v>
      </c>
      <c r="J346" s="222">
        <v>0</v>
      </c>
      <c r="K346" s="222">
        <v>0</v>
      </c>
      <c r="L346" s="222">
        <v>0</v>
      </c>
      <c r="M346" s="222">
        <v>0</v>
      </c>
      <c r="N346" s="225">
        <v>0</v>
      </c>
    </row>
    <row r="347" spans="1:14" ht="33" customHeight="1" x14ac:dyDescent="0.2">
      <c r="A347" s="199" t="s">
        <v>252</v>
      </c>
      <c r="B347" s="222">
        <v>0</v>
      </c>
      <c r="C347" s="222">
        <v>0</v>
      </c>
      <c r="D347" s="222">
        <v>0</v>
      </c>
      <c r="E347" s="222">
        <v>0</v>
      </c>
      <c r="F347" s="222">
        <v>0</v>
      </c>
      <c r="G347" s="222">
        <v>0</v>
      </c>
      <c r="H347" s="222">
        <v>0</v>
      </c>
      <c r="I347" s="222">
        <v>0</v>
      </c>
      <c r="J347" s="222">
        <v>0</v>
      </c>
      <c r="K347" s="222">
        <v>0</v>
      </c>
      <c r="L347" s="222">
        <v>0</v>
      </c>
      <c r="M347" s="222">
        <v>0</v>
      </c>
      <c r="N347" s="225">
        <v>0</v>
      </c>
    </row>
    <row r="348" spans="1:14" ht="33" customHeight="1" x14ac:dyDescent="0.2">
      <c r="A348" s="199" t="s">
        <v>253</v>
      </c>
      <c r="B348" s="222">
        <v>0</v>
      </c>
      <c r="C348" s="222">
        <v>0</v>
      </c>
      <c r="D348" s="222">
        <v>618636.60359999991</v>
      </c>
      <c r="E348" s="222">
        <v>0</v>
      </c>
      <c r="F348" s="222">
        <v>0</v>
      </c>
      <c r="G348" s="222">
        <v>0</v>
      </c>
      <c r="H348" s="222">
        <v>0</v>
      </c>
      <c r="I348" s="222">
        <v>0</v>
      </c>
      <c r="J348" s="222">
        <v>0</v>
      </c>
      <c r="K348" s="222">
        <v>0</v>
      </c>
      <c r="L348" s="222">
        <v>0</v>
      </c>
      <c r="M348" s="222">
        <v>0</v>
      </c>
      <c r="N348" s="225">
        <v>618636.60359999991</v>
      </c>
    </row>
    <row r="349" spans="1:14" ht="33" customHeight="1" x14ac:dyDescent="0.2">
      <c r="A349" s="199" t="s">
        <v>254</v>
      </c>
      <c r="B349" s="222">
        <v>31604000</v>
      </c>
      <c r="C349" s="222">
        <v>31941156.5176</v>
      </c>
      <c r="D349" s="222">
        <v>21036348.700999994</v>
      </c>
      <c r="E349" s="222">
        <v>17767374.060200002</v>
      </c>
      <c r="F349" s="222">
        <v>27772552.068</v>
      </c>
      <c r="G349" s="222">
        <v>63247668</v>
      </c>
      <c r="H349" s="222">
        <v>53583707.549999997</v>
      </c>
      <c r="I349" s="222">
        <v>34965208.042400002</v>
      </c>
      <c r="J349" s="222">
        <v>30791879.673599996</v>
      </c>
      <c r="K349" s="222">
        <v>28581529.929699995</v>
      </c>
      <c r="L349" s="222">
        <v>26254326.045500003</v>
      </c>
      <c r="M349" s="222">
        <v>0</v>
      </c>
      <c r="N349" s="225">
        <v>367545750.588</v>
      </c>
    </row>
    <row r="350" spans="1:14" ht="33" customHeight="1" x14ac:dyDescent="0.2">
      <c r="A350" s="199" t="s">
        <v>255</v>
      </c>
      <c r="B350" s="222">
        <v>0</v>
      </c>
      <c r="C350" s="222">
        <v>0</v>
      </c>
      <c r="D350" s="222">
        <v>0</v>
      </c>
      <c r="E350" s="222">
        <v>0</v>
      </c>
      <c r="F350" s="222">
        <v>0</v>
      </c>
      <c r="G350" s="222">
        <v>0</v>
      </c>
      <c r="H350" s="222">
        <v>0</v>
      </c>
      <c r="I350" s="222">
        <v>0</v>
      </c>
      <c r="J350" s="222">
        <v>0</v>
      </c>
      <c r="K350" s="222">
        <v>0</v>
      </c>
      <c r="L350" s="222">
        <v>0</v>
      </c>
      <c r="M350" s="222">
        <v>0</v>
      </c>
      <c r="N350" s="225">
        <v>0</v>
      </c>
    </row>
    <row r="351" spans="1:14" ht="33" customHeight="1" x14ac:dyDescent="0.2">
      <c r="A351" s="199" t="s">
        <v>256</v>
      </c>
      <c r="B351" s="222">
        <v>10421000</v>
      </c>
      <c r="C351" s="222">
        <v>6527549.2281999998</v>
      </c>
      <c r="D351" s="222">
        <v>1417532.662</v>
      </c>
      <c r="E351" s="222">
        <v>0</v>
      </c>
      <c r="F351" s="222">
        <v>0</v>
      </c>
      <c r="G351" s="222">
        <v>1415265.8413</v>
      </c>
      <c r="H351" s="222">
        <v>1845395.8050000002</v>
      </c>
      <c r="I351" s="222">
        <v>960414.35280000011</v>
      </c>
      <c r="J351" s="222">
        <v>0</v>
      </c>
      <c r="K351" s="222">
        <v>0</v>
      </c>
      <c r="L351" s="222">
        <v>429614.07200000004</v>
      </c>
      <c r="M351" s="222">
        <v>3043788.0020000003</v>
      </c>
      <c r="N351" s="225">
        <v>26060559.963300001</v>
      </c>
    </row>
    <row r="352" spans="1:14" ht="33" customHeight="1" x14ac:dyDescent="0.2">
      <c r="A352" s="199" t="s">
        <v>257</v>
      </c>
      <c r="B352" s="222">
        <v>0</v>
      </c>
      <c r="C352" s="222">
        <v>0</v>
      </c>
      <c r="D352" s="222">
        <v>0</v>
      </c>
      <c r="E352" s="222">
        <v>0</v>
      </c>
      <c r="F352" s="222">
        <v>0</v>
      </c>
      <c r="G352" s="222">
        <v>0</v>
      </c>
      <c r="H352" s="222">
        <v>0</v>
      </c>
      <c r="I352" s="222">
        <v>0</v>
      </c>
      <c r="J352" s="222">
        <v>0</v>
      </c>
      <c r="K352" s="222">
        <v>0</v>
      </c>
      <c r="L352" s="222">
        <v>0</v>
      </c>
      <c r="M352" s="222">
        <v>0</v>
      </c>
      <c r="N352" s="225">
        <v>0</v>
      </c>
    </row>
    <row r="353" spans="1:14" ht="33" customHeight="1" x14ac:dyDescent="0.2">
      <c r="A353" s="199" t="s">
        <v>258</v>
      </c>
      <c r="B353" s="222">
        <v>0</v>
      </c>
      <c r="C353" s="222">
        <v>0</v>
      </c>
      <c r="D353" s="222">
        <v>0</v>
      </c>
      <c r="E353" s="222">
        <v>0</v>
      </c>
      <c r="F353" s="222">
        <v>0</v>
      </c>
      <c r="G353" s="222">
        <v>0</v>
      </c>
      <c r="H353" s="222">
        <v>0</v>
      </c>
      <c r="I353" s="222">
        <v>0</v>
      </c>
      <c r="J353" s="222">
        <v>0</v>
      </c>
      <c r="K353" s="222">
        <v>0</v>
      </c>
      <c r="L353" s="222">
        <v>0</v>
      </c>
      <c r="M353" s="222">
        <v>0</v>
      </c>
      <c r="N353" s="225">
        <v>0</v>
      </c>
    </row>
    <row r="354" spans="1:14" ht="33" customHeight="1" x14ac:dyDescent="0.2">
      <c r="A354" s="199" t="s">
        <v>259</v>
      </c>
      <c r="B354" s="222">
        <v>33906000</v>
      </c>
      <c r="C354" s="222">
        <v>17514473.443399999</v>
      </c>
      <c r="D354" s="222">
        <v>7551304.1960000014</v>
      </c>
      <c r="E354" s="222">
        <v>39838761.253699996</v>
      </c>
      <c r="F354" s="222">
        <v>47932056.254299998</v>
      </c>
      <c r="G354" s="222">
        <v>25923205</v>
      </c>
      <c r="H354" s="222">
        <v>23569618.420000002</v>
      </c>
      <c r="I354" s="222">
        <v>39066698.697099991</v>
      </c>
      <c r="J354" s="222">
        <v>41291878.842799991</v>
      </c>
      <c r="K354" s="222">
        <v>45262147.290700004</v>
      </c>
      <c r="L354" s="222">
        <v>35184859.9498</v>
      </c>
      <c r="M354" s="222">
        <v>8947739.8703999985</v>
      </c>
      <c r="N354" s="225">
        <v>365988743.21819997</v>
      </c>
    </row>
    <row r="355" spans="1:14" ht="33" customHeight="1" x14ac:dyDescent="0.2">
      <c r="A355" s="199" t="s">
        <v>260</v>
      </c>
      <c r="B355" s="222">
        <v>0</v>
      </c>
      <c r="C355" s="222">
        <v>0</v>
      </c>
      <c r="D355" s="222">
        <v>0</v>
      </c>
      <c r="E355" s="222">
        <v>0</v>
      </c>
      <c r="F355" s="222">
        <v>0</v>
      </c>
      <c r="G355" s="222">
        <v>0</v>
      </c>
      <c r="H355" s="222">
        <v>0</v>
      </c>
      <c r="I355" s="222">
        <v>0</v>
      </c>
      <c r="J355" s="222">
        <v>0</v>
      </c>
      <c r="K355" s="222">
        <v>0</v>
      </c>
      <c r="L355" s="222">
        <v>0</v>
      </c>
      <c r="M355" s="222">
        <v>0</v>
      </c>
      <c r="N355" s="225">
        <v>0</v>
      </c>
    </row>
    <row r="356" spans="1:14" ht="33" customHeight="1" thickBot="1" x14ac:dyDescent="0.25">
      <c r="A356" s="199" t="s">
        <v>261</v>
      </c>
      <c r="B356" s="222">
        <v>0</v>
      </c>
      <c r="C356" s="222">
        <v>0</v>
      </c>
      <c r="D356" s="222">
        <v>0</v>
      </c>
      <c r="E356" s="222">
        <v>0</v>
      </c>
      <c r="F356" s="222">
        <v>0</v>
      </c>
      <c r="G356" s="222">
        <v>0</v>
      </c>
      <c r="H356" s="222">
        <v>0</v>
      </c>
      <c r="I356" s="222">
        <v>0</v>
      </c>
      <c r="J356" s="222">
        <v>0</v>
      </c>
      <c r="K356" s="222">
        <v>0</v>
      </c>
      <c r="L356" s="222">
        <v>0</v>
      </c>
      <c r="M356" s="222">
        <v>0</v>
      </c>
      <c r="N356" s="225">
        <v>0</v>
      </c>
    </row>
    <row r="357" spans="1:14" ht="33" customHeight="1" thickBot="1" x14ac:dyDescent="0.25">
      <c r="A357" s="198" t="s">
        <v>262</v>
      </c>
      <c r="B357" s="221">
        <v>0</v>
      </c>
      <c r="C357" s="221">
        <v>0</v>
      </c>
      <c r="D357" s="221">
        <v>0</v>
      </c>
      <c r="E357" s="221">
        <v>0</v>
      </c>
      <c r="F357" s="221">
        <v>0</v>
      </c>
      <c r="G357" s="221">
        <v>0</v>
      </c>
      <c r="H357" s="221">
        <v>0</v>
      </c>
      <c r="I357" s="221">
        <v>0</v>
      </c>
      <c r="J357" s="221">
        <v>0</v>
      </c>
      <c r="K357" s="221">
        <v>0</v>
      </c>
      <c r="L357" s="221">
        <v>0</v>
      </c>
      <c r="M357" s="221">
        <v>0</v>
      </c>
      <c r="N357" s="221">
        <v>0</v>
      </c>
    </row>
    <row r="358" spans="1:14" ht="33" customHeight="1" thickBot="1" x14ac:dyDescent="0.25">
      <c r="A358" s="200" t="s">
        <v>262</v>
      </c>
      <c r="B358" s="226">
        <v>0</v>
      </c>
      <c r="C358" s="226">
        <v>0</v>
      </c>
      <c r="D358" s="226">
        <v>0</v>
      </c>
      <c r="E358" s="226">
        <v>0</v>
      </c>
      <c r="F358" s="226">
        <v>0</v>
      </c>
      <c r="G358" s="226">
        <v>0</v>
      </c>
      <c r="H358" s="226">
        <v>0</v>
      </c>
      <c r="I358" s="226">
        <v>0</v>
      </c>
      <c r="J358" s="226">
        <v>0</v>
      </c>
      <c r="K358" s="226">
        <v>0</v>
      </c>
      <c r="L358" s="226">
        <v>0</v>
      </c>
      <c r="M358" s="226">
        <v>0</v>
      </c>
      <c r="N358" s="225">
        <v>0</v>
      </c>
    </row>
    <row r="359" spans="1:14" ht="33" customHeight="1" thickBot="1" x14ac:dyDescent="0.25">
      <c r="A359" s="198" t="s">
        <v>263</v>
      </c>
      <c r="B359" s="221">
        <v>46598011.470899999</v>
      </c>
      <c r="C359" s="221">
        <v>52808066.111700013</v>
      </c>
      <c r="D359" s="221">
        <v>41540572.822799996</v>
      </c>
      <c r="E359" s="221">
        <v>34543374.398400009</v>
      </c>
      <c r="F359" s="221">
        <v>31674719.147000004</v>
      </c>
      <c r="G359" s="221">
        <v>29782199.595400013</v>
      </c>
      <c r="H359" s="221">
        <v>42698029.236300007</v>
      </c>
      <c r="I359" s="221">
        <v>47817930.910600007</v>
      </c>
      <c r="J359" s="221">
        <v>64058418.004500002</v>
      </c>
      <c r="K359" s="221">
        <v>59826812.388000004</v>
      </c>
      <c r="L359" s="221">
        <v>52820983.024099991</v>
      </c>
      <c r="M359" s="221">
        <v>47389564.227500014</v>
      </c>
      <c r="N359" s="221">
        <v>551558681.33720016</v>
      </c>
    </row>
    <row r="360" spans="1:14" ht="33" customHeight="1" x14ac:dyDescent="0.2">
      <c r="A360" s="199" t="s">
        <v>264</v>
      </c>
      <c r="B360" s="222">
        <v>0</v>
      </c>
      <c r="C360" s="222">
        <v>0</v>
      </c>
      <c r="D360" s="222">
        <v>0</v>
      </c>
      <c r="E360" s="222">
        <v>0</v>
      </c>
      <c r="F360" s="222">
        <v>0</v>
      </c>
      <c r="G360" s="222">
        <v>0</v>
      </c>
      <c r="H360" s="222">
        <v>0</v>
      </c>
      <c r="I360" s="222">
        <v>0</v>
      </c>
      <c r="J360" s="222">
        <v>0</v>
      </c>
      <c r="K360" s="222">
        <v>0</v>
      </c>
      <c r="L360" s="222">
        <v>0</v>
      </c>
      <c r="M360" s="222">
        <v>0</v>
      </c>
      <c r="N360" s="225">
        <v>0</v>
      </c>
    </row>
    <row r="361" spans="1:14" ht="33" customHeight="1" x14ac:dyDescent="0.2">
      <c r="A361" s="199" t="s">
        <v>265</v>
      </c>
      <c r="B361" s="222">
        <v>0</v>
      </c>
      <c r="C361" s="222">
        <v>0</v>
      </c>
      <c r="D361" s="222">
        <v>0</v>
      </c>
      <c r="E361" s="222">
        <v>0</v>
      </c>
      <c r="F361" s="222">
        <v>0</v>
      </c>
      <c r="G361" s="222">
        <v>405436.6605</v>
      </c>
      <c r="H361" s="222">
        <v>473183.19200000004</v>
      </c>
      <c r="I361" s="222">
        <v>888866.92749999999</v>
      </c>
      <c r="J361" s="222">
        <v>1101498.189</v>
      </c>
      <c r="K361" s="222">
        <v>520355.37899999996</v>
      </c>
      <c r="L361" s="222">
        <v>0</v>
      </c>
      <c r="M361" s="222">
        <v>306726.14149999997</v>
      </c>
      <c r="N361" s="225">
        <v>3696066.4895000001</v>
      </c>
    </row>
    <row r="362" spans="1:14" ht="33" customHeight="1" x14ac:dyDescent="0.2">
      <c r="A362" s="199" t="s">
        <v>266</v>
      </c>
      <c r="B362" s="222">
        <v>0</v>
      </c>
      <c r="C362" s="222">
        <v>0</v>
      </c>
      <c r="D362" s="222">
        <v>0</v>
      </c>
      <c r="E362" s="222">
        <v>0</v>
      </c>
      <c r="F362" s="222">
        <v>0</v>
      </c>
      <c r="G362" s="222">
        <v>0</v>
      </c>
      <c r="H362" s="222">
        <v>0</v>
      </c>
      <c r="I362" s="222">
        <v>0</v>
      </c>
      <c r="J362" s="222">
        <v>0</v>
      </c>
      <c r="K362" s="222">
        <v>0</v>
      </c>
      <c r="L362" s="222">
        <v>0</v>
      </c>
      <c r="M362" s="222">
        <v>0</v>
      </c>
      <c r="N362" s="225">
        <v>0</v>
      </c>
    </row>
    <row r="363" spans="1:14" ht="33" customHeight="1" x14ac:dyDescent="0.2">
      <c r="A363" s="199" t="s">
        <v>267</v>
      </c>
      <c r="B363" s="222">
        <v>357483.35079999996</v>
      </c>
      <c r="C363" s="222">
        <v>350314.87359999999</v>
      </c>
      <c r="D363" s="222">
        <v>419411.23639999999</v>
      </c>
      <c r="E363" s="222">
        <v>0</v>
      </c>
      <c r="F363" s="222">
        <v>0</v>
      </c>
      <c r="G363" s="222">
        <v>475671.5845</v>
      </c>
      <c r="H363" s="222">
        <v>0</v>
      </c>
      <c r="I363" s="222">
        <v>781105.91509999998</v>
      </c>
      <c r="J363" s="222">
        <v>0</v>
      </c>
      <c r="K363" s="222">
        <v>0</v>
      </c>
      <c r="L363" s="222">
        <v>876345.02409999992</v>
      </c>
      <c r="M363" s="222">
        <v>719196.1</v>
      </c>
      <c r="N363" s="225">
        <v>3979528.0844999999</v>
      </c>
    </row>
    <row r="364" spans="1:14" ht="33" customHeight="1" x14ac:dyDescent="0.2">
      <c r="A364" s="199" t="s">
        <v>268</v>
      </c>
      <c r="B364" s="222">
        <v>393175.8125</v>
      </c>
      <c r="C364" s="222">
        <v>747715.69700000004</v>
      </c>
      <c r="D364" s="222">
        <v>0</v>
      </c>
      <c r="E364" s="222">
        <v>796242.27999999991</v>
      </c>
      <c r="F364" s="222">
        <v>448759.51149999996</v>
      </c>
      <c r="G364" s="222">
        <v>360106.23999999999</v>
      </c>
      <c r="H364" s="222">
        <v>395233.91120000003</v>
      </c>
      <c r="I364" s="222">
        <v>0</v>
      </c>
      <c r="J364" s="222">
        <v>1455428.8945000002</v>
      </c>
      <c r="K364" s="222">
        <v>1047668.2860000001</v>
      </c>
      <c r="L364" s="222">
        <v>0</v>
      </c>
      <c r="M364" s="222">
        <v>0</v>
      </c>
      <c r="N364" s="225">
        <v>5644330.6327000009</v>
      </c>
    </row>
    <row r="365" spans="1:14" ht="33" customHeight="1" x14ac:dyDescent="0.2">
      <c r="A365" s="199" t="s">
        <v>269</v>
      </c>
      <c r="B365" s="222">
        <v>45297000</v>
      </c>
      <c r="C365" s="222">
        <v>51295483.835000008</v>
      </c>
      <c r="D365" s="222">
        <v>40831903.272999994</v>
      </c>
      <c r="E365" s="222">
        <v>33271590.225000009</v>
      </c>
      <c r="F365" s="222">
        <v>30987740.665000003</v>
      </c>
      <c r="G365" s="222">
        <v>28540985.110400014</v>
      </c>
      <c r="H365" s="222">
        <v>41105452.401000001</v>
      </c>
      <c r="I365" s="222">
        <v>46147958.068000004</v>
      </c>
      <c r="J365" s="222">
        <v>58423810.121000007</v>
      </c>
      <c r="K365" s="222">
        <v>56914717.323000006</v>
      </c>
      <c r="L365" s="222">
        <v>51944637.999999993</v>
      </c>
      <c r="M365" s="222">
        <v>45770923.386000015</v>
      </c>
      <c r="N365" s="225">
        <v>530532202.40740007</v>
      </c>
    </row>
    <row r="366" spans="1:14" ht="33" customHeight="1" x14ac:dyDescent="0.2">
      <c r="A366" s="199" t="s">
        <v>270</v>
      </c>
      <c r="B366" s="222">
        <v>0</v>
      </c>
      <c r="C366" s="222">
        <v>0</v>
      </c>
      <c r="D366" s="222">
        <v>0</v>
      </c>
      <c r="E366" s="222">
        <v>0</v>
      </c>
      <c r="F366" s="222">
        <v>0</v>
      </c>
      <c r="G366" s="222">
        <v>0</v>
      </c>
      <c r="H366" s="222">
        <v>0</v>
      </c>
      <c r="I366" s="222">
        <v>0</v>
      </c>
      <c r="J366" s="222">
        <v>0</v>
      </c>
      <c r="K366" s="222">
        <v>0</v>
      </c>
      <c r="L366" s="222">
        <v>0</v>
      </c>
      <c r="M366" s="222">
        <v>0</v>
      </c>
      <c r="N366" s="225">
        <v>0</v>
      </c>
    </row>
    <row r="367" spans="1:14" ht="33" customHeight="1" x14ac:dyDescent="0.2">
      <c r="A367" s="199" t="s">
        <v>271</v>
      </c>
      <c r="B367" s="222">
        <v>283000</v>
      </c>
      <c r="C367" s="222">
        <v>176851.5</v>
      </c>
      <c r="D367" s="222">
        <v>141481.20000000001</v>
      </c>
      <c r="E367" s="222">
        <v>0</v>
      </c>
      <c r="F367" s="222">
        <v>0</v>
      </c>
      <c r="G367" s="222">
        <v>0</v>
      </c>
      <c r="H367" s="222">
        <v>247592.09999999998</v>
      </c>
      <c r="I367" s="222">
        <v>0</v>
      </c>
      <c r="J367" s="222">
        <v>2688142.8000000007</v>
      </c>
      <c r="K367" s="222">
        <v>1344071.4000000001</v>
      </c>
      <c r="L367" s="222">
        <v>0</v>
      </c>
      <c r="M367" s="222">
        <v>70740.600000000006</v>
      </c>
      <c r="N367" s="225">
        <v>4951879.6000000006</v>
      </c>
    </row>
    <row r="368" spans="1:14" ht="33" customHeight="1" x14ac:dyDescent="0.2">
      <c r="A368" s="199" t="s">
        <v>272</v>
      </c>
      <c r="B368" s="222">
        <v>0</v>
      </c>
      <c r="C368" s="222">
        <v>0</v>
      </c>
      <c r="D368" s="222">
        <v>0</v>
      </c>
      <c r="E368" s="222">
        <v>0</v>
      </c>
      <c r="F368" s="222">
        <v>0</v>
      </c>
      <c r="G368" s="222">
        <v>0</v>
      </c>
      <c r="H368" s="222">
        <v>0</v>
      </c>
      <c r="I368" s="222">
        <v>0</v>
      </c>
      <c r="J368" s="222">
        <v>0</v>
      </c>
      <c r="K368" s="222">
        <v>0</v>
      </c>
      <c r="L368" s="222">
        <v>0</v>
      </c>
      <c r="M368" s="222">
        <v>0</v>
      </c>
      <c r="N368" s="225">
        <v>0</v>
      </c>
    </row>
    <row r="369" spans="1:14" ht="33" customHeight="1" thickBot="1" x14ac:dyDescent="0.25">
      <c r="A369" s="199" t="s">
        <v>273</v>
      </c>
      <c r="B369" s="222">
        <v>267352.3076</v>
      </c>
      <c r="C369" s="222">
        <v>237700.20610000001</v>
      </c>
      <c r="D369" s="222">
        <v>147777.11340000003</v>
      </c>
      <c r="E369" s="222">
        <v>475541.8934</v>
      </c>
      <c r="F369" s="222">
        <v>238218.97050000002</v>
      </c>
      <c r="G369" s="222">
        <v>0</v>
      </c>
      <c r="H369" s="222">
        <v>476567.63210000005</v>
      </c>
      <c r="I369" s="222">
        <v>0</v>
      </c>
      <c r="J369" s="222">
        <v>389538</v>
      </c>
      <c r="K369" s="222">
        <v>0</v>
      </c>
      <c r="L369" s="222">
        <v>0</v>
      </c>
      <c r="M369" s="222">
        <v>521977.99999999994</v>
      </c>
      <c r="N369" s="225">
        <v>2754674.1231000004</v>
      </c>
    </row>
    <row r="370" spans="1:14" ht="33" customHeight="1" thickBot="1" x14ac:dyDescent="0.25">
      <c r="A370" s="198" t="s">
        <v>274</v>
      </c>
      <c r="B370" s="221">
        <v>0</v>
      </c>
      <c r="C370" s="221">
        <v>0</v>
      </c>
      <c r="D370" s="221">
        <v>0</v>
      </c>
      <c r="E370" s="221">
        <v>0</v>
      </c>
      <c r="F370" s="221">
        <v>0</v>
      </c>
      <c r="G370" s="221">
        <v>0</v>
      </c>
      <c r="H370" s="221">
        <v>0</v>
      </c>
      <c r="I370" s="221">
        <v>0</v>
      </c>
      <c r="J370" s="221">
        <v>4822507.2420000006</v>
      </c>
      <c r="K370" s="221">
        <v>7254799.5870000003</v>
      </c>
      <c r="L370" s="221">
        <v>791833.20900000003</v>
      </c>
      <c r="M370" s="221">
        <v>14899781.231000002</v>
      </c>
      <c r="N370" s="221">
        <v>27768921.269000001</v>
      </c>
    </row>
    <row r="371" spans="1:14" ht="33" customHeight="1" x14ac:dyDescent="0.2">
      <c r="A371" s="199" t="s">
        <v>275</v>
      </c>
      <c r="B371" s="222">
        <v>0</v>
      </c>
      <c r="C371" s="222">
        <v>0</v>
      </c>
      <c r="D371" s="222">
        <v>0</v>
      </c>
      <c r="E371" s="222">
        <v>0</v>
      </c>
      <c r="F371" s="222">
        <v>0</v>
      </c>
      <c r="G371" s="222">
        <v>0</v>
      </c>
      <c r="H371" s="222">
        <v>0</v>
      </c>
      <c r="I371" s="222">
        <v>0</v>
      </c>
      <c r="J371" s="222">
        <v>4822507.2420000006</v>
      </c>
      <c r="K371" s="222">
        <v>7254799.5870000003</v>
      </c>
      <c r="L371" s="222">
        <v>0</v>
      </c>
      <c r="M371" s="222">
        <v>8518708.688000001</v>
      </c>
      <c r="N371" s="225">
        <v>20596015.517000001</v>
      </c>
    </row>
    <row r="372" spans="1:14" ht="33" customHeight="1" x14ac:dyDescent="0.2">
      <c r="A372" s="199" t="s">
        <v>276</v>
      </c>
      <c r="B372" s="222">
        <v>0</v>
      </c>
      <c r="C372" s="222">
        <v>0</v>
      </c>
      <c r="D372" s="222">
        <v>0</v>
      </c>
      <c r="E372" s="222">
        <v>0</v>
      </c>
      <c r="F372" s="222">
        <v>0</v>
      </c>
      <c r="G372" s="222">
        <v>0</v>
      </c>
      <c r="H372" s="222">
        <v>0</v>
      </c>
      <c r="I372" s="222">
        <v>0</v>
      </c>
      <c r="J372" s="222">
        <v>0</v>
      </c>
      <c r="K372" s="222">
        <v>0</v>
      </c>
      <c r="L372" s="222">
        <v>0</v>
      </c>
      <c r="M372" s="222">
        <v>0</v>
      </c>
      <c r="N372" s="225">
        <v>0</v>
      </c>
    </row>
    <row r="373" spans="1:14" ht="33" customHeight="1" x14ac:dyDescent="0.2">
      <c r="A373" s="199" t="s">
        <v>277</v>
      </c>
      <c r="B373" s="222">
        <v>0</v>
      </c>
      <c r="C373" s="222">
        <v>0</v>
      </c>
      <c r="D373" s="222">
        <v>0</v>
      </c>
      <c r="E373" s="222">
        <v>0</v>
      </c>
      <c r="F373" s="222">
        <v>0</v>
      </c>
      <c r="G373" s="222">
        <v>0</v>
      </c>
      <c r="H373" s="222">
        <v>0</v>
      </c>
      <c r="I373" s="222">
        <v>0</v>
      </c>
      <c r="J373" s="222">
        <v>0</v>
      </c>
      <c r="K373" s="222">
        <v>0</v>
      </c>
      <c r="L373" s="222">
        <v>0</v>
      </c>
      <c r="M373" s="222">
        <v>0</v>
      </c>
      <c r="N373" s="225">
        <v>0</v>
      </c>
    </row>
    <row r="374" spans="1:14" ht="33" customHeight="1" x14ac:dyDescent="0.2">
      <c r="A374" s="199" t="s">
        <v>278</v>
      </c>
      <c r="B374" s="222">
        <v>0</v>
      </c>
      <c r="C374" s="222">
        <v>0</v>
      </c>
      <c r="D374" s="222">
        <v>0</v>
      </c>
      <c r="E374" s="222">
        <v>0</v>
      </c>
      <c r="F374" s="222">
        <v>0</v>
      </c>
      <c r="G374" s="222">
        <v>0</v>
      </c>
      <c r="H374" s="222">
        <v>0</v>
      </c>
      <c r="I374" s="222">
        <v>0</v>
      </c>
      <c r="J374" s="222">
        <v>0</v>
      </c>
      <c r="K374" s="222">
        <v>0</v>
      </c>
      <c r="L374" s="222">
        <v>0</v>
      </c>
      <c r="M374" s="222">
        <v>6381072.5430000015</v>
      </c>
      <c r="N374" s="225">
        <v>6381072.5430000015</v>
      </c>
    </row>
    <row r="375" spans="1:14" ht="33" customHeight="1" x14ac:dyDescent="0.2">
      <c r="A375" s="199" t="s">
        <v>279</v>
      </c>
      <c r="B375" s="222">
        <v>0</v>
      </c>
      <c r="C375" s="222">
        <v>0</v>
      </c>
      <c r="D375" s="222">
        <v>0</v>
      </c>
      <c r="E375" s="222">
        <v>0</v>
      </c>
      <c r="F375" s="222">
        <v>0</v>
      </c>
      <c r="G375" s="222">
        <v>0</v>
      </c>
      <c r="H375" s="222">
        <v>0</v>
      </c>
      <c r="I375" s="222">
        <v>0</v>
      </c>
      <c r="J375" s="222">
        <v>0</v>
      </c>
      <c r="K375" s="222">
        <v>0</v>
      </c>
      <c r="L375" s="222">
        <v>791833.20900000003</v>
      </c>
      <c r="M375" s="222">
        <v>0</v>
      </c>
      <c r="N375" s="225">
        <v>791833.20900000003</v>
      </c>
    </row>
    <row r="376" spans="1:14" ht="33" customHeight="1" x14ac:dyDescent="0.2">
      <c r="A376" s="199" t="s">
        <v>280</v>
      </c>
      <c r="B376" s="222">
        <v>0</v>
      </c>
      <c r="C376" s="222">
        <v>0</v>
      </c>
      <c r="D376" s="222">
        <v>0</v>
      </c>
      <c r="E376" s="222">
        <v>0</v>
      </c>
      <c r="F376" s="222">
        <v>0</v>
      </c>
      <c r="G376" s="222">
        <v>0</v>
      </c>
      <c r="H376" s="222">
        <v>0</v>
      </c>
      <c r="I376" s="222">
        <v>0</v>
      </c>
      <c r="J376" s="222">
        <v>0</v>
      </c>
      <c r="K376" s="222">
        <v>0</v>
      </c>
      <c r="L376" s="222">
        <v>0</v>
      </c>
      <c r="M376" s="222">
        <v>0</v>
      </c>
      <c r="N376" s="225">
        <v>0</v>
      </c>
    </row>
    <row r="377" spans="1:14" ht="33" customHeight="1" thickBot="1" x14ac:dyDescent="0.25">
      <c r="A377" s="199" t="s">
        <v>281</v>
      </c>
      <c r="B377" s="222">
        <v>0</v>
      </c>
      <c r="C377" s="222">
        <v>0</v>
      </c>
      <c r="D377" s="222">
        <v>0</v>
      </c>
      <c r="E377" s="222">
        <v>0</v>
      </c>
      <c r="F377" s="222">
        <v>0</v>
      </c>
      <c r="G377" s="222">
        <v>0</v>
      </c>
      <c r="H377" s="222">
        <v>0</v>
      </c>
      <c r="I377" s="222">
        <v>0</v>
      </c>
      <c r="J377" s="222">
        <v>0</v>
      </c>
      <c r="K377" s="222">
        <v>0</v>
      </c>
      <c r="L377" s="222">
        <v>0</v>
      </c>
      <c r="M377" s="222">
        <v>0</v>
      </c>
      <c r="N377" s="225">
        <v>0</v>
      </c>
    </row>
    <row r="378" spans="1:14" ht="33" customHeight="1" thickBot="1" x14ac:dyDescent="0.25">
      <c r="A378" s="198" t="s">
        <v>282</v>
      </c>
      <c r="B378" s="221">
        <v>30185431.735999998</v>
      </c>
      <c r="C378" s="221">
        <v>18998059.971999999</v>
      </c>
      <c r="D378" s="221">
        <v>16551086.060999999</v>
      </c>
      <c r="E378" s="221">
        <v>7213916.9069999997</v>
      </c>
      <c r="F378" s="221">
        <v>24346652.757600006</v>
      </c>
      <c r="G378" s="221">
        <v>32934274.586599998</v>
      </c>
      <c r="H378" s="221">
        <v>44500219.91399999</v>
      </c>
      <c r="I378" s="221">
        <v>42307287.855900005</v>
      </c>
      <c r="J378" s="221">
        <v>30735589.579000004</v>
      </c>
      <c r="K378" s="221">
        <v>38562532.678000003</v>
      </c>
      <c r="L378" s="221">
        <v>47035899.778999999</v>
      </c>
      <c r="M378" s="221">
        <v>36416580.991300002</v>
      </c>
      <c r="N378" s="221">
        <v>369787532.81740004</v>
      </c>
    </row>
    <row r="379" spans="1:14" ht="33" customHeight="1" x14ac:dyDescent="0.2">
      <c r="A379" s="199" t="s">
        <v>283</v>
      </c>
      <c r="B379" s="222">
        <v>6501000</v>
      </c>
      <c r="C379" s="222">
        <v>6485869</v>
      </c>
      <c r="D379" s="222">
        <v>4366418.8360000001</v>
      </c>
      <c r="E379" s="222">
        <v>0</v>
      </c>
      <c r="F379" s="222">
        <v>2765169</v>
      </c>
      <c r="G379" s="222">
        <v>4079108.4999999995</v>
      </c>
      <c r="H379" s="222">
        <v>3918809.5000000005</v>
      </c>
      <c r="I379" s="222">
        <v>3918809.5000000005</v>
      </c>
      <c r="J379" s="222">
        <v>5855232.5</v>
      </c>
      <c r="K379" s="222">
        <v>4649435</v>
      </c>
      <c r="L379" s="222">
        <v>5699916.9999999991</v>
      </c>
      <c r="M379" s="222">
        <v>3906563.4999999995</v>
      </c>
      <c r="N379" s="225">
        <v>52146332.335999995</v>
      </c>
    </row>
    <row r="380" spans="1:14" ht="33" customHeight="1" x14ac:dyDescent="0.2">
      <c r="A380" s="199" t="s">
        <v>284</v>
      </c>
      <c r="B380" s="222">
        <v>19000</v>
      </c>
      <c r="C380" s="222">
        <v>42893.04</v>
      </c>
      <c r="D380" s="222">
        <v>18781.8</v>
      </c>
      <c r="E380" s="222">
        <v>0</v>
      </c>
      <c r="F380" s="222">
        <v>0</v>
      </c>
      <c r="G380" s="222">
        <v>198412</v>
      </c>
      <c r="H380" s="222">
        <v>198412</v>
      </c>
      <c r="I380" s="222">
        <v>0</v>
      </c>
      <c r="J380" s="222">
        <v>198412</v>
      </c>
      <c r="K380" s="222">
        <v>198412</v>
      </c>
      <c r="L380" s="222">
        <v>198412</v>
      </c>
      <c r="M380" s="222">
        <v>297618</v>
      </c>
      <c r="N380" s="225">
        <v>1370352.8399999999</v>
      </c>
    </row>
    <row r="381" spans="1:14" ht="33" customHeight="1" x14ac:dyDescent="0.2">
      <c r="A381" s="199" t="s">
        <v>285</v>
      </c>
      <c r="B381" s="222">
        <v>2376884.16</v>
      </c>
      <c r="C381" s="222">
        <v>3395548.8</v>
      </c>
      <c r="D381" s="222">
        <v>3735103.6799999992</v>
      </c>
      <c r="E381" s="222">
        <v>3395548.8</v>
      </c>
      <c r="F381" s="222">
        <v>7696577.2800000012</v>
      </c>
      <c r="G381" s="222">
        <v>10356423.84</v>
      </c>
      <c r="H381" s="222">
        <v>11997605.76</v>
      </c>
      <c r="I381" s="222">
        <v>12620123.040000001</v>
      </c>
      <c r="J381" s="222">
        <v>13582195.200000001</v>
      </c>
      <c r="K381" s="222">
        <v>14329687.539999999</v>
      </c>
      <c r="L381" s="222">
        <v>14416934.280000003</v>
      </c>
      <c r="M381" s="222">
        <v>12422049.359999999</v>
      </c>
      <c r="N381" s="225">
        <v>110324681.73999999</v>
      </c>
    </row>
    <row r="382" spans="1:14" ht="33" customHeight="1" x14ac:dyDescent="0.2">
      <c r="A382" s="199" t="s">
        <v>286</v>
      </c>
      <c r="B382" s="222">
        <v>0</v>
      </c>
      <c r="C382" s="222">
        <v>0</v>
      </c>
      <c r="D382" s="222">
        <v>0</v>
      </c>
      <c r="E382" s="222">
        <v>0</v>
      </c>
      <c r="F382" s="222">
        <v>0</v>
      </c>
      <c r="G382" s="222">
        <v>0</v>
      </c>
      <c r="H382" s="222">
        <v>0</v>
      </c>
      <c r="I382" s="222">
        <v>0</v>
      </c>
      <c r="J382" s="222">
        <v>0</v>
      </c>
      <c r="K382" s="222">
        <v>0</v>
      </c>
      <c r="L382" s="222">
        <v>0</v>
      </c>
      <c r="M382" s="222">
        <v>0</v>
      </c>
      <c r="N382" s="225">
        <v>0</v>
      </c>
    </row>
    <row r="383" spans="1:14" ht="33" customHeight="1" x14ac:dyDescent="0.2">
      <c r="A383" s="199" t="s">
        <v>287</v>
      </c>
      <c r="B383" s="222">
        <v>17993684.086999997</v>
      </c>
      <c r="C383" s="222">
        <v>6851716.6319999993</v>
      </c>
      <c r="D383" s="222">
        <v>4473445.3449999997</v>
      </c>
      <c r="E383" s="222">
        <v>2262361.7069999999</v>
      </c>
      <c r="F383" s="222">
        <v>11791798.886200001</v>
      </c>
      <c r="G383" s="222">
        <v>15800764.581</v>
      </c>
      <c r="H383" s="222">
        <v>24974135.209999993</v>
      </c>
      <c r="I383" s="222">
        <v>18793045.995000001</v>
      </c>
      <c r="J383" s="222">
        <v>11099749.878999999</v>
      </c>
      <c r="K383" s="222">
        <v>19384998.138000004</v>
      </c>
      <c r="L383" s="222">
        <v>18007382.688999999</v>
      </c>
      <c r="M383" s="222">
        <v>19697326.2423</v>
      </c>
      <c r="N383" s="225">
        <v>171130409.3915</v>
      </c>
    </row>
    <row r="384" spans="1:14" ht="33" customHeight="1" x14ac:dyDescent="0.2">
      <c r="A384" s="199" t="s">
        <v>288</v>
      </c>
      <c r="B384" s="222">
        <v>0</v>
      </c>
      <c r="C384" s="222">
        <v>0</v>
      </c>
      <c r="D384" s="222">
        <v>0</v>
      </c>
      <c r="E384" s="222">
        <v>0</v>
      </c>
      <c r="F384" s="222">
        <v>326587.59139999998</v>
      </c>
      <c r="G384" s="222">
        <v>0</v>
      </c>
      <c r="H384" s="222">
        <v>0</v>
      </c>
      <c r="I384" s="222">
        <v>0</v>
      </c>
      <c r="J384" s="222">
        <v>0</v>
      </c>
      <c r="K384" s="222">
        <v>0</v>
      </c>
      <c r="L384" s="222">
        <v>0</v>
      </c>
      <c r="M384" s="222">
        <v>0</v>
      </c>
      <c r="N384" s="225">
        <v>326587.59139999998</v>
      </c>
    </row>
    <row r="385" spans="1:14" ht="33" customHeight="1" x14ac:dyDescent="0.2">
      <c r="A385" s="199" t="s">
        <v>289</v>
      </c>
      <c r="B385" s="222">
        <v>0</v>
      </c>
      <c r="C385" s="222">
        <v>0</v>
      </c>
      <c r="D385" s="222">
        <v>0</v>
      </c>
      <c r="E385" s="222">
        <v>0</v>
      </c>
      <c r="F385" s="222">
        <v>0</v>
      </c>
      <c r="G385" s="222">
        <v>0</v>
      </c>
      <c r="H385" s="222">
        <v>0</v>
      </c>
      <c r="I385" s="222">
        <v>0</v>
      </c>
      <c r="J385" s="222">
        <v>0</v>
      </c>
      <c r="K385" s="222">
        <v>0</v>
      </c>
      <c r="L385" s="222">
        <v>0</v>
      </c>
      <c r="M385" s="222">
        <v>0</v>
      </c>
      <c r="N385" s="225">
        <v>0</v>
      </c>
    </row>
    <row r="386" spans="1:14" ht="33" customHeight="1" x14ac:dyDescent="0.2">
      <c r="A386" s="199" t="s">
        <v>290</v>
      </c>
      <c r="B386" s="222">
        <v>0</v>
      </c>
      <c r="C386" s="222">
        <v>0</v>
      </c>
      <c r="D386" s="222">
        <v>0</v>
      </c>
      <c r="E386" s="222">
        <v>0</v>
      </c>
      <c r="F386" s="222">
        <v>0</v>
      </c>
      <c r="G386" s="222">
        <v>0</v>
      </c>
      <c r="H386" s="222">
        <v>0</v>
      </c>
      <c r="I386" s="222">
        <v>0</v>
      </c>
      <c r="J386" s="222">
        <v>0</v>
      </c>
      <c r="K386" s="222">
        <v>0</v>
      </c>
      <c r="L386" s="222">
        <v>0</v>
      </c>
      <c r="M386" s="222">
        <v>0</v>
      </c>
      <c r="N386" s="225">
        <v>0</v>
      </c>
    </row>
    <row r="387" spans="1:14" ht="33" customHeight="1" x14ac:dyDescent="0.2">
      <c r="A387" s="199" t="s">
        <v>291</v>
      </c>
      <c r="B387" s="222">
        <v>3249000</v>
      </c>
      <c r="C387" s="222">
        <v>2222032.5000000005</v>
      </c>
      <c r="D387" s="222">
        <v>3957336.4</v>
      </c>
      <c r="E387" s="222">
        <v>1556006.4</v>
      </c>
      <c r="F387" s="222">
        <v>1766520</v>
      </c>
      <c r="G387" s="222">
        <v>2499565.6655999999</v>
      </c>
      <c r="H387" s="222">
        <v>3411257.4439999997</v>
      </c>
      <c r="I387" s="222">
        <v>6712048.1780000003</v>
      </c>
      <c r="J387" s="222">
        <v>0</v>
      </c>
      <c r="K387" s="222">
        <v>0</v>
      </c>
      <c r="L387" s="222">
        <v>8713253.8100000024</v>
      </c>
      <c r="M387" s="222">
        <v>0</v>
      </c>
      <c r="N387" s="225">
        <v>34087020.397600003</v>
      </c>
    </row>
    <row r="388" spans="1:14" ht="33" customHeight="1" x14ac:dyDescent="0.2">
      <c r="A388" s="199" t="s">
        <v>292</v>
      </c>
      <c r="B388" s="222">
        <v>0</v>
      </c>
      <c r="C388" s="222">
        <v>0</v>
      </c>
      <c r="D388" s="222">
        <v>0</v>
      </c>
      <c r="E388" s="222">
        <v>0</v>
      </c>
      <c r="F388" s="222">
        <v>0</v>
      </c>
      <c r="G388" s="222">
        <v>0</v>
      </c>
      <c r="H388" s="222">
        <v>0</v>
      </c>
      <c r="I388" s="222">
        <v>0</v>
      </c>
      <c r="J388" s="222">
        <v>0</v>
      </c>
      <c r="K388" s="222">
        <v>0</v>
      </c>
      <c r="L388" s="222">
        <v>0</v>
      </c>
      <c r="M388" s="222">
        <v>0</v>
      </c>
      <c r="N388" s="225">
        <v>0</v>
      </c>
    </row>
    <row r="389" spans="1:14" ht="33" customHeight="1" x14ac:dyDescent="0.2">
      <c r="A389" s="199" t="s">
        <v>293</v>
      </c>
      <c r="B389" s="222">
        <v>0</v>
      </c>
      <c r="C389" s="222">
        <v>0</v>
      </c>
      <c r="D389" s="222">
        <v>0</v>
      </c>
      <c r="E389" s="222">
        <v>0</v>
      </c>
      <c r="F389" s="222">
        <v>0</v>
      </c>
      <c r="G389" s="222">
        <v>0</v>
      </c>
      <c r="H389" s="222">
        <v>0</v>
      </c>
      <c r="I389" s="222">
        <v>0</v>
      </c>
      <c r="J389" s="222">
        <v>0</v>
      </c>
      <c r="K389" s="222">
        <v>0</v>
      </c>
      <c r="L389" s="222">
        <v>0</v>
      </c>
      <c r="M389" s="222">
        <v>0</v>
      </c>
      <c r="N389" s="225">
        <v>0</v>
      </c>
    </row>
    <row r="390" spans="1:14" ht="33" customHeight="1" x14ac:dyDescent="0.2">
      <c r="A390" s="199" t="s">
        <v>294</v>
      </c>
      <c r="B390" s="222">
        <v>0</v>
      </c>
      <c r="C390" s="222">
        <v>0</v>
      </c>
      <c r="D390" s="222">
        <v>0</v>
      </c>
      <c r="E390" s="222">
        <v>0</v>
      </c>
      <c r="F390" s="222">
        <v>0</v>
      </c>
      <c r="G390" s="222">
        <v>0</v>
      </c>
      <c r="H390" s="222">
        <v>0</v>
      </c>
      <c r="I390" s="222">
        <v>0</v>
      </c>
      <c r="J390" s="222">
        <v>0</v>
      </c>
      <c r="K390" s="222">
        <v>0</v>
      </c>
      <c r="L390" s="222">
        <v>0</v>
      </c>
      <c r="M390" s="222">
        <v>0</v>
      </c>
      <c r="N390" s="225">
        <v>0</v>
      </c>
    </row>
    <row r="391" spans="1:14" ht="33" customHeight="1" x14ac:dyDescent="0.2">
      <c r="A391" s="199" t="s">
        <v>295</v>
      </c>
      <c r="B391" s="222">
        <v>0</v>
      </c>
      <c r="C391" s="222">
        <v>0</v>
      </c>
      <c r="D391" s="222">
        <v>0</v>
      </c>
      <c r="E391" s="222">
        <v>0</v>
      </c>
      <c r="F391" s="222">
        <v>0</v>
      </c>
      <c r="G391" s="222">
        <v>0</v>
      </c>
      <c r="H391" s="222">
        <v>0</v>
      </c>
      <c r="I391" s="222">
        <v>0</v>
      </c>
      <c r="J391" s="222">
        <v>0</v>
      </c>
      <c r="K391" s="222">
        <v>0</v>
      </c>
      <c r="L391" s="222">
        <v>0</v>
      </c>
      <c r="M391" s="222">
        <v>0</v>
      </c>
      <c r="N391" s="225">
        <v>0</v>
      </c>
    </row>
    <row r="392" spans="1:14" ht="33" customHeight="1" x14ac:dyDescent="0.2">
      <c r="A392" s="199" t="s">
        <v>296</v>
      </c>
      <c r="B392" s="222">
        <v>45863.489000000001</v>
      </c>
      <c r="C392" s="222">
        <v>0</v>
      </c>
      <c r="D392" s="222">
        <v>0</v>
      </c>
      <c r="E392" s="222">
        <v>0</v>
      </c>
      <c r="F392" s="222">
        <v>0</v>
      </c>
      <c r="G392" s="222">
        <v>0</v>
      </c>
      <c r="H392" s="222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v>93023.888999999996</v>
      </c>
      <c r="N392" s="225">
        <v>138887.378</v>
      </c>
    </row>
    <row r="393" spans="1:14" ht="33" customHeight="1" thickBot="1" x14ac:dyDescent="0.25">
      <c r="A393" s="199" t="s">
        <v>297</v>
      </c>
      <c r="B393" s="222">
        <v>0</v>
      </c>
      <c r="C393" s="222">
        <v>0</v>
      </c>
      <c r="D393" s="222">
        <v>0</v>
      </c>
      <c r="E393" s="222">
        <v>0</v>
      </c>
      <c r="F393" s="222">
        <v>0</v>
      </c>
      <c r="G393" s="222">
        <v>0</v>
      </c>
      <c r="H393" s="222">
        <v>0</v>
      </c>
      <c r="I393" s="222">
        <v>263261.14289999998</v>
      </c>
      <c r="J393" s="222">
        <v>0</v>
      </c>
      <c r="K393" s="222">
        <v>0</v>
      </c>
      <c r="L393" s="222">
        <v>0</v>
      </c>
      <c r="M393" s="222">
        <v>0</v>
      </c>
      <c r="N393" s="225">
        <v>263261.14289999998</v>
      </c>
    </row>
    <row r="394" spans="1:14" ht="33" customHeight="1" thickBot="1" x14ac:dyDescent="0.25">
      <c r="A394" s="198" t="s">
        <v>298</v>
      </c>
      <c r="B394" s="221">
        <v>7416544.4000000004</v>
      </c>
      <c r="C394" s="221">
        <v>8105827.6999999993</v>
      </c>
      <c r="D394" s="221">
        <v>8812663.2965999991</v>
      </c>
      <c r="E394" s="221">
        <v>6309404.7071000002</v>
      </c>
      <c r="F394" s="221">
        <v>5400879.8000000007</v>
      </c>
      <c r="G394" s="221">
        <v>8512300.3371000011</v>
      </c>
      <c r="H394" s="221">
        <v>8014416.3321000002</v>
      </c>
      <c r="I394" s="221">
        <v>5604501.2593999999</v>
      </c>
      <c r="J394" s="221">
        <v>6407910.9654999999</v>
      </c>
      <c r="K394" s="221">
        <v>6908833.5688000005</v>
      </c>
      <c r="L394" s="221">
        <v>6035249.4545999989</v>
      </c>
      <c r="M394" s="221">
        <v>7851844.7435999988</v>
      </c>
      <c r="N394" s="221">
        <v>85380376.564799994</v>
      </c>
    </row>
    <row r="395" spans="1:14" ht="33" customHeight="1" x14ac:dyDescent="0.2">
      <c r="A395" s="199" t="s">
        <v>299</v>
      </c>
      <c r="B395" s="222">
        <v>0</v>
      </c>
      <c r="C395" s="222">
        <v>0</v>
      </c>
      <c r="D395" s="222">
        <v>0</v>
      </c>
      <c r="E395" s="222">
        <v>0</v>
      </c>
      <c r="F395" s="222">
        <v>0</v>
      </c>
      <c r="G395" s="222">
        <v>0</v>
      </c>
      <c r="H395" s="222">
        <v>0</v>
      </c>
      <c r="I395" s="222">
        <v>0</v>
      </c>
      <c r="J395" s="222">
        <v>0</v>
      </c>
      <c r="K395" s="222">
        <v>0</v>
      </c>
      <c r="L395" s="222">
        <v>0</v>
      </c>
      <c r="M395" s="222">
        <v>0</v>
      </c>
      <c r="N395" s="225">
        <v>0</v>
      </c>
    </row>
    <row r="396" spans="1:14" ht="33" customHeight="1" x14ac:dyDescent="0.2">
      <c r="A396" s="199" t="s">
        <v>300</v>
      </c>
      <c r="B396" s="222">
        <v>848000</v>
      </c>
      <c r="C396" s="222">
        <v>1414812</v>
      </c>
      <c r="D396" s="222">
        <v>3254067.6000000006</v>
      </c>
      <c r="E396" s="222">
        <v>2935734.9000000004</v>
      </c>
      <c r="F396" s="222">
        <v>1874625.9000000004</v>
      </c>
      <c r="G396" s="222">
        <v>4473717.6504000006</v>
      </c>
      <c r="H396" s="222">
        <v>2086847.7000000002</v>
      </c>
      <c r="I396" s="222">
        <v>2369810.0999999996</v>
      </c>
      <c r="J396" s="222">
        <v>3112586.4000000004</v>
      </c>
      <c r="K396" s="222">
        <v>4523461.0379999997</v>
      </c>
      <c r="L396" s="222">
        <v>3501659.6999999993</v>
      </c>
      <c r="M396" s="222">
        <v>4456657.7999999989</v>
      </c>
      <c r="N396" s="225">
        <v>34851980.788399994</v>
      </c>
    </row>
    <row r="397" spans="1:14" ht="33" customHeight="1" x14ac:dyDescent="0.2">
      <c r="A397" s="199" t="s">
        <v>301</v>
      </c>
      <c r="B397" s="222">
        <v>0</v>
      </c>
      <c r="C397" s="222">
        <v>0</v>
      </c>
      <c r="D397" s="222">
        <v>0</v>
      </c>
      <c r="E397" s="222">
        <v>0</v>
      </c>
      <c r="F397" s="222">
        <v>0</v>
      </c>
      <c r="G397" s="222">
        <v>0</v>
      </c>
      <c r="H397" s="222">
        <v>0</v>
      </c>
      <c r="I397" s="222">
        <v>0</v>
      </c>
      <c r="J397" s="222">
        <v>0</v>
      </c>
      <c r="K397" s="222">
        <v>0</v>
      </c>
      <c r="L397" s="222">
        <v>0</v>
      </c>
      <c r="M397" s="222">
        <v>0</v>
      </c>
      <c r="N397" s="225">
        <v>0</v>
      </c>
    </row>
    <row r="398" spans="1:14" ht="33" customHeight="1" x14ac:dyDescent="0.2">
      <c r="A398" s="199" t="s">
        <v>302</v>
      </c>
      <c r="B398" s="222">
        <v>0</v>
      </c>
      <c r="C398" s="222">
        <v>0</v>
      </c>
      <c r="D398" s="222">
        <v>0</v>
      </c>
      <c r="E398" s="222">
        <v>0</v>
      </c>
      <c r="F398" s="222">
        <v>0</v>
      </c>
      <c r="G398" s="222">
        <v>0</v>
      </c>
      <c r="H398" s="222">
        <v>0</v>
      </c>
      <c r="I398" s="222">
        <v>0</v>
      </c>
      <c r="J398" s="222">
        <v>0</v>
      </c>
      <c r="K398" s="222">
        <v>0</v>
      </c>
      <c r="L398" s="222">
        <v>0</v>
      </c>
      <c r="M398" s="222">
        <v>0</v>
      </c>
      <c r="N398" s="225">
        <v>0</v>
      </c>
    </row>
    <row r="399" spans="1:14" ht="33" customHeight="1" x14ac:dyDescent="0.2">
      <c r="A399" s="199" t="s">
        <v>303</v>
      </c>
      <c r="B399" s="222">
        <v>6396000</v>
      </c>
      <c r="C399" s="222">
        <v>6604743.4999999991</v>
      </c>
      <c r="D399" s="222">
        <v>5472323.4966000002</v>
      </c>
      <c r="E399" s="222">
        <v>3373669.8070999999</v>
      </c>
      <c r="F399" s="222">
        <v>3350184.6643999997</v>
      </c>
      <c r="G399" s="222">
        <v>4038582.6867</v>
      </c>
      <c r="H399" s="222">
        <v>5841296.4320999999</v>
      </c>
      <c r="I399" s="222">
        <v>3065794.841</v>
      </c>
      <c r="J399" s="222">
        <v>3039120.7807</v>
      </c>
      <c r="K399" s="222">
        <v>2385372.5308000003</v>
      </c>
      <c r="L399" s="222">
        <v>2533589.7545999996</v>
      </c>
      <c r="M399" s="222">
        <v>3395186.9435999999</v>
      </c>
      <c r="N399" s="225">
        <v>49495865.437600002</v>
      </c>
    </row>
    <row r="400" spans="1:14" ht="33" customHeight="1" thickBot="1" x14ac:dyDescent="0.25">
      <c r="A400" s="199" t="s">
        <v>234</v>
      </c>
      <c r="B400" s="222">
        <v>172544.4</v>
      </c>
      <c r="C400" s="222">
        <v>86272.2</v>
      </c>
      <c r="D400" s="222">
        <v>86272.2</v>
      </c>
      <c r="E400" s="222">
        <v>0</v>
      </c>
      <c r="F400" s="222">
        <v>176069.23560000001</v>
      </c>
      <c r="G400" s="222">
        <v>0</v>
      </c>
      <c r="H400" s="222">
        <v>86272.2</v>
      </c>
      <c r="I400" s="222">
        <v>168896.31839999999</v>
      </c>
      <c r="J400" s="222">
        <v>256203.78479999999</v>
      </c>
      <c r="K400" s="222">
        <v>0</v>
      </c>
      <c r="L400" s="222">
        <v>0</v>
      </c>
      <c r="M400" s="222">
        <v>0</v>
      </c>
      <c r="N400" s="225">
        <v>1032530.3388</v>
      </c>
    </row>
    <row r="401" spans="1:14" ht="33" customHeight="1" thickBot="1" x14ac:dyDescent="0.25">
      <c r="A401" s="198" t="s">
        <v>304</v>
      </c>
      <c r="B401" s="221">
        <v>3197520</v>
      </c>
      <c r="C401" s="221">
        <v>3144228</v>
      </c>
      <c r="D401" s="221">
        <v>3863670</v>
      </c>
      <c r="E401" s="221">
        <v>6315102</v>
      </c>
      <c r="F401" s="221">
        <v>0</v>
      </c>
      <c r="G401" s="221">
        <v>0</v>
      </c>
      <c r="H401" s="221">
        <v>5477496.6000000006</v>
      </c>
      <c r="I401" s="221">
        <v>4541094</v>
      </c>
      <c r="J401" s="221">
        <v>3197520</v>
      </c>
      <c r="K401" s="221">
        <v>0</v>
      </c>
      <c r="L401" s="221">
        <v>0</v>
      </c>
      <c r="M401" s="221">
        <v>0</v>
      </c>
      <c r="N401" s="221">
        <v>29736630.600000001</v>
      </c>
    </row>
    <row r="402" spans="1:14" ht="33" customHeight="1" x14ac:dyDescent="0.2">
      <c r="A402" s="199" t="s">
        <v>305</v>
      </c>
      <c r="B402" s="222">
        <v>3197520</v>
      </c>
      <c r="C402" s="222">
        <v>3144228</v>
      </c>
      <c r="D402" s="222">
        <v>3863670</v>
      </c>
      <c r="E402" s="222">
        <v>6315102</v>
      </c>
      <c r="F402" s="222">
        <v>0</v>
      </c>
      <c r="G402" s="222">
        <v>0</v>
      </c>
      <c r="H402" s="222">
        <v>5477496.6000000006</v>
      </c>
      <c r="I402" s="222">
        <v>4541094</v>
      </c>
      <c r="J402" s="222">
        <v>3197520</v>
      </c>
      <c r="K402" s="222">
        <v>0</v>
      </c>
      <c r="L402" s="222">
        <v>0</v>
      </c>
      <c r="M402" s="222">
        <v>0</v>
      </c>
      <c r="N402" s="222">
        <v>29736630.600000001</v>
      </c>
    </row>
    <row r="403" spans="1:14" ht="33" customHeight="1" x14ac:dyDescent="0.2">
      <c r="A403" s="199" t="s">
        <v>306</v>
      </c>
      <c r="B403" s="222">
        <v>0</v>
      </c>
      <c r="C403" s="222">
        <v>0</v>
      </c>
      <c r="D403" s="222">
        <v>0</v>
      </c>
      <c r="E403" s="222">
        <v>0</v>
      </c>
      <c r="F403" s="222">
        <v>0</v>
      </c>
      <c r="G403" s="222">
        <v>0</v>
      </c>
      <c r="H403" s="222">
        <v>0</v>
      </c>
      <c r="I403" s="222">
        <v>0</v>
      </c>
      <c r="J403" s="222">
        <v>0</v>
      </c>
      <c r="K403" s="222">
        <v>0</v>
      </c>
      <c r="L403" s="222">
        <v>0</v>
      </c>
      <c r="M403" s="222">
        <v>0</v>
      </c>
      <c r="N403" s="222">
        <v>0</v>
      </c>
    </row>
    <row r="404" spans="1:14" ht="33" customHeight="1" x14ac:dyDescent="0.2">
      <c r="A404" s="199" t="s">
        <v>307</v>
      </c>
      <c r="B404" s="222">
        <v>0</v>
      </c>
      <c r="C404" s="222">
        <v>0</v>
      </c>
      <c r="D404" s="222">
        <v>0</v>
      </c>
      <c r="E404" s="222">
        <v>0</v>
      </c>
      <c r="F404" s="222">
        <v>0</v>
      </c>
      <c r="G404" s="222">
        <v>0</v>
      </c>
      <c r="H404" s="222">
        <v>0</v>
      </c>
      <c r="I404" s="222">
        <v>0</v>
      </c>
      <c r="J404" s="222">
        <v>0</v>
      </c>
      <c r="K404" s="222">
        <v>0</v>
      </c>
      <c r="L404" s="222">
        <v>0</v>
      </c>
      <c r="M404" s="222">
        <v>0</v>
      </c>
      <c r="N404" s="222">
        <v>0</v>
      </c>
    </row>
    <row r="405" spans="1:14" ht="33" customHeight="1" thickBot="1" x14ac:dyDescent="0.25">
      <c r="A405" s="199" t="s">
        <v>234</v>
      </c>
      <c r="B405" s="222">
        <v>0</v>
      </c>
      <c r="C405" s="222">
        <v>0</v>
      </c>
      <c r="D405" s="222">
        <v>0</v>
      </c>
      <c r="E405" s="222">
        <v>0</v>
      </c>
      <c r="F405" s="222">
        <v>0</v>
      </c>
      <c r="G405" s="222">
        <v>0</v>
      </c>
      <c r="H405" s="222">
        <v>0</v>
      </c>
      <c r="I405" s="222">
        <v>0</v>
      </c>
      <c r="J405" s="222">
        <v>0</v>
      </c>
      <c r="K405" s="222">
        <v>0</v>
      </c>
      <c r="L405" s="222">
        <v>0</v>
      </c>
      <c r="M405" s="222">
        <v>0</v>
      </c>
      <c r="N405" s="222">
        <v>0</v>
      </c>
    </row>
    <row r="406" spans="1:14" ht="33" customHeight="1" thickBot="1" x14ac:dyDescent="0.25">
      <c r="A406" s="198" t="s">
        <v>308</v>
      </c>
      <c r="B406" s="221">
        <v>572110.9</v>
      </c>
      <c r="C406" s="221">
        <v>3169654.1856</v>
      </c>
      <c r="D406" s="221">
        <v>5613680.4767999994</v>
      </c>
      <c r="E406" s="221">
        <v>3293244.4844</v>
      </c>
      <c r="F406" s="221">
        <v>7052338.6831999999</v>
      </c>
      <c r="G406" s="221">
        <v>7571055.4292000001</v>
      </c>
      <c r="H406" s="221">
        <v>4200687.1131999996</v>
      </c>
      <c r="I406" s="221">
        <v>3424393.5263999999</v>
      </c>
      <c r="J406" s="221">
        <v>908802.62239999999</v>
      </c>
      <c r="K406" s="221">
        <v>35370.300000000003</v>
      </c>
      <c r="L406" s="221">
        <v>0</v>
      </c>
      <c r="M406" s="221">
        <v>0</v>
      </c>
      <c r="N406" s="221">
        <v>35841337.721199997</v>
      </c>
    </row>
    <row r="407" spans="1:14" ht="33" customHeight="1" x14ac:dyDescent="0.2">
      <c r="A407" s="199" t="s">
        <v>309</v>
      </c>
      <c r="B407" s="222">
        <v>0</v>
      </c>
      <c r="C407" s="222">
        <v>0</v>
      </c>
      <c r="D407" s="222">
        <v>0</v>
      </c>
      <c r="E407" s="222">
        <v>0</v>
      </c>
      <c r="F407" s="222">
        <v>0</v>
      </c>
      <c r="G407" s="222">
        <v>0</v>
      </c>
      <c r="H407" s="222">
        <v>0</v>
      </c>
      <c r="I407" s="222">
        <v>0</v>
      </c>
      <c r="J407" s="222">
        <v>0</v>
      </c>
      <c r="K407" s="222">
        <v>0</v>
      </c>
      <c r="L407" s="222">
        <v>0</v>
      </c>
      <c r="M407" s="222">
        <v>0</v>
      </c>
      <c r="N407" s="225">
        <v>0</v>
      </c>
    </row>
    <row r="408" spans="1:14" ht="33" customHeight="1" x14ac:dyDescent="0.2">
      <c r="A408" s="199" t="s">
        <v>310</v>
      </c>
      <c r="B408" s="222">
        <v>466000</v>
      </c>
      <c r="C408" s="222">
        <v>2814252.3456000001</v>
      </c>
      <c r="D408" s="222">
        <v>5613680.4767999994</v>
      </c>
      <c r="E408" s="222">
        <v>3293244.4844</v>
      </c>
      <c r="F408" s="222">
        <v>5176830.9375999998</v>
      </c>
      <c r="G408" s="222">
        <v>5656893.3064000001</v>
      </c>
      <c r="H408" s="222">
        <v>2306009.2919999999</v>
      </c>
      <c r="I408" s="222">
        <v>2969558.0075999997</v>
      </c>
      <c r="J408" s="222">
        <v>908802.62239999999</v>
      </c>
      <c r="K408" s="222">
        <v>0</v>
      </c>
      <c r="L408" s="222">
        <v>0</v>
      </c>
      <c r="M408" s="222">
        <v>0</v>
      </c>
      <c r="N408" s="225">
        <v>29205271.472800002</v>
      </c>
    </row>
    <row r="409" spans="1:14" ht="33" customHeight="1" x14ac:dyDescent="0.2">
      <c r="A409" s="199" t="s">
        <v>311</v>
      </c>
      <c r="B409" s="222">
        <v>0</v>
      </c>
      <c r="C409" s="222">
        <v>0</v>
      </c>
      <c r="D409" s="222">
        <v>0</v>
      </c>
      <c r="E409" s="222">
        <v>0</v>
      </c>
      <c r="F409" s="222">
        <v>0</v>
      </c>
      <c r="G409" s="222">
        <v>0</v>
      </c>
      <c r="H409" s="222">
        <v>0</v>
      </c>
      <c r="I409" s="222">
        <v>0</v>
      </c>
      <c r="J409" s="222">
        <v>0</v>
      </c>
      <c r="K409" s="222">
        <v>0</v>
      </c>
      <c r="L409" s="222">
        <v>0</v>
      </c>
      <c r="M409" s="222">
        <v>0</v>
      </c>
      <c r="N409" s="225">
        <v>0</v>
      </c>
    </row>
    <row r="410" spans="1:14" ht="33" customHeight="1" x14ac:dyDescent="0.2">
      <c r="A410" s="199" t="s">
        <v>312</v>
      </c>
      <c r="B410" s="222">
        <v>0</v>
      </c>
      <c r="C410" s="222">
        <v>0</v>
      </c>
      <c r="D410" s="222">
        <v>0</v>
      </c>
      <c r="E410" s="222">
        <v>0</v>
      </c>
      <c r="F410" s="222">
        <v>0</v>
      </c>
      <c r="G410" s="222">
        <v>0</v>
      </c>
      <c r="H410" s="222">
        <v>0</v>
      </c>
      <c r="I410" s="222">
        <v>0</v>
      </c>
      <c r="J410" s="222">
        <v>0</v>
      </c>
      <c r="K410" s="222">
        <v>0</v>
      </c>
      <c r="L410" s="222">
        <v>0</v>
      </c>
      <c r="M410" s="222">
        <v>0</v>
      </c>
      <c r="N410" s="225">
        <v>0</v>
      </c>
    </row>
    <row r="411" spans="1:14" ht="33" customHeight="1" x14ac:dyDescent="0.2">
      <c r="A411" s="199" t="s">
        <v>313</v>
      </c>
      <c r="B411" s="222">
        <v>0</v>
      </c>
      <c r="C411" s="222">
        <v>0</v>
      </c>
      <c r="D411" s="222">
        <v>0</v>
      </c>
      <c r="E411" s="222">
        <v>0</v>
      </c>
      <c r="F411" s="222">
        <v>0</v>
      </c>
      <c r="G411" s="222">
        <v>0</v>
      </c>
      <c r="H411" s="222">
        <v>0</v>
      </c>
      <c r="I411" s="222">
        <v>0</v>
      </c>
      <c r="J411" s="222">
        <v>0</v>
      </c>
      <c r="K411" s="222">
        <v>0</v>
      </c>
      <c r="L411" s="222">
        <v>0</v>
      </c>
      <c r="M411" s="222">
        <v>0</v>
      </c>
      <c r="N411" s="225">
        <v>0</v>
      </c>
    </row>
    <row r="412" spans="1:14" ht="33" customHeight="1" x14ac:dyDescent="0.2">
      <c r="A412" s="199" t="s">
        <v>314</v>
      </c>
      <c r="B412" s="222">
        <v>0</v>
      </c>
      <c r="C412" s="222">
        <v>355401.83999999997</v>
      </c>
      <c r="D412" s="222">
        <v>0</v>
      </c>
      <c r="E412" s="222">
        <v>0</v>
      </c>
      <c r="F412" s="222">
        <v>1875507.7456</v>
      </c>
      <c r="G412" s="222">
        <v>1878791.8228</v>
      </c>
      <c r="H412" s="222">
        <v>1859307.5211999998</v>
      </c>
      <c r="I412" s="222">
        <v>454835.51879999996</v>
      </c>
      <c r="J412" s="222">
        <v>0</v>
      </c>
      <c r="K412" s="222">
        <v>0</v>
      </c>
      <c r="L412" s="222">
        <v>0</v>
      </c>
      <c r="M412" s="222">
        <v>0</v>
      </c>
      <c r="N412" s="225">
        <v>6423844.4484000001</v>
      </c>
    </row>
    <row r="413" spans="1:14" ht="33" customHeight="1" x14ac:dyDescent="0.2">
      <c r="A413" s="199" t="s">
        <v>313</v>
      </c>
      <c r="B413" s="222">
        <v>0</v>
      </c>
      <c r="C413" s="222">
        <v>0</v>
      </c>
      <c r="D413" s="222">
        <v>0</v>
      </c>
      <c r="E413" s="222">
        <v>0</v>
      </c>
      <c r="F413" s="222">
        <v>0</v>
      </c>
      <c r="G413" s="222">
        <v>0</v>
      </c>
      <c r="H413" s="222">
        <v>0</v>
      </c>
      <c r="I413" s="222">
        <v>0</v>
      </c>
      <c r="J413" s="222">
        <v>0</v>
      </c>
      <c r="K413" s="222">
        <v>0</v>
      </c>
      <c r="L413" s="222">
        <v>0</v>
      </c>
      <c r="M413" s="222">
        <v>0</v>
      </c>
      <c r="N413" s="225">
        <v>0</v>
      </c>
    </row>
    <row r="414" spans="1:14" ht="33" customHeight="1" thickBot="1" x14ac:dyDescent="0.25">
      <c r="A414" s="199" t="s">
        <v>234</v>
      </c>
      <c r="B414" s="222">
        <v>106110.9</v>
      </c>
      <c r="C414" s="222">
        <v>0</v>
      </c>
      <c r="D414" s="222">
        <v>0</v>
      </c>
      <c r="E414" s="222">
        <v>0</v>
      </c>
      <c r="F414" s="222">
        <v>0</v>
      </c>
      <c r="G414" s="222">
        <v>35370.300000000003</v>
      </c>
      <c r="H414" s="222">
        <v>35370.300000000003</v>
      </c>
      <c r="I414" s="222">
        <v>0</v>
      </c>
      <c r="J414" s="222">
        <v>0</v>
      </c>
      <c r="K414" s="222">
        <v>35370.300000000003</v>
      </c>
      <c r="L414" s="222">
        <v>0</v>
      </c>
      <c r="M414" s="222">
        <v>0</v>
      </c>
      <c r="N414" s="225">
        <v>212221.8</v>
      </c>
    </row>
    <row r="415" spans="1:14" ht="33" customHeight="1" thickBot="1" x14ac:dyDescent="0.25">
      <c r="A415" s="198" t="s">
        <v>315</v>
      </c>
      <c r="B415" s="221">
        <v>76576.699500000002</v>
      </c>
      <c r="C415" s="221">
        <v>0</v>
      </c>
      <c r="D415" s="221">
        <v>0</v>
      </c>
      <c r="E415" s="221">
        <v>0</v>
      </c>
      <c r="F415" s="221">
        <v>0</v>
      </c>
      <c r="G415" s="221">
        <v>0</v>
      </c>
      <c r="H415" s="221">
        <v>0</v>
      </c>
      <c r="I415" s="221">
        <v>0</v>
      </c>
      <c r="J415" s="221">
        <v>0</v>
      </c>
      <c r="K415" s="221">
        <v>0</v>
      </c>
      <c r="L415" s="221">
        <v>0</v>
      </c>
      <c r="M415" s="221">
        <v>0</v>
      </c>
      <c r="N415" s="221">
        <v>76576.699500000002</v>
      </c>
    </row>
    <row r="416" spans="1:14" ht="33" customHeight="1" x14ac:dyDescent="0.2">
      <c r="A416" s="199" t="s">
        <v>316</v>
      </c>
      <c r="B416" s="222">
        <v>76576.699500000002</v>
      </c>
      <c r="C416" s="222">
        <v>0</v>
      </c>
      <c r="D416" s="222">
        <v>0</v>
      </c>
      <c r="E416" s="222">
        <v>0</v>
      </c>
      <c r="F416" s="222">
        <v>0</v>
      </c>
      <c r="G416" s="222">
        <v>0</v>
      </c>
      <c r="H416" s="222">
        <v>0</v>
      </c>
      <c r="I416" s="222">
        <v>0</v>
      </c>
      <c r="J416" s="222">
        <v>0</v>
      </c>
      <c r="K416" s="222">
        <v>0</v>
      </c>
      <c r="L416" s="222">
        <v>0</v>
      </c>
      <c r="M416" s="222">
        <v>0</v>
      </c>
      <c r="N416" s="225">
        <v>76576.699500000002</v>
      </c>
    </row>
    <row r="417" spans="1:14" ht="33" customHeight="1" x14ac:dyDescent="0.2">
      <c r="A417" s="199" t="s">
        <v>317</v>
      </c>
      <c r="B417" s="222">
        <v>0</v>
      </c>
      <c r="C417" s="222">
        <v>0</v>
      </c>
      <c r="D417" s="222">
        <v>0</v>
      </c>
      <c r="E417" s="222">
        <v>0</v>
      </c>
      <c r="F417" s="222">
        <v>0</v>
      </c>
      <c r="G417" s="222">
        <v>0</v>
      </c>
      <c r="H417" s="222">
        <v>0</v>
      </c>
      <c r="I417" s="222">
        <v>0</v>
      </c>
      <c r="J417" s="222">
        <v>0</v>
      </c>
      <c r="K417" s="222">
        <v>0</v>
      </c>
      <c r="L417" s="222">
        <v>0</v>
      </c>
      <c r="M417" s="222">
        <v>0</v>
      </c>
      <c r="N417" s="225">
        <v>0</v>
      </c>
    </row>
    <row r="418" spans="1:14" ht="33" customHeight="1" thickBot="1" x14ac:dyDescent="0.25">
      <c r="A418" s="199" t="s">
        <v>234</v>
      </c>
      <c r="B418" s="222">
        <v>0</v>
      </c>
      <c r="C418" s="222">
        <v>0</v>
      </c>
      <c r="D418" s="222">
        <v>0</v>
      </c>
      <c r="E418" s="222">
        <v>0</v>
      </c>
      <c r="F418" s="222">
        <v>0</v>
      </c>
      <c r="G418" s="222">
        <v>0</v>
      </c>
      <c r="H418" s="222">
        <v>0</v>
      </c>
      <c r="I418" s="222">
        <v>0</v>
      </c>
      <c r="J418" s="222">
        <v>0</v>
      </c>
      <c r="K418" s="222">
        <v>0</v>
      </c>
      <c r="L418" s="222">
        <v>0</v>
      </c>
      <c r="M418" s="222">
        <v>0</v>
      </c>
      <c r="N418" s="225">
        <v>0</v>
      </c>
    </row>
    <row r="419" spans="1:14" ht="33" customHeight="1" thickBot="1" x14ac:dyDescent="0.25">
      <c r="A419" s="198" t="s">
        <v>377</v>
      </c>
      <c r="B419" s="221">
        <v>0</v>
      </c>
      <c r="C419" s="221">
        <v>326724.30000000005</v>
      </c>
      <c r="D419" s="221">
        <v>0</v>
      </c>
      <c r="E419" s="221">
        <v>151502.78499999997</v>
      </c>
      <c r="F419" s="221">
        <v>303005.56999999995</v>
      </c>
      <c r="G419" s="221">
        <v>1151421.1660000002</v>
      </c>
      <c r="H419" s="221">
        <v>1900328.3180000002</v>
      </c>
      <c r="I419" s="221">
        <v>4122290.5640000002</v>
      </c>
      <c r="J419" s="221">
        <v>2105122.355</v>
      </c>
      <c r="K419" s="221">
        <v>1596379.5399999998</v>
      </c>
      <c r="L419" s="221">
        <v>894161.18399999989</v>
      </c>
      <c r="M419" s="221">
        <v>1671128.7739999997</v>
      </c>
      <c r="N419" s="221">
        <v>14222064.556</v>
      </c>
    </row>
    <row r="420" spans="1:14" ht="33" customHeight="1" thickBot="1" x14ac:dyDescent="0.25">
      <c r="A420" s="201" t="s">
        <v>234</v>
      </c>
      <c r="B420" s="227">
        <v>0</v>
      </c>
      <c r="C420" s="227">
        <v>326724.30000000005</v>
      </c>
      <c r="D420" s="227">
        <v>0</v>
      </c>
      <c r="E420" s="227">
        <v>151502.78499999997</v>
      </c>
      <c r="F420" s="227">
        <v>303005.56999999995</v>
      </c>
      <c r="G420" s="227">
        <v>1151421.1660000002</v>
      </c>
      <c r="H420" s="227">
        <v>1900328.3180000002</v>
      </c>
      <c r="I420" s="227">
        <v>4122290.5640000002</v>
      </c>
      <c r="J420" s="227">
        <v>2105122.355</v>
      </c>
      <c r="K420" s="227">
        <v>1596379.5399999998</v>
      </c>
      <c r="L420" s="227">
        <v>894161.18399999989</v>
      </c>
      <c r="M420" s="227">
        <v>1671128.7739999997</v>
      </c>
      <c r="N420" s="228">
        <v>14222064.556</v>
      </c>
    </row>
    <row r="421" spans="1:14" ht="33" customHeight="1" thickBot="1" x14ac:dyDescent="0.25">
      <c r="A421" s="202" t="s">
        <v>229</v>
      </c>
      <c r="B421" s="229">
        <v>195465931.20640001</v>
      </c>
      <c r="C421" s="229">
        <v>171786204.06570002</v>
      </c>
      <c r="D421" s="229">
        <v>135668594.22479999</v>
      </c>
      <c r="E421" s="229">
        <v>153327620.8434</v>
      </c>
      <c r="F421" s="229">
        <v>183582969.69050002</v>
      </c>
      <c r="G421" s="229">
        <v>195007270.21540004</v>
      </c>
      <c r="H421" s="229">
        <v>215377901.10859999</v>
      </c>
      <c r="I421" s="229">
        <v>213418508.69300005</v>
      </c>
      <c r="J421" s="229">
        <v>214043124.76819998</v>
      </c>
      <c r="K421" s="229">
        <v>216338734.78320003</v>
      </c>
      <c r="L421" s="229">
        <v>186676913.62799999</v>
      </c>
      <c r="M421" s="229">
        <v>141647201.50080001</v>
      </c>
      <c r="N421" s="229">
        <v>2222340974.7280006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381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91" t="s">
        <v>216</v>
      </c>
      <c r="B426" s="192" t="s">
        <v>217</v>
      </c>
      <c r="C426" s="192" t="s">
        <v>218</v>
      </c>
      <c r="D426" s="192" t="s">
        <v>219</v>
      </c>
      <c r="E426" s="192" t="s">
        <v>220</v>
      </c>
      <c r="F426" s="192" t="s">
        <v>221</v>
      </c>
      <c r="G426" s="192" t="s">
        <v>222</v>
      </c>
      <c r="H426" s="192" t="s">
        <v>223</v>
      </c>
      <c r="I426" s="192" t="s">
        <v>224</v>
      </c>
      <c r="J426" s="192" t="s">
        <v>225</v>
      </c>
      <c r="K426" s="192" t="s">
        <v>226</v>
      </c>
      <c r="L426" s="192" t="s">
        <v>227</v>
      </c>
      <c r="M426" s="192" t="s">
        <v>228</v>
      </c>
      <c r="N426" s="193" t="s">
        <v>229</v>
      </c>
    </row>
    <row r="427" spans="1:14" ht="33" customHeight="1" thickBot="1" x14ac:dyDescent="0.25">
      <c r="A427" s="198" t="s">
        <v>230</v>
      </c>
      <c r="B427" s="221">
        <v>0</v>
      </c>
      <c r="C427" s="221">
        <v>0</v>
      </c>
      <c r="D427" s="221">
        <v>0</v>
      </c>
      <c r="E427" s="221">
        <v>0</v>
      </c>
      <c r="F427" s="221">
        <v>0</v>
      </c>
      <c r="G427" s="221">
        <v>0</v>
      </c>
      <c r="H427" s="221">
        <v>0</v>
      </c>
      <c r="I427" s="221">
        <v>0</v>
      </c>
      <c r="J427" s="221">
        <v>0</v>
      </c>
      <c r="K427" s="221">
        <v>0</v>
      </c>
      <c r="L427" s="221">
        <v>0</v>
      </c>
      <c r="M427" s="221">
        <v>0</v>
      </c>
      <c r="N427" s="221">
        <v>0</v>
      </c>
    </row>
    <row r="428" spans="1:14" ht="33" customHeight="1" x14ac:dyDescent="0.2">
      <c r="A428" s="195" t="s">
        <v>231</v>
      </c>
      <c r="B428" s="222">
        <v>0</v>
      </c>
      <c r="C428" s="222">
        <v>0</v>
      </c>
      <c r="D428" s="222">
        <v>0</v>
      </c>
      <c r="E428" s="222">
        <v>0</v>
      </c>
      <c r="F428" s="222">
        <v>0</v>
      </c>
      <c r="G428" s="222">
        <v>0</v>
      </c>
      <c r="H428" s="222">
        <v>0</v>
      </c>
      <c r="I428" s="222">
        <v>0</v>
      </c>
      <c r="J428" s="222">
        <v>0</v>
      </c>
      <c r="K428" s="222">
        <v>0</v>
      </c>
      <c r="L428" s="222">
        <v>0</v>
      </c>
      <c r="M428" s="222">
        <v>0</v>
      </c>
      <c r="N428" s="223">
        <v>0</v>
      </c>
    </row>
    <row r="429" spans="1:14" ht="33" customHeight="1" x14ac:dyDescent="0.2">
      <c r="A429" s="195" t="s">
        <v>213</v>
      </c>
      <c r="B429" s="222">
        <v>0</v>
      </c>
      <c r="C429" s="222">
        <v>0</v>
      </c>
      <c r="D429" s="222">
        <v>0</v>
      </c>
      <c r="E429" s="222">
        <v>0</v>
      </c>
      <c r="F429" s="222">
        <v>0</v>
      </c>
      <c r="G429" s="222">
        <v>0</v>
      </c>
      <c r="H429" s="222">
        <v>0</v>
      </c>
      <c r="I429" s="222">
        <v>0</v>
      </c>
      <c r="J429" s="222">
        <v>0</v>
      </c>
      <c r="K429" s="222">
        <v>0</v>
      </c>
      <c r="L429" s="222">
        <v>0</v>
      </c>
      <c r="M429" s="222">
        <v>0</v>
      </c>
      <c r="N429" s="223">
        <v>0</v>
      </c>
    </row>
    <row r="430" spans="1:14" ht="33" customHeight="1" x14ac:dyDescent="0.2">
      <c r="A430" s="195" t="s">
        <v>232</v>
      </c>
      <c r="B430" s="222">
        <v>0</v>
      </c>
      <c r="C430" s="222">
        <v>0</v>
      </c>
      <c r="D430" s="222">
        <v>0</v>
      </c>
      <c r="E430" s="222">
        <v>0</v>
      </c>
      <c r="F430" s="222">
        <v>0</v>
      </c>
      <c r="G430" s="222">
        <v>0</v>
      </c>
      <c r="H430" s="222">
        <v>0</v>
      </c>
      <c r="I430" s="222">
        <v>0</v>
      </c>
      <c r="J430" s="222">
        <v>0</v>
      </c>
      <c r="K430" s="222">
        <v>0</v>
      </c>
      <c r="L430" s="222">
        <v>0</v>
      </c>
      <c r="M430" s="222">
        <v>0</v>
      </c>
      <c r="N430" s="223">
        <v>0</v>
      </c>
    </row>
    <row r="431" spans="1:14" ht="33" customHeight="1" x14ac:dyDescent="0.2">
      <c r="A431" s="196" t="s">
        <v>233</v>
      </c>
      <c r="B431" s="222">
        <v>0</v>
      </c>
      <c r="C431" s="222">
        <v>0</v>
      </c>
      <c r="D431" s="222">
        <v>0</v>
      </c>
      <c r="E431" s="222">
        <v>0</v>
      </c>
      <c r="F431" s="222">
        <v>0</v>
      </c>
      <c r="G431" s="222">
        <v>0</v>
      </c>
      <c r="H431" s="222">
        <v>0</v>
      </c>
      <c r="I431" s="222">
        <v>0</v>
      </c>
      <c r="J431" s="222">
        <v>0</v>
      </c>
      <c r="K431" s="222">
        <v>0</v>
      </c>
      <c r="L431" s="222">
        <v>0</v>
      </c>
      <c r="M431" s="222">
        <v>0</v>
      </c>
      <c r="N431" s="223">
        <v>0</v>
      </c>
    </row>
    <row r="432" spans="1:14" ht="33" customHeight="1" thickBot="1" x14ac:dyDescent="0.25">
      <c r="A432" s="197" t="s">
        <v>234</v>
      </c>
      <c r="B432" s="223">
        <v>0</v>
      </c>
      <c r="C432" s="222">
        <v>0</v>
      </c>
      <c r="D432" s="222">
        <v>0</v>
      </c>
      <c r="E432" s="222">
        <v>0</v>
      </c>
      <c r="F432" s="223">
        <v>0</v>
      </c>
      <c r="G432" s="222">
        <v>0</v>
      </c>
      <c r="H432" s="222">
        <v>0</v>
      </c>
      <c r="I432" s="222">
        <v>0</v>
      </c>
      <c r="J432" s="223">
        <v>0</v>
      </c>
      <c r="K432" s="222">
        <v>0</v>
      </c>
      <c r="L432" s="222">
        <v>0</v>
      </c>
      <c r="M432" s="222">
        <v>0</v>
      </c>
      <c r="N432" s="223">
        <v>0</v>
      </c>
    </row>
    <row r="433" spans="1:14" ht="33" customHeight="1" thickBot="1" x14ac:dyDescent="0.25">
      <c r="A433" s="198" t="s">
        <v>235</v>
      </c>
      <c r="B433" s="221">
        <v>0</v>
      </c>
      <c r="C433" s="221">
        <v>0</v>
      </c>
      <c r="D433" s="221">
        <v>0</v>
      </c>
      <c r="E433" s="221">
        <v>0</v>
      </c>
      <c r="F433" s="221">
        <v>0</v>
      </c>
      <c r="G433" s="221">
        <v>0</v>
      </c>
      <c r="H433" s="221">
        <v>0</v>
      </c>
      <c r="I433" s="221">
        <v>0</v>
      </c>
      <c r="J433" s="221">
        <v>0</v>
      </c>
      <c r="K433" s="221">
        <v>0</v>
      </c>
      <c r="L433" s="221">
        <v>0</v>
      </c>
      <c r="M433" s="221">
        <v>0</v>
      </c>
      <c r="N433" s="221">
        <v>0</v>
      </c>
    </row>
    <row r="434" spans="1:14" ht="33" customHeight="1" x14ac:dyDescent="0.2">
      <c r="A434" s="199" t="s">
        <v>236</v>
      </c>
      <c r="B434" s="222">
        <v>0</v>
      </c>
      <c r="C434" s="222">
        <v>0</v>
      </c>
      <c r="D434" s="222">
        <v>0</v>
      </c>
      <c r="E434" s="222">
        <v>0</v>
      </c>
      <c r="F434" s="222">
        <v>0</v>
      </c>
      <c r="G434" s="222">
        <v>0</v>
      </c>
      <c r="H434" s="222">
        <v>0</v>
      </c>
      <c r="I434" s="222">
        <v>0</v>
      </c>
      <c r="J434" s="222">
        <v>0</v>
      </c>
      <c r="K434" s="222">
        <v>0</v>
      </c>
      <c r="L434" s="222">
        <v>0</v>
      </c>
      <c r="M434" s="222">
        <v>0</v>
      </c>
      <c r="N434" s="223">
        <v>0</v>
      </c>
    </row>
    <row r="435" spans="1:14" ht="33" customHeight="1" x14ac:dyDescent="0.2">
      <c r="A435" s="199" t="s">
        <v>237</v>
      </c>
      <c r="B435" s="222">
        <v>0</v>
      </c>
      <c r="C435" s="222">
        <v>0</v>
      </c>
      <c r="D435" s="222">
        <v>0</v>
      </c>
      <c r="E435" s="222">
        <v>0</v>
      </c>
      <c r="F435" s="222">
        <v>0</v>
      </c>
      <c r="G435" s="222">
        <v>0</v>
      </c>
      <c r="H435" s="222">
        <v>0</v>
      </c>
      <c r="I435" s="222">
        <v>0</v>
      </c>
      <c r="J435" s="222">
        <v>0</v>
      </c>
      <c r="K435" s="222">
        <v>0</v>
      </c>
      <c r="L435" s="222">
        <v>0</v>
      </c>
      <c r="M435" s="222">
        <v>0</v>
      </c>
      <c r="N435" s="223">
        <v>0</v>
      </c>
    </row>
    <row r="436" spans="1:14" ht="33" customHeight="1" x14ac:dyDescent="0.2">
      <c r="A436" s="199" t="s">
        <v>238</v>
      </c>
      <c r="B436" s="222">
        <v>0</v>
      </c>
      <c r="C436" s="222">
        <v>0</v>
      </c>
      <c r="D436" s="222">
        <v>0</v>
      </c>
      <c r="E436" s="222">
        <v>0</v>
      </c>
      <c r="F436" s="222">
        <v>0</v>
      </c>
      <c r="G436" s="222">
        <v>0</v>
      </c>
      <c r="H436" s="222">
        <v>0</v>
      </c>
      <c r="I436" s="222">
        <v>0</v>
      </c>
      <c r="J436" s="222">
        <v>0</v>
      </c>
      <c r="K436" s="222">
        <v>0</v>
      </c>
      <c r="L436" s="222">
        <v>0</v>
      </c>
      <c r="M436" s="222">
        <v>0</v>
      </c>
      <c r="N436" s="223">
        <v>0</v>
      </c>
    </row>
    <row r="437" spans="1:14" ht="33" customHeight="1" x14ac:dyDescent="0.2">
      <c r="A437" s="199" t="s">
        <v>239</v>
      </c>
      <c r="B437" s="222">
        <v>0</v>
      </c>
      <c r="C437" s="222">
        <v>0</v>
      </c>
      <c r="D437" s="222">
        <v>0</v>
      </c>
      <c r="E437" s="222">
        <v>0</v>
      </c>
      <c r="F437" s="222">
        <v>0</v>
      </c>
      <c r="G437" s="222">
        <v>0</v>
      </c>
      <c r="H437" s="222">
        <v>0</v>
      </c>
      <c r="I437" s="222">
        <v>0</v>
      </c>
      <c r="J437" s="222">
        <v>0</v>
      </c>
      <c r="K437" s="222">
        <v>0</v>
      </c>
      <c r="L437" s="222">
        <v>0</v>
      </c>
      <c r="M437" s="222">
        <v>0</v>
      </c>
      <c r="N437" s="223">
        <v>0</v>
      </c>
    </row>
    <row r="438" spans="1:14" ht="33" customHeight="1" x14ac:dyDescent="0.2">
      <c r="A438" s="199" t="s">
        <v>240</v>
      </c>
      <c r="B438" s="222">
        <v>0</v>
      </c>
      <c r="C438" s="222">
        <v>0</v>
      </c>
      <c r="D438" s="222">
        <v>0</v>
      </c>
      <c r="E438" s="222">
        <v>0</v>
      </c>
      <c r="F438" s="222">
        <v>0</v>
      </c>
      <c r="G438" s="222">
        <v>0</v>
      </c>
      <c r="H438" s="222">
        <v>0</v>
      </c>
      <c r="I438" s="222">
        <v>0</v>
      </c>
      <c r="J438" s="222">
        <v>0</v>
      </c>
      <c r="K438" s="222">
        <v>0</v>
      </c>
      <c r="L438" s="222">
        <v>0</v>
      </c>
      <c r="M438" s="222">
        <v>0</v>
      </c>
      <c r="N438" s="223">
        <v>0</v>
      </c>
    </row>
    <row r="439" spans="1:14" ht="33" customHeight="1" thickBot="1" x14ac:dyDescent="0.25">
      <c r="A439" s="199" t="s">
        <v>241</v>
      </c>
      <c r="B439" s="222">
        <v>0</v>
      </c>
      <c r="C439" s="222">
        <v>0</v>
      </c>
      <c r="D439" s="222">
        <v>0</v>
      </c>
      <c r="E439" s="222">
        <v>0</v>
      </c>
      <c r="F439" s="222">
        <v>0</v>
      </c>
      <c r="G439" s="222">
        <v>0</v>
      </c>
      <c r="H439" s="222">
        <v>0</v>
      </c>
      <c r="I439" s="222">
        <v>0</v>
      </c>
      <c r="J439" s="222">
        <v>0</v>
      </c>
      <c r="K439" s="222">
        <v>0</v>
      </c>
      <c r="L439" s="222">
        <v>0</v>
      </c>
      <c r="M439" s="222">
        <v>0</v>
      </c>
      <c r="N439" s="223">
        <v>0</v>
      </c>
    </row>
    <row r="440" spans="1:14" ht="33" customHeight="1" thickBot="1" x14ac:dyDescent="0.25">
      <c r="A440" s="198" t="s">
        <v>242</v>
      </c>
      <c r="B440" s="221">
        <v>0</v>
      </c>
      <c r="C440" s="221">
        <v>0</v>
      </c>
      <c r="D440" s="221">
        <v>0</v>
      </c>
      <c r="E440" s="221">
        <v>0</v>
      </c>
      <c r="F440" s="221">
        <v>0</v>
      </c>
      <c r="G440" s="221">
        <v>0</v>
      </c>
      <c r="H440" s="221">
        <v>0</v>
      </c>
      <c r="I440" s="221">
        <v>0</v>
      </c>
      <c r="J440" s="221">
        <v>0</v>
      </c>
      <c r="K440" s="221">
        <v>0</v>
      </c>
      <c r="L440" s="221">
        <v>0</v>
      </c>
      <c r="M440" s="221">
        <v>0</v>
      </c>
      <c r="N440" s="221">
        <v>0</v>
      </c>
    </row>
    <row r="441" spans="1:14" ht="33" customHeight="1" x14ac:dyDescent="0.2">
      <c r="A441" s="199" t="s">
        <v>243</v>
      </c>
      <c r="B441" s="222">
        <v>0</v>
      </c>
      <c r="C441" s="222">
        <v>0</v>
      </c>
      <c r="D441" s="222">
        <v>0</v>
      </c>
      <c r="E441" s="222">
        <v>0</v>
      </c>
      <c r="F441" s="222">
        <v>0</v>
      </c>
      <c r="G441" s="222">
        <v>0</v>
      </c>
      <c r="H441" s="222">
        <v>0</v>
      </c>
      <c r="I441" s="222">
        <v>0</v>
      </c>
      <c r="J441" s="222">
        <v>0</v>
      </c>
      <c r="K441" s="222">
        <v>0</v>
      </c>
      <c r="L441" s="222">
        <v>0</v>
      </c>
      <c r="M441" s="222">
        <v>0</v>
      </c>
      <c r="N441" s="223">
        <v>0</v>
      </c>
    </row>
    <row r="442" spans="1:14" ht="33" customHeight="1" x14ac:dyDescent="0.2">
      <c r="A442" s="199" t="s">
        <v>244</v>
      </c>
      <c r="B442" s="222">
        <v>0</v>
      </c>
      <c r="C442" s="222">
        <v>0</v>
      </c>
      <c r="D442" s="222">
        <v>0</v>
      </c>
      <c r="E442" s="222">
        <v>0</v>
      </c>
      <c r="F442" s="222">
        <v>0</v>
      </c>
      <c r="G442" s="222">
        <v>0</v>
      </c>
      <c r="H442" s="222">
        <v>0</v>
      </c>
      <c r="I442" s="222">
        <v>0</v>
      </c>
      <c r="J442" s="222">
        <v>0</v>
      </c>
      <c r="K442" s="222">
        <v>0</v>
      </c>
      <c r="L442" s="222">
        <v>0</v>
      </c>
      <c r="M442" s="222">
        <v>0</v>
      </c>
      <c r="N442" s="223">
        <v>0</v>
      </c>
    </row>
    <row r="443" spans="1:14" ht="33" customHeight="1" x14ac:dyDescent="0.2">
      <c r="A443" s="199" t="s">
        <v>245</v>
      </c>
      <c r="B443" s="222">
        <v>0</v>
      </c>
      <c r="C443" s="222">
        <v>0</v>
      </c>
      <c r="D443" s="222">
        <v>0</v>
      </c>
      <c r="E443" s="222">
        <v>0</v>
      </c>
      <c r="F443" s="222">
        <v>0</v>
      </c>
      <c r="G443" s="222">
        <v>0</v>
      </c>
      <c r="H443" s="222">
        <v>0</v>
      </c>
      <c r="I443" s="222">
        <v>0</v>
      </c>
      <c r="J443" s="222">
        <v>0</v>
      </c>
      <c r="K443" s="222">
        <v>0</v>
      </c>
      <c r="L443" s="222">
        <v>0</v>
      </c>
      <c r="M443" s="222">
        <v>0</v>
      </c>
      <c r="N443" s="223">
        <v>0</v>
      </c>
    </row>
    <row r="444" spans="1:14" ht="33" customHeight="1" thickBot="1" x14ac:dyDescent="0.25">
      <c r="A444" s="199" t="s">
        <v>246</v>
      </c>
      <c r="B444" s="222">
        <v>0</v>
      </c>
      <c r="C444" s="222">
        <v>0</v>
      </c>
      <c r="D444" s="222">
        <v>0</v>
      </c>
      <c r="E444" s="222">
        <v>0</v>
      </c>
      <c r="F444" s="222">
        <v>0</v>
      </c>
      <c r="G444" s="222">
        <v>0</v>
      </c>
      <c r="H444" s="222">
        <v>0</v>
      </c>
      <c r="I444" s="222">
        <v>0</v>
      </c>
      <c r="J444" s="222">
        <v>0</v>
      </c>
      <c r="K444" s="222">
        <v>0</v>
      </c>
      <c r="L444" s="222">
        <v>0</v>
      </c>
      <c r="M444" s="222">
        <v>0</v>
      </c>
      <c r="N444" s="223">
        <v>0</v>
      </c>
    </row>
    <row r="445" spans="1:14" ht="33" customHeight="1" thickBot="1" x14ac:dyDescent="0.25">
      <c r="A445" s="198" t="s">
        <v>247</v>
      </c>
      <c r="B445" s="224">
        <v>0</v>
      </c>
      <c r="C445" s="224">
        <v>0</v>
      </c>
      <c r="D445" s="224">
        <v>0</v>
      </c>
      <c r="E445" s="224">
        <v>0</v>
      </c>
      <c r="F445" s="224">
        <v>0</v>
      </c>
      <c r="G445" s="224">
        <v>0</v>
      </c>
      <c r="H445" s="224">
        <v>0</v>
      </c>
      <c r="I445" s="224">
        <v>0</v>
      </c>
      <c r="J445" s="224">
        <v>0</v>
      </c>
      <c r="K445" s="224">
        <v>43740</v>
      </c>
      <c r="L445" s="224">
        <v>0</v>
      </c>
      <c r="M445" s="224">
        <v>0</v>
      </c>
      <c r="N445" s="224">
        <v>43740</v>
      </c>
    </row>
    <row r="446" spans="1:14" ht="33" customHeight="1" x14ac:dyDescent="0.2">
      <c r="A446" s="199" t="s">
        <v>248</v>
      </c>
      <c r="B446" s="222">
        <v>0</v>
      </c>
      <c r="C446" s="222">
        <v>0</v>
      </c>
      <c r="D446" s="222">
        <v>0</v>
      </c>
      <c r="E446" s="222">
        <v>0</v>
      </c>
      <c r="F446" s="222">
        <v>0</v>
      </c>
      <c r="G446" s="222">
        <v>0</v>
      </c>
      <c r="H446" s="222">
        <v>0</v>
      </c>
      <c r="I446" s="222">
        <v>0</v>
      </c>
      <c r="J446" s="222">
        <v>0</v>
      </c>
      <c r="K446" s="222">
        <v>0</v>
      </c>
      <c r="L446" s="222">
        <v>0</v>
      </c>
      <c r="M446" s="222">
        <v>0</v>
      </c>
      <c r="N446" s="225">
        <v>0</v>
      </c>
    </row>
    <row r="447" spans="1:14" ht="33" customHeight="1" thickBot="1" x14ac:dyDescent="0.25">
      <c r="A447" s="199" t="s">
        <v>249</v>
      </c>
      <c r="B447" s="222">
        <v>0</v>
      </c>
      <c r="C447" s="222">
        <v>0</v>
      </c>
      <c r="D447" s="222">
        <v>0</v>
      </c>
      <c r="E447" s="222">
        <v>0</v>
      </c>
      <c r="F447" s="222">
        <v>0</v>
      </c>
      <c r="G447" s="222">
        <v>0</v>
      </c>
      <c r="H447" s="222">
        <v>0</v>
      </c>
      <c r="I447" s="222">
        <v>0</v>
      </c>
      <c r="J447" s="222">
        <v>0</v>
      </c>
      <c r="K447" s="222">
        <v>43740</v>
      </c>
      <c r="L447" s="222">
        <v>0</v>
      </c>
      <c r="M447" s="222">
        <v>0</v>
      </c>
      <c r="N447" s="225">
        <v>43740</v>
      </c>
    </row>
    <row r="448" spans="1:14" ht="33" customHeight="1" thickBot="1" x14ac:dyDescent="0.25">
      <c r="A448" s="198" t="s">
        <v>250</v>
      </c>
      <c r="B448" s="221">
        <v>487000</v>
      </c>
      <c r="C448" s="221">
        <v>0</v>
      </c>
      <c r="D448" s="221">
        <v>0</v>
      </c>
      <c r="E448" s="221">
        <v>2331985.1999999997</v>
      </c>
      <c r="F448" s="221">
        <v>2626188.12</v>
      </c>
      <c r="G448" s="221">
        <v>1196627.8400000001</v>
      </c>
      <c r="H448" s="221">
        <v>487548</v>
      </c>
      <c r="I448" s="221">
        <v>0</v>
      </c>
      <c r="J448" s="221">
        <v>223200</v>
      </c>
      <c r="K448" s="221">
        <v>0</v>
      </c>
      <c r="L448" s="221">
        <v>729349.28</v>
      </c>
      <c r="M448" s="221">
        <v>1216316.2000000002</v>
      </c>
      <c r="N448" s="221">
        <v>9298214.6400000006</v>
      </c>
    </row>
    <row r="449" spans="1:14" ht="33" customHeight="1" x14ac:dyDescent="0.2">
      <c r="A449" s="199" t="s">
        <v>251</v>
      </c>
      <c r="B449" s="222">
        <v>0</v>
      </c>
      <c r="C449" s="222">
        <v>0</v>
      </c>
      <c r="D449" s="222">
        <v>0</v>
      </c>
      <c r="E449" s="222">
        <v>0</v>
      </c>
      <c r="F449" s="222">
        <v>0</v>
      </c>
      <c r="G449" s="222">
        <v>0</v>
      </c>
      <c r="H449" s="222">
        <v>0</v>
      </c>
      <c r="I449" s="222">
        <v>0</v>
      </c>
      <c r="J449" s="222">
        <v>0</v>
      </c>
      <c r="K449" s="222">
        <v>0</v>
      </c>
      <c r="L449" s="222">
        <v>0</v>
      </c>
      <c r="M449" s="222">
        <v>0</v>
      </c>
      <c r="N449" s="225">
        <v>0</v>
      </c>
    </row>
    <row r="450" spans="1:14" ht="33" customHeight="1" x14ac:dyDescent="0.2">
      <c r="A450" s="199" t="s">
        <v>252</v>
      </c>
      <c r="B450" s="222">
        <v>0</v>
      </c>
      <c r="C450" s="222">
        <v>0</v>
      </c>
      <c r="D450" s="222">
        <v>0</v>
      </c>
      <c r="E450" s="222">
        <v>0</v>
      </c>
      <c r="F450" s="222">
        <v>0</v>
      </c>
      <c r="G450" s="222">
        <v>0</v>
      </c>
      <c r="H450" s="222">
        <v>0</v>
      </c>
      <c r="I450" s="222">
        <v>0</v>
      </c>
      <c r="J450" s="222">
        <v>0</v>
      </c>
      <c r="K450" s="222">
        <v>0</v>
      </c>
      <c r="L450" s="222">
        <v>0</v>
      </c>
      <c r="M450" s="222">
        <v>0</v>
      </c>
      <c r="N450" s="225">
        <v>0</v>
      </c>
    </row>
    <row r="451" spans="1:14" ht="33" customHeight="1" x14ac:dyDescent="0.2">
      <c r="A451" s="199" t="s">
        <v>253</v>
      </c>
      <c r="B451" s="222">
        <v>0</v>
      </c>
      <c r="C451" s="222">
        <v>0</v>
      </c>
      <c r="D451" s="222">
        <v>0</v>
      </c>
      <c r="E451" s="222">
        <v>0</v>
      </c>
      <c r="F451" s="222">
        <v>0</v>
      </c>
      <c r="G451" s="222">
        <v>0</v>
      </c>
      <c r="H451" s="222">
        <v>0</v>
      </c>
      <c r="I451" s="222">
        <v>0</v>
      </c>
      <c r="J451" s="222">
        <v>0</v>
      </c>
      <c r="K451" s="222">
        <v>0</v>
      </c>
      <c r="L451" s="222">
        <v>0</v>
      </c>
      <c r="M451" s="222">
        <v>0</v>
      </c>
      <c r="N451" s="225">
        <v>0</v>
      </c>
    </row>
    <row r="452" spans="1:14" ht="33" customHeight="1" x14ac:dyDescent="0.2">
      <c r="A452" s="199" t="s">
        <v>254</v>
      </c>
      <c r="B452" s="222">
        <v>0</v>
      </c>
      <c r="C452" s="222">
        <v>0</v>
      </c>
      <c r="D452" s="222">
        <v>0</v>
      </c>
      <c r="E452" s="222">
        <v>371973.95999999996</v>
      </c>
      <c r="F452" s="222">
        <v>0</v>
      </c>
      <c r="G452" s="222">
        <v>0</v>
      </c>
      <c r="H452" s="222">
        <v>0</v>
      </c>
      <c r="I452" s="222">
        <v>0</v>
      </c>
      <c r="J452" s="222">
        <v>0</v>
      </c>
      <c r="K452" s="222">
        <v>0</v>
      </c>
      <c r="L452" s="222">
        <v>0</v>
      </c>
      <c r="M452" s="222">
        <v>0</v>
      </c>
      <c r="N452" s="225">
        <v>371973.95999999996</v>
      </c>
    </row>
    <row r="453" spans="1:14" ht="33" customHeight="1" x14ac:dyDescent="0.2">
      <c r="A453" s="199" t="s">
        <v>255</v>
      </c>
      <c r="B453" s="222">
        <v>0</v>
      </c>
      <c r="C453" s="222">
        <v>0</v>
      </c>
      <c r="D453" s="222">
        <v>0</v>
      </c>
      <c r="E453" s="222">
        <v>0</v>
      </c>
      <c r="F453" s="222">
        <v>0</v>
      </c>
      <c r="G453" s="222">
        <v>0</v>
      </c>
      <c r="H453" s="222">
        <v>0</v>
      </c>
      <c r="I453" s="222">
        <v>0</v>
      </c>
      <c r="J453" s="222">
        <v>0</v>
      </c>
      <c r="K453" s="222">
        <v>0</v>
      </c>
      <c r="L453" s="222">
        <v>0</v>
      </c>
      <c r="M453" s="222">
        <v>0</v>
      </c>
      <c r="N453" s="225">
        <v>0</v>
      </c>
    </row>
    <row r="454" spans="1:14" ht="33" customHeight="1" x14ac:dyDescent="0.2">
      <c r="A454" s="199" t="s">
        <v>256</v>
      </c>
      <c r="B454" s="222">
        <v>487000</v>
      </c>
      <c r="C454" s="222">
        <v>0</v>
      </c>
      <c r="D454" s="222">
        <v>0</v>
      </c>
      <c r="E454" s="222">
        <v>0</v>
      </c>
      <c r="F454" s="222">
        <v>0</v>
      </c>
      <c r="G454" s="222">
        <v>0</v>
      </c>
      <c r="H454" s="222">
        <v>0</v>
      </c>
      <c r="I454" s="222">
        <v>0</v>
      </c>
      <c r="J454" s="222">
        <v>0</v>
      </c>
      <c r="K454" s="222">
        <v>0</v>
      </c>
      <c r="L454" s="222">
        <v>729349.28</v>
      </c>
      <c r="M454" s="222">
        <v>1216316.2000000002</v>
      </c>
      <c r="N454" s="225">
        <v>2432665.4800000004</v>
      </c>
    </row>
    <row r="455" spans="1:14" ht="33" customHeight="1" x14ac:dyDescent="0.2">
      <c r="A455" s="199" t="s">
        <v>257</v>
      </c>
      <c r="B455" s="222">
        <v>0</v>
      </c>
      <c r="C455" s="222">
        <v>0</v>
      </c>
      <c r="D455" s="222">
        <v>0</v>
      </c>
      <c r="E455" s="222">
        <v>0</v>
      </c>
      <c r="F455" s="222">
        <v>0</v>
      </c>
      <c r="G455" s="222">
        <v>0</v>
      </c>
      <c r="H455" s="222">
        <v>0</v>
      </c>
      <c r="I455" s="222">
        <v>0</v>
      </c>
      <c r="J455" s="222">
        <v>0</v>
      </c>
      <c r="K455" s="222">
        <v>0</v>
      </c>
      <c r="L455" s="222">
        <v>0</v>
      </c>
      <c r="M455" s="222">
        <v>0</v>
      </c>
      <c r="N455" s="225">
        <v>0</v>
      </c>
    </row>
    <row r="456" spans="1:14" ht="33" customHeight="1" x14ac:dyDescent="0.2">
      <c r="A456" s="199" t="s">
        <v>258</v>
      </c>
      <c r="B456" s="222">
        <v>0</v>
      </c>
      <c r="C456" s="222">
        <v>0</v>
      </c>
      <c r="D456" s="222">
        <v>0</v>
      </c>
      <c r="E456" s="222">
        <v>0</v>
      </c>
      <c r="F456" s="222">
        <v>0</v>
      </c>
      <c r="G456" s="222">
        <v>0</v>
      </c>
      <c r="H456" s="222">
        <v>0</v>
      </c>
      <c r="I456" s="222">
        <v>0</v>
      </c>
      <c r="J456" s="222">
        <v>0</v>
      </c>
      <c r="K456" s="222">
        <v>0</v>
      </c>
      <c r="L456" s="222">
        <v>0</v>
      </c>
      <c r="M456" s="222">
        <v>0</v>
      </c>
      <c r="N456" s="225">
        <v>0</v>
      </c>
    </row>
    <row r="457" spans="1:14" ht="33" customHeight="1" x14ac:dyDescent="0.2">
      <c r="A457" s="199" t="s">
        <v>259</v>
      </c>
      <c r="B457" s="222">
        <v>0</v>
      </c>
      <c r="C457" s="222">
        <v>0</v>
      </c>
      <c r="D457" s="222">
        <v>0</v>
      </c>
      <c r="E457" s="222">
        <v>1960011.2399999998</v>
      </c>
      <c r="F457" s="222">
        <v>2626188.12</v>
      </c>
      <c r="G457" s="222">
        <v>1196627.8400000001</v>
      </c>
      <c r="H457" s="222">
        <v>487548</v>
      </c>
      <c r="I457" s="222">
        <v>0</v>
      </c>
      <c r="J457" s="222">
        <v>223200</v>
      </c>
      <c r="K457" s="222">
        <v>0</v>
      </c>
      <c r="L457" s="222">
        <v>0</v>
      </c>
      <c r="M457" s="222">
        <v>0</v>
      </c>
      <c r="N457" s="225">
        <v>6493575.1999999993</v>
      </c>
    </row>
    <row r="458" spans="1:14" ht="33" customHeight="1" x14ac:dyDescent="0.2">
      <c r="A458" s="199" t="s">
        <v>260</v>
      </c>
      <c r="B458" s="222">
        <v>0</v>
      </c>
      <c r="C458" s="222">
        <v>0</v>
      </c>
      <c r="D458" s="222">
        <v>0</v>
      </c>
      <c r="E458" s="222">
        <v>0</v>
      </c>
      <c r="F458" s="222">
        <v>0</v>
      </c>
      <c r="G458" s="222">
        <v>0</v>
      </c>
      <c r="H458" s="222">
        <v>0</v>
      </c>
      <c r="I458" s="222">
        <v>0</v>
      </c>
      <c r="J458" s="222">
        <v>0</v>
      </c>
      <c r="K458" s="222">
        <v>0</v>
      </c>
      <c r="L458" s="222">
        <v>0</v>
      </c>
      <c r="M458" s="222">
        <v>0</v>
      </c>
      <c r="N458" s="225">
        <v>0</v>
      </c>
    </row>
    <row r="459" spans="1:14" ht="33" customHeight="1" thickBot="1" x14ac:dyDescent="0.25">
      <c r="A459" s="199" t="s">
        <v>261</v>
      </c>
      <c r="B459" s="222">
        <v>0</v>
      </c>
      <c r="C459" s="222">
        <v>0</v>
      </c>
      <c r="D459" s="222">
        <v>0</v>
      </c>
      <c r="E459" s="222">
        <v>0</v>
      </c>
      <c r="F459" s="222">
        <v>0</v>
      </c>
      <c r="G459" s="222">
        <v>0</v>
      </c>
      <c r="H459" s="222">
        <v>0</v>
      </c>
      <c r="I459" s="222">
        <v>0</v>
      </c>
      <c r="J459" s="222">
        <v>0</v>
      </c>
      <c r="K459" s="222">
        <v>0</v>
      </c>
      <c r="L459" s="222">
        <v>0</v>
      </c>
      <c r="M459" s="222">
        <v>0</v>
      </c>
      <c r="N459" s="225">
        <v>0</v>
      </c>
    </row>
    <row r="460" spans="1:14" ht="33" customHeight="1" thickBot="1" x14ac:dyDescent="0.25">
      <c r="A460" s="198" t="s">
        <v>262</v>
      </c>
      <c r="B460" s="221">
        <v>5967000</v>
      </c>
      <c r="C460" s="221">
        <v>5173000</v>
      </c>
      <c r="D460" s="221">
        <v>2747600</v>
      </c>
      <c r="E460" s="221">
        <v>11246883</v>
      </c>
      <c r="F460" s="221">
        <v>11570858.560000001</v>
      </c>
      <c r="G460" s="221">
        <v>12084678</v>
      </c>
      <c r="H460" s="221">
        <v>9732279</v>
      </c>
      <c r="I460" s="221">
        <v>14120551</v>
      </c>
      <c r="J460" s="221">
        <v>11624767</v>
      </c>
      <c r="K460" s="221">
        <v>11711320</v>
      </c>
      <c r="L460" s="221">
        <v>11882001.999999998</v>
      </c>
      <c r="M460" s="221">
        <v>10596068</v>
      </c>
      <c r="N460" s="221">
        <v>118457006.56</v>
      </c>
    </row>
    <row r="461" spans="1:14" ht="33" customHeight="1" thickBot="1" x14ac:dyDescent="0.25">
      <c r="A461" s="200" t="s">
        <v>262</v>
      </c>
      <c r="B461" s="226">
        <v>5967000</v>
      </c>
      <c r="C461" s="226">
        <v>5173000</v>
      </c>
      <c r="D461" s="226">
        <v>2747600</v>
      </c>
      <c r="E461" s="226">
        <v>11246883</v>
      </c>
      <c r="F461" s="226">
        <v>11570858.560000001</v>
      </c>
      <c r="G461" s="226">
        <v>12084678</v>
      </c>
      <c r="H461" s="226">
        <v>9732279</v>
      </c>
      <c r="I461" s="226">
        <v>14120551</v>
      </c>
      <c r="J461" s="226">
        <v>11624767</v>
      </c>
      <c r="K461" s="226">
        <v>11711320</v>
      </c>
      <c r="L461" s="226">
        <v>11882001.999999998</v>
      </c>
      <c r="M461" s="226">
        <v>10596068</v>
      </c>
      <c r="N461" s="225">
        <v>118457006.56</v>
      </c>
    </row>
    <row r="462" spans="1:14" ht="33" customHeight="1" thickBot="1" x14ac:dyDescent="0.25">
      <c r="A462" s="198" t="s">
        <v>263</v>
      </c>
      <c r="B462" s="221">
        <v>0</v>
      </c>
      <c r="C462" s="221">
        <v>0</v>
      </c>
      <c r="D462" s="221">
        <v>0</v>
      </c>
      <c r="E462" s="221">
        <v>0</v>
      </c>
      <c r="F462" s="221">
        <v>0</v>
      </c>
      <c r="G462" s="221">
        <v>0</v>
      </c>
      <c r="H462" s="221">
        <v>1786147.2000000002</v>
      </c>
      <c r="I462" s="221">
        <v>1721878.56</v>
      </c>
      <c r="J462" s="221">
        <v>3223968.48</v>
      </c>
      <c r="K462" s="221">
        <v>2802665</v>
      </c>
      <c r="L462" s="221">
        <v>1984843.44</v>
      </c>
      <c r="M462" s="221">
        <v>2511171.7200000002</v>
      </c>
      <c r="N462" s="221">
        <v>14030674.4</v>
      </c>
    </row>
    <row r="463" spans="1:14" ht="33" customHeight="1" x14ac:dyDescent="0.2">
      <c r="A463" s="199" t="s">
        <v>264</v>
      </c>
      <c r="B463" s="222">
        <v>0</v>
      </c>
      <c r="C463" s="222">
        <v>0</v>
      </c>
      <c r="D463" s="222">
        <v>0</v>
      </c>
      <c r="E463" s="222">
        <v>0</v>
      </c>
      <c r="F463" s="222">
        <v>0</v>
      </c>
      <c r="G463" s="222">
        <v>0</v>
      </c>
      <c r="H463" s="222">
        <v>0</v>
      </c>
      <c r="I463" s="222">
        <v>0</v>
      </c>
      <c r="J463" s="222">
        <v>0</v>
      </c>
      <c r="K463" s="222">
        <v>0</v>
      </c>
      <c r="L463" s="222">
        <v>0</v>
      </c>
      <c r="M463" s="222">
        <v>0</v>
      </c>
      <c r="N463" s="225">
        <v>0</v>
      </c>
    </row>
    <row r="464" spans="1:14" ht="33" customHeight="1" x14ac:dyDescent="0.2">
      <c r="A464" s="199" t="s">
        <v>265</v>
      </c>
      <c r="B464" s="222">
        <v>0</v>
      </c>
      <c r="C464" s="222">
        <v>0</v>
      </c>
      <c r="D464" s="222">
        <v>0</v>
      </c>
      <c r="E464" s="222">
        <v>0</v>
      </c>
      <c r="F464" s="222">
        <v>0</v>
      </c>
      <c r="G464" s="222">
        <v>0</v>
      </c>
      <c r="H464" s="222">
        <v>0</v>
      </c>
      <c r="I464" s="222">
        <v>0</v>
      </c>
      <c r="J464" s="222">
        <v>0</v>
      </c>
      <c r="K464" s="222">
        <v>0</v>
      </c>
      <c r="L464" s="222">
        <v>0</v>
      </c>
      <c r="M464" s="222">
        <v>0</v>
      </c>
      <c r="N464" s="225">
        <v>0</v>
      </c>
    </row>
    <row r="465" spans="1:14" ht="33" customHeight="1" x14ac:dyDescent="0.2">
      <c r="A465" s="199" t="s">
        <v>266</v>
      </c>
      <c r="B465" s="222">
        <v>0</v>
      </c>
      <c r="C465" s="222">
        <v>0</v>
      </c>
      <c r="D465" s="222">
        <v>0</v>
      </c>
      <c r="E465" s="222">
        <v>0</v>
      </c>
      <c r="F465" s="222">
        <v>0</v>
      </c>
      <c r="G465" s="222">
        <v>0</v>
      </c>
      <c r="H465" s="222">
        <v>0</v>
      </c>
      <c r="I465" s="222">
        <v>0</v>
      </c>
      <c r="J465" s="222">
        <v>0</v>
      </c>
      <c r="K465" s="222">
        <v>0</v>
      </c>
      <c r="L465" s="222">
        <v>0</v>
      </c>
      <c r="M465" s="222">
        <v>0</v>
      </c>
      <c r="N465" s="225">
        <v>0</v>
      </c>
    </row>
    <row r="466" spans="1:14" ht="33" customHeight="1" x14ac:dyDescent="0.2">
      <c r="A466" s="199" t="s">
        <v>267</v>
      </c>
      <c r="B466" s="222">
        <v>0</v>
      </c>
      <c r="C466" s="222">
        <v>0</v>
      </c>
      <c r="D466" s="222">
        <v>0</v>
      </c>
      <c r="E466" s="222">
        <v>0</v>
      </c>
      <c r="F466" s="222">
        <v>0</v>
      </c>
      <c r="G466" s="222">
        <v>0</v>
      </c>
      <c r="H466" s="222">
        <v>0</v>
      </c>
      <c r="I466" s="222">
        <v>0</v>
      </c>
      <c r="J466" s="222">
        <v>0</v>
      </c>
      <c r="K466" s="222">
        <v>0</v>
      </c>
      <c r="L466" s="222">
        <v>0</v>
      </c>
      <c r="M466" s="222">
        <v>0</v>
      </c>
      <c r="N466" s="225">
        <v>0</v>
      </c>
    </row>
    <row r="467" spans="1:14" ht="33" customHeight="1" x14ac:dyDescent="0.2">
      <c r="A467" s="199" t="s">
        <v>268</v>
      </c>
      <c r="B467" s="222">
        <v>0</v>
      </c>
      <c r="C467" s="222">
        <v>0</v>
      </c>
      <c r="D467" s="222">
        <v>0</v>
      </c>
      <c r="E467" s="222">
        <v>0</v>
      </c>
      <c r="F467" s="222">
        <v>0</v>
      </c>
      <c r="G467" s="222">
        <v>0</v>
      </c>
      <c r="H467" s="222">
        <v>0</v>
      </c>
      <c r="I467" s="222">
        <v>0</v>
      </c>
      <c r="J467" s="222">
        <v>0</v>
      </c>
      <c r="K467" s="222">
        <v>0</v>
      </c>
      <c r="L467" s="222">
        <v>0</v>
      </c>
      <c r="M467" s="222">
        <v>0</v>
      </c>
      <c r="N467" s="225">
        <v>0</v>
      </c>
    </row>
    <row r="468" spans="1:14" ht="33" customHeight="1" x14ac:dyDescent="0.2">
      <c r="A468" s="199" t="s">
        <v>269</v>
      </c>
      <c r="B468" s="222">
        <v>0</v>
      </c>
      <c r="C468" s="222">
        <v>0</v>
      </c>
      <c r="D468" s="222">
        <v>0</v>
      </c>
      <c r="E468" s="222">
        <v>0</v>
      </c>
      <c r="F468" s="222">
        <v>0</v>
      </c>
      <c r="G468" s="222">
        <v>0</v>
      </c>
      <c r="H468" s="222">
        <v>0</v>
      </c>
      <c r="I468" s="222">
        <v>0</v>
      </c>
      <c r="J468" s="222">
        <v>0</v>
      </c>
      <c r="K468" s="222">
        <v>0</v>
      </c>
      <c r="L468" s="222">
        <v>0</v>
      </c>
      <c r="M468" s="222">
        <v>0</v>
      </c>
      <c r="N468" s="225">
        <v>0</v>
      </c>
    </row>
    <row r="469" spans="1:14" ht="33" customHeight="1" x14ac:dyDescent="0.2">
      <c r="A469" s="199" t="s">
        <v>270</v>
      </c>
      <c r="B469" s="222">
        <v>0</v>
      </c>
      <c r="C469" s="222">
        <v>0</v>
      </c>
      <c r="D469" s="222">
        <v>0</v>
      </c>
      <c r="E469" s="222">
        <v>0</v>
      </c>
      <c r="F469" s="222">
        <v>0</v>
      </c>
      <c r="G469" s="222">
        <v>0</v>
      </c>
      <c r="H469" s="222">
        <v>0</v>
      </c>
      <c r="I469" s="222">
        <v>0</v>
      </c>
      <c r="J469" s="222">
        <v>0</v>
      </c>
      <c r="K469" s="222">
        <v>0</v>
      </c>
      <c r="L469" s="222">
        <v>0</v>
      </c>
      <c r="M469" s="222">
        <v>0</v>
      </c>
      <c r="N469" s="225">
        <v>0</v>
      </c>
    </row>
    <row r="470" spans="1:14" ht="33" customHeight="1" x14ac:dyDescent="0.2">
      <c r="A470" s="199" t="s">
        <v>271</v>
      </c>
      <c r="B470" s="222">
        <v>0</v>
      </c>
      <c r="C470" s="222">
        <v>0</v>
      </c>
      <c r="D470" s="222">
        <v>0</v>
      </c>
      <c r="E470" s="222">
        <v>0</v>
      </c>
      <c r="F470" s="222">
        <v>0</v>
      </c>
      <c r="G470" s="222">
        <v>0</v>
      </c>
      <c r="H470" s="222">
        <v>0</v>
      </c>
      <c r="I470" s="222">
        <v>0</v>
      </c>
      <c r="J470" s="222">
        <v>0</v>
      </c>
      <c r="K470" s="222">
        <v>0</v>
      </c>
      <c r="L470" s="222">
        <v>0</v>
      </c>
      <c r="M470" s="222">
        <v>0</v>
      </c>
      <c r="N470" s="225">
        <v>0</v>
      </c>
    </row>
    <row r="471" spans="1:14" ht="33" customHeight="1" x14ac:dyDescent="0.2">
      <c r="A471" s="199" t="s">
        <v>272</v>
      </c>
      <c r="B471" s="222">
        <v>0</v>
      </c>
      <c r="C471" s="222">
        <v>0</v>
      </c>
      <c r="D471" s="222">
        <v>0</v>
      </c>
      <c r="E471" s="222">
        <v>0</v>
      </c>
      <c r="F471" s="222">
        <v>0</v>
      </c>
      <c r="G471" s="222">
        <v>0</v>
      </c>
      <c r="H471" s="222">
        <v>1786147.2000000002</v>
      </c>
      <c r="I471" s="222">
        <v>1721878.56</v>
      </c>
      <c r="J471" s="222">
        <v>3223968.48</v>
      </c>
      <c r="K471" s="222">
        <v>2802665</v>
      </c>
      <c r="L471" s="222">
        <v>1984843.44</v>
      </c>
      <c r="M471" s="222">
        <v>2511171.7200000002</v>
      </c>
      <c r="N471" s="225">
        <v>14030674.4</v>
      </c>
    </row>
    <row r="472" spans="1:14" ht="33" customHeight="1" thickBot="1" x14ac:dyDescent="0.25">
      <c r="A472" s="199" t="s">
        <v>273</v>
      </c>
      <c r="B472" s="222">
        <v>0</v>
      </c>
      <c r="C472" s="222">
        <v>0</v>
      </c>
      <c r="D472" s="222">
        <v>0</v>
      </c>
      <c r="E472" s="222">
        <v>0</v>
      </c>
      <c r="F472" s="222">
        <v>0</v>
      </c>
      <c r="G472" s="222">
        <v>0</v>
      </c>
      <c r="H472" s="222">
        <v>0</v>
      </c>
      <c r="I472" s="222">
        <v>0</v>
      </c>
      <c r="J472" s="222">
        <v>0</v>
      </c>
      <c r="K472" s="222">
        <v>0</v>
      </c>
      <c r="L472" s="222">
        <v>0</v>
      </c>
      <c r="M472" s="222">
        <v>0</v>
      </c>
      <c r="N472" s="225">
        <v>0</v>
      </c>
    </row>
    <row r="473" spans="1:14" ht="33" customHeight="1" thickBot="1" x14ac:dyDescent="0.25">
      <c r="A473" s="198" t="s">
        <v>274</v>
      </c>
      <c r="B473" s="221">
        <v>2561000</v>
      </c>
      <c r="C473" s="221">
        <v>2226000</v>
      </c>
      <c r="D473" s="221">
        <v>0</v>
      </c>
      <c r="E473" s="221">
        <v>3138714.56</v>
      </c>
      <c r="F473" s="221">
        <v>2757637.91</v>
      </c>
      <c r="G473" s="221">
        <v>4526484.7300000004</v>
      </c>
      <c r="H473" s="221">
        <v>6756387</v>
      </c>
      <c r="I473" s="221">
        <v>3727679.79</v>
      </c>
      <c r="J473" s="221">
        <v>5191581.46</v>
      </c>
      <c r="K473" s="221">
        <v>11775596</v>
      </c>
      <c r="L473" s="221">
        <v>8721979.2236000001</v>
      </c>
      <c r="M473" s="221">
        <v>5090979.3853999972</v>
      </c>
      <c r="N473" s="221">
        <v>56474040.059</v>
      </c>
    </row>
    <row r="474" spans="1:14" ht="33" customHeight="1" x14ac:dyDescent="0.2">
      <c r="A474" s="199" t="s">
        <v>275</v>
      </c>
      <c r="B474" s="222">
        <v>2561000</v>
      </c>
      <c r="C474" s="222">
        <v>2226000</v>
      </c>
      <c r="D474" s="222">
        <v>0</v>
      </c>
      <c r="E474" s="222">
        <v>3138714.56</v>
      </c>
      <c r="F474" s="222">
        <v>2757637.91</v>
      </c>
      <c r="G474" s="222">
        <v>4526484.7300000004</v>
      </c>
      <c r="H474" s="222">
        <v>6756387</v>
      </c>
      <c r="I474" s="222">
        <v>3727679.79</v>
      </c>
      <c r="J474" s="222">
        <v>5191581.46</v>
      </c>
      <c r="K474" s="222">
        <v>11775596</v>
      </c>
      <c r="L474" s="222">
        <v>8721979.2236000001</v>
      </c>
      <c r="M474" s="222">
        <v>5090979.3853999972</v>
      </c>
      <c r="N474" s="225">
        <v>56474040.059</v>
      </c>
    </row>
    <row r="475" spans="1:14" ht="33" customHeight="1" x14ac:dyDescent="0.2">
      <c r="A475" s="199" t="s">
        <v>276</v>
      </c>
      <c r="B475" s="222">
        <v>0</v>
      </c>
      <c r="C475" s="222">
        <v>0</v>
      </c>
      <c r="D475" s="222">
        <v>0</v>
      </c>
      <c r="E475" s="222">
        <v>0</v>
      </c>
      <c r="F475" s="222">
        <v>0</v>
      </c>
      <c r="G475" s="222">
        <v>0</v>
      </c>
      <c r="H475" s="222">
        <v>0</v>
      </c>
      <c r="I475" s="222">
        <v>0</v>
      </c>
      <c r="J475" s="222">
        <v>0</v>
      </c>
      <c r="K475" s="222">
        <v>0</v>
      </c>
      <c r="L475" s="222">
        <v>0</v>
      </c>
      <c r="M475" s="222">
        <v>0</v>
      </c>
      <c r="N475" s="225">
        <v>0</v>
      </c>
    </row>
    <row r="476" spans="1:14" ht="33" customHeight="1" x14ac:dyDescent="0.2">
      <c r="A476" s="199" t="s">
        <v>277</v>
      </c>
      <c r="B476" s="222">
        <v>0</v>
      </c>
      <c r="C476" s="222">
        <v>0</v>
      </c>
      <c r="D476" s="222">
        <v>0</v>
      </c>
      <c r="E476" s="222">
        <v>0</v>
      </c>
      <c r="F476" s="222">
        <v>0</v>
      </c>
      <c r="G476" s="222">
        <v>0</v>
      </c>
      <c r="H476" s="222">
        <v>0</v>
      </c>
      <c r="I476" s="222">
        <v>0</v>
      </c>
      <c r="J476" s="222">
        <v>0</v>
      </c>
      <c r="K476" s="222">
        <v>0</v>
      </c>
      <c r="L476" s="222">
        <v>0</v>
      </c>
      <c r="M476" s="222">
        <v>0</v>
      </c>
      <c r="N476" s="225">
        <v>0</v>
      </c>
    </row>
    <row r="477" spans="1:14" ht="33" customHeight="1" x14ac:dyDescent="0.2">
      <c r="A477" s="199" t="s">
        <v>278</v>
      </c>
      <c r="B477" s="222">
        <v>0</v>
      </c>
      <c r="C477" s="222">
        <v>0</v>
      </c>
      <c r="D477" s="222">
        <v>0</v>
      </c>
      <c r="E477" s="222">
        <v>0</v>
      </c>
      <c r="F477" s="222">
        <v>0</v>
      </c>
      <c r="G477" s="222">
        <v>0</v>
      </c>
      <c r="H477" s="222">
        <v>0</v>
      </c>
      <c r="I477" s="222">
        <v>0</v>
      </c>
      <c r="J477" s="222">
        <v>0</v>
      </c>
      <c r="K477" s="222">
        <v>0</v>
      </c>
      <c r="L477" s="222">
        <v>0</v>
      </c>
      <c r="M477" s="222">
        <v>0</v>
      </c>
      <c r="N477" s="225">
        <v>0</v>
      </c>
    </row>
    <row r="478" spans="1:14" ht="33" customHeight="1" x14ac:dyDescent="0.2">
      <c r="A478" s="199" t="s">
        <v>279</v>
      </c>
      <c r="B478" s="222">
        <v>0</v>
      </c>
      <c r="C478" s="222">
        <v>0</v>
      </c>
      <c r="D478" s="222">
        <v>0</v>
      </c>
      <c r="E478" s="222">
        <v>0</v>
      </c>
      <c r="F478" s="222">
        <v>0</v>
      </c>
      <c r="G478" s="222">
        <v>0</v>
      </c>
      <c r="H478" s="222">
        <v>0</v>
      </c>
      <c r="I478" s="222">
        <v>0</v>
      </c>
      <c r="J478" s="222">
        <v>0</v>
      </c>
      <c r="K478" s="222">
        <v>0</v>
      </c>
      <c r="L478" s="222">
        <v>0</v>
      </c>
      <c r="M478" s="222">
        <v>0</v>
      </c>
      <c r="N478" s="225">
        <v>0</v>
      </c>
    </row>
    <row r="479" spans="1:14" ht="33" customHeight="1" x14ac:dyDescent="0.2">
      <c r="A479" s="199" t="s">
        <v>280</v>
      </c>
      <c r="B479" s="222">
        <v>0</v>
      </c>
      <c r="C479" s="222">
        <v>0</v>
      </c>
      <c r="D479" s="222">
        <v>0</v>
      </c>
      <c r="E479" s="222">
        <v>0</v>
      </c>
      <c r="F479" s="222">
        <v>0</v>
      </c>
      <c r="G479" s="222">
        <v>0</v>
      </c>
      <c r="H479" s="222">
        <v>0</v>
      </c>
      <c r="I479" s="222">
        <v>0</v>
      </c>
      <c r="J479" s="222">
        <v>0</v>
      </c>
      <c r="K479" s="222">
        <v>0</v>
      </c>
      <c r="L479" s="222">
        <v>0</v>
      </c>
      <c r="M479" s="222">
        <v>0</v>
      </c>
      <c r="N479" s="225">
        <v>0</v>
      </c>
    </row>
    <row r="480" spans="1:14" ht="33" customHeight="1" thickBot="1" x14ac:dyDescent="0.25">
      <c r="A480" s="199" t="s">
        <v>281</v>
      </c>
      <c r="B480" s="222">
        <v>0</v>
      </c>
      <c r="C480" s="222">
        <v>0</v>
      </c>
      <c r="D480" s="222">
        <v>0</v>
      </c>
      <c r="E480" s="222">
        <v>0</v>
      </c>
      <c r="F480" s="222">
        <v>0</v>
      </c>
      <c r="G480" s="222">
        <v>0</v>
      </c>
      <c r="H480" s="222">
        <v>0</v>
      </c>
      <c r="I480" s="222">
        <v>0</v>
      </c>
      <c r="J480" s="222">
        <v>0</v>
      </c>
      <c r="K480" s="222">
        <v>0</v>
      </c>
      <c r="L480" s="222">
        <v>0</v>
      </c>
      <c r="M480" s="222">
        <v>0</v>
      </c>
      <c r="N480" s="225">
        <v>0</v>
      </c>
    </row>
    <row r="481" spans="1:14" ht="33" customHeight="1" thickBot="1" x14ac:dyDescent="0.25">
      <c r="A481" s="198" t="s">
        <v>282</v>
      </c>
      <c r="B481" s="221">
        <v>0</v>
      </c>
      <c r="C481" s="221">
        <v>0</v>
      </c>
      <c r="D481" s="221">
        <v>0</v>
      </c>
      <c r="E481" s="221">
        <v>0</v>
      </c>
      <c r="F481" s="221">
        <v>0</v>
      </c>
      <c r="G481" s="221">
        <v>0</v>
      </c>
      <c r="H481" s="221">
        <v>612360</v>
      </c>
      <c r="I481" s="221">
        <v>3794688</v>
      </c>
      <c r="J481" s="221">
        <v>5256576</v>
      </c>
      <c r="K481" s="221">
        <v>3849120</v>
      </c>
      <c r="L481" s="221">
        <v>4199040</v>
      </c>
      <c r="M481" s="221">
        <v>2536920</v>
      </c>
      <c r="N481" s="221">
        <v>20248704</v>
      </c>
    </row>
    <row r="482" spans="1:14" ht="33" customHeight="1" x14ac:dyDescent="0.2">
      <c r="A482" s="199" t="s">
        <v>283</v>
      </c>
      <c r="B482" s="222">
        <v>0</v>
      </c>
      <c r="C482" s="222">
        <v>0</v>
      </c>
      <c r="D482" s="222">
        <v>0</v>
      </c>
      <c r="E482" s="222">
        <v>0</v>
      </c>
      <c r="F482" s="222">
        <v>0</v>
      </c>
      <c r="G482" s="222">
        <v>0</v>
      </c>
      <c r="H482" s="222">
        <v>0</v>
      </c>
      <c r="I482" s="222">
        <v>0</v>
      </c>
      <c r="J482" s="222">
        <v>0</v>
      </c>
      <c r="K482" s="222">
        <v>0</v>
      </c>
      <c r="L482" s="222">
        <v>0</v>
      </c>
      <c r="M482" s="222">
        <v>0</v>
      </c>
      <c r="N482" s="225">
        <v>0</v>
      </c>
    </row>
    <row r="483" spans="1:14" ht="33" customHeight="1" x14ac:dyDescent="0.2">
      <c r="A483" s="199" t="s">
        <v>284</v>
      </c>
      <c r="B483" s="222">
        <v>0</v>
      </c>
      <c r="C483" s="222">
        <v>0</v>
      </c>
      <c r="D483" s="222">
        <v>0</v>
      </c>
      <c r="E483" s="222">
        <v>0</v>
      </c>
      <c r="F483" s="222">
        <v>0</v>
      </c>
      <c r="G483" s="222">
        <v>0</v>
      </c>
      <c r="H483" s="222">
        <v>0</v>
      </c>
      <c r="I483" s="222">
        <v>0</v>
      </c>
      <c r="J483" s="222">
        <v>0</v>
      </c>
      <c r="K483" s="222">
        <v>0</v>
      </c>
      <c r="L483" s="222">
        <v>0</v>
      </c>
      <c r="M483" s="222">
        <v>0</v>
      </c>
      <c r="N483" s="225">
        <v>0</v>
      </c>
    </row>
    <row r="484" spans="1:14" ht="33" customHeight="1" x14ac:dyDescent="0.2">
      <c r="A484" s="199" t="s">
        <v>285</v>
      </c>
      <c r="B484" s="222">
        <v>0</v>
      </c>
      <c r="C484" s="222">
        <v>0</v>
      </c>
      <c r="D484" s="222">
        <v>0</v>
      </c>
      <c r="E484" s="222">
        <v>0</v>
      </c>
      <c r="F484" s="222">
        <v>0</v>
      </c>
      <c r="G484" s="222">
        <v>0</v>
      </c>
      <c r="H484" s="222">
        <v>612360</v>
      </c>
      <c r="I484" s="222">
        <v>3794688</v>
      </c>
      <c r="J484" s="222">
        <v>5256576</v>
      </c>
      <c r="K484" s="222">
        <v>3849120</v>
      </c>
      <c r="L484" s="222">
        <v>4199040</v>
      </c>
      <c r="M484" s="222">
        <v>2536920</v>
      </c>
      <c r="N484" s="225">
        <v>20248704</v>
      </c>
    </row>
    <row r="485" spans="1:14" ht="33" customHeight="1" x14ac:dyDescent="0.2">
      <c r="A485" s="199" t="s">
        <v>286</v>
      </c>
      <c r="B485" s="222">
        <v>0</v>
      </c>
      <c r="C485" s="222">
        <v>0</v>
      </c>
      <c r="D485" s="222">
        <v>0</v>
      </c>
      <c r="E485" s="222">
        <v>0</v>
      </c>
      <c r="F485" s="222">
        <v>0</v>
      </c>
      <c r="G485" s="222">
        <v>0</v>
      </c>
      <c r="H485" s="222">
        <v>0</v>
      </c>
      <c r="I485" s="222">
        <v>0</v>
      </c>
      <c r="J485" s="222">
        <v>0</v>
      </c>
      <c r="K485" s="222">
        <v>0</v>
      </c>
      <c r="L485" s="222">
        <v>0</v>
      </c>
      <c r="M485" s="222">
        <v>0</v>
      </c>
      <c r="N485" s="225">
        <v>0</v>
      </c>
    </row>
    <row r="486" spans="1:14" ht="33" customHeight="1" x14ac:dyDescent="0.2">
      <c r="A486" s="199" t="s">
        <v>287</v>
      </c>
      <c r="B486" s="222">
        <v>0</v>
      </c>
      <c r="C486" s="222">
        <v>0</v>
      </c>
      <c r="D486" s="222">
        <v>0</v>
      </c>
      <c r="E486" s="222">
        <v>0</v>
      </c>
      <c r="F486" s="222">
        <v>0</v>
      </c>
      <c r="G486" s="222">
        <v>0</v>
      </c>
      <c r="H486" s="222">
        <v>0</v>
      </c>
      <c r="I486" s="222">
        <v>0</v>
      </c>
      <c r="J486" s="222">
        <v>0</v>
      </c>
      <c r="K486" s="222">
        <v>0</v>
      </c>
      <c r="L486" s="222">
        <v>0</v>
      </c>
      <c r="M486" s="222">
        <v>0</v>
      </c>
      <c r="N486" s="225">
        <v>0</v>
      </c>
    </row>
    <row r="487" spans="1:14" ht="33" customHeight="1" x14ac:dyDescent="0.2">
      <c r="A487" s="199" t="s">
        <v>288</v>
      </c>
      <c r="B487" s="222">
        <v>0</v>
      </c>
      <c r="C487" s="222">
        <v>0</v>
      </c>
      <c r="D487" s="222">
        <v>0</v>
      </c>
      <c r="E487" s="222">
        <v>0</v>
      </c>
      <c r="F487" s="222">
        <v>0</v>
      </c>
      <c r="G487" s="222">
        <v>0</v>
      </c>
      <c r="H487" s="222">
        <v>0</v>
      </c>
      <c r="I487" s="222">
        <v>0</v>
      </c>
      <c r="J487" s="222">
        <v>0</v>
      </c>
      <c r="K487" s="222">
        <v>0</v>
      </c>
      <c r="L487" s="222">
        <v>0</v>
      </c>
      <c r="M487" s="222">
        <v>0</v>
      </c>
      <c r="N487" s="225">
        <v>0</v>
      </c>
    </row>
    <row r="488" spans="1:14" ht="33" customHeight="1" x14ac:dyDescent="0.2">
      <c r="A488" s="199" t="s">
        <v>289</v>
      </c>
      <c r="B488" s="222">
        <v>0</v>
      </c>
      <c r="C488" s="222">
        <v>0</v>
      </c>
      <c r="D488" s="222">
        <v>0</v>
      </c>
      <c r="E488" s="222">
        <v>0</v>
      </c>
      <c r="F488" s="222">
        <v>0</v>
      </c>
      <c r="G488" s="222">
        <v>0</v>
      </c>
      <c r="H488" s="222">
        <v>0</v>
      </c>
      <c r="I488" s="222">
        <v>0</v>
      </c>
      <c r="J488" s="222">
        <v>0</v>
      </c>
      <c r="K488" s="222">
        <v>0</v>
      </c>
      <c r="L488" s="222">
        <v>0</v>
      </c>
      <c r="M488" s="222">
        <v>0</v>
      </c>
      <c r="N488" s="225">
        <v>0</v>
      </c>
    </row>
    <row r="489" spans="1:14" ht="33" customHeight="1" x14ac:dyDescent="0.2">
      <c r="A489" s="199" t="s">
        <v>290</v>
      </c>
      <c r="B489" s="222">
        <v>0</v>
      </c>
      <c r="C489" s="222">
        <v>0</v>
      </c>
      <c r="D489" s="222">
        <v>0</v>
      </c>
      <c r="E489" s="222">
        <v>0</v>
      </c>
      <c r="F489" s="222">
        <v>0</v>
      </c>
      <c r="G489" s="222">
        <v>0</v>
      </c>
      <c r="H489" s="222">
        <v>0</v>
      </c>
      <c r="I489" s="222">
        <v>0</v>
      </c>
      <c r="J489" s="222">
        <v>0</v>
      </c>
      <c r="K489" s="222">
        <v>0</v>
      </c>
      <c r="L489" s="222">
        <v>0</v>
      </c>
      <c r="M489" s="222">
        <v>0</v>
      </c>
      <c r="N489" s="225">
        <v>0</v>
      </c>
    </row>
    <row r="490" spans="1:14" ht="33" customHeight="1" x14ac:dyDescent="0.2">
      <c r="A490" s="199" t="s">
        <v>291</v>
      </c>
      <c r="B490" s="222">
        <v>0</v>
      </c>
      <c r="C490" s="222">
        <v>0</v>
      </c>
      <c r="D490" s="222">
        <v>0</v>
      </c>
      <c r="E490" s="222">
        <v>0</v>
      </c>
      <c r="F490" s="222">
        <v>0</v>
      </c>
      <c r="G490" s="222">
        <v>0</v>
      </c>
      <c r="H490" s="222">
        <v>0</v>
      </c>
      <c r="I490" s="222">
        <v>0</v>
      </c>
      <c r="J490" s="222">
        <v>0</v>
      </c>
      <c r="K490" s="222">
        <v>0</v>
      </c>
      <c r="L490" s="222">
        <v>0</v>
      </c>
      <c r="M490" s="222">
        <v>0</v>
      </c>
      <c r="N490" s="225">
        <v>0</v>
      </c>
    </row>
    <row r="491" spans="1:14" ht="33" customHeight="1" x14ac:dyDescent="0.2">
      <c r="A491" s="199" t="s">
        <v>292</v>
      </c>
      <c r="B491" s="222">
        <v>0</v>
      </c>
      <c r="C491" s="222">
        <v>0</v>
      </c>
      <c r="D491" s="222">
        <v>0</v>
      </c>
      <c r="E491" s="222">
        <v>0</v>
      </c>
      <c r="F491" s="222">
        <v>0</v>
      </c>
      <c r="G491" s="222">
        <v>0</v>
      </c>
      <c r="H491" s="222">
        <v>0</v>
      </c>
      <c r="I491" s="222">
        <v>0</v>
      </c>
      <c r="J491" s="222">
        <v>0</v>
      </c>
      <c r="K491" s="222">
        <v>0</v>
      </c>
      <c r="L491" s="222">
        <v>0</v>
      </c>
      <c r="M491" s="222">
        <v>0</v>
      </c>
      <c r="N491" s="225">
        <v>0</v>
      </c>
    </row>
    <row r="492" spans="1:14" ht="33" customHeight="1" x14ac:dyDescent="0.2">
      <c r="A492" s="199" t="s">
        <v>293</v>
      </c>
      <c r="B492" s="222">
        <v>0</v>
      </c>
      <c r="C492" s="222">
        <v>0</v>
      </c>
      <c r="D492" s="222">
        <v>0</v>
      </c>
      <c r="E492" s="222">
        <v>0</v>
      </c>
      <c r="F492" s="222">
        <v>0</v>
      </c>
      <c r="G492" s="222">
        <v>0</v>
      </c>
      <c r="H492" s="222">
        <v>0</v>
      </c>
      <c r="I492" s="222">
        <v>0</v>
      </c>
      <c r="J492" s="222">
        <v>0</v>
      </c>
      <c r="K492" s="222">
        <v>0</v>
      </c>
      <c r="L492" s="222">
        <v>0</v>
      </c>
      <c r="M492" s="222">
        <v>0</v>
      </c>
      <c r="N492" s="225">
        <v>0</v>
      </c>
    </row>
    <row r="493" spans="1:14" ht="33" customHeight="1" x14ac:dyDescent="0.2">
      <c r="A493" s="199" t="s">
        <v>294</v>
      </c>
      <c r="B493" s="222">
        <v>0</v>
      </c>
      <c r="C493" s="222">
        <v>0</v>
      </c>
      <c r="D493" s="222">
        <v>0</v>
      </c>
      <c r="E493" s="222">
        <v>0</v>
      </c>
      <c r="F493" s="222">
        <v>0</v>
      </c>
      <c r="G493" s="222">
        <v>0</v>
      </c>
      <c r="H493" s="222">
        <v>0</v>
      </c>
      <c r="I493" s="222">
        <v>0</v>
      </c>
      <c r="J493" s="222">
        <v>0</v>
      </c>
      <c r="K493" s="222">
        <v>0</v>
      </c>
      <c r="L493" s="222">
        <v>0</v>
      </c>
      <c r="M493" s="222">
        <v>0</v>
      </c>
      <c r="N493" s="225">
        <v>0</v>
      </c>
    </row>
    <row r="494" spans="1:14" ht="33" customHeight="1" x14ac:dyDescent="0.2">
      <c r="A494" s="199" t="s">
        <v>295</v>
      </c>
      <c r="B494" s="222">
        <v>0</v>
      </c>
      <c r="C494" s="222">
        <v>0</v>
      </c>
      <c r="D494" s="222">
        <v>0</v>
      </c>
      <c r="E494" s="222">
        <v>0</v>
      </c>
      <c r="F494" s="222">
        <v>0</v>
      </c>
      <c r="G494" s="222">
        <v>0</v>
      </c>
      <c r="H494" s="222">
        <v>0</v>
      </c>
      <c r="I494" s="222">
        <v>0</v>
      </c>
      <c r="J494" s="222">
        <v>0</v>
      </c>
      <c r="K494" s="222">
        <v>0</v>
      </c>
      <c r="L494" s="222">
        <v>0</v>
      </c>
      <c r="M494" s="222">
        <v>0</v>
      </c>
      <c r="N494" s="225">
        <v>0</v>
      </c>
    </row>
    <row r="495" spans="1:14" ht="33" customHeight="1" x14ac:dyDescent="0.2">
      <c r="A495" s="199" t="s">
        <v>296</v>
      </c>
      <c r="B495" s="222">
        <v>0</v>
      </c>
      <c r="C495" s="222">
        <v>0</v>
      </c>
      <c r="D495" s="222">
        <v>0</v>
      </c>
      <c r="E495" s="222">
        <v>0</v>
      </c>
      <c r="F495" s="222">
        <v>0</v>
      </c>
      <c r="G495" s="222">
        <v>0</v>
      </c>
      <c r="H495" s="222">
        <v>0</v>
      </c>
      <c r="I495" s="222">
        <v>0</v>
      </c>
      <c r="J495" s="222">
        <v>0</v>
      </c>
      <c r="K495" s="222">
        <v>0</v>
      </c>
      <c r="L495" s="222">
        <v>0</v>
      </c>
      <c r="M495" s="222">
        <v>0</v>
      </c>
      <c r="N495" s="225">
        <v>0</v>
      </c>
    </row>
    <row r="496" spans="1:14" ht="33" customHeight="1" thickBot="1" x14ac:dyDescent="0.25">
      <c r="A496" s="199" t="s">
        <v>297</v>
      </c>
      <c r="B496" s="222">
        <v>0</v>
      </c>
      <c r="C496" s="222">
        <v>0</v>
      </c>
      <c r="D496" s="222">
        <v>0</v>
      </c>
      <c r="E496" s="222">
        <v>0</v>
      </c>
      <c r="F496" s="222">
        <v>0</v>
      </c>
      <c r="G496" s="222">
        <v>0</v>
      </c>
      <c r="H496" s="222">
        <v>0</v>
      </c>
      <c r="I496" s="222">
        <v>0</v>
      </c>
      <c r="J496" s="222">
        <v>0</v>
      </c>
      <c r="K496" s="222">
        <v>0</v>
      </c>
      <c r="L496" s="222">
        <v>0</v>
      </c>
      <c r="M496" s="222">
        <v>0</v>
      </c>
      <c r="N496" s="225">
        <v>0</v>
      </c>
    </row>
    <row r="497" spans="1:14" ht="33" customHeight="1" thickBot="1" x14ac:dyDescent="0.25">
      <c r="A497" s="198" t="s">
        <v>298</v>
      </c>
      <c r="B497" s="221">
        <v>0</v>
      </c>
      <c r="C497" s="221">
        <v>0</v>
      </c>
      <c r="D497" s="221">
        <v>0</v>
      </c>
      <c r="E497" s="221">
        <v>0</v>
      </c>
      <c r="F497" s="221">
        <v>0</v>
      </c>
      <c r="G497" s="221">
        <v>0</v>
      </c>
      <c r="H497" s="221">
        <v>0</v>
      </c>
      <c r="I497" s="221">
        <v>0</v>
      </c>
      <c r="J497" s="221">
        <v>0</v>
      </c>
      <c r="K497" s="221">
        <v>0</v>
      </c>
      <c r="L497" s="221">
        <v>0</v>
      </c>
      <c r="M497" s="221">
        <v>0</v>
      </c>
      <c r="N497" s="221">
        <v>0</v>
      </c>
    </row>
    <row r="498" spans="1:14" ht="33" customHeight="1" x14ac:dyDescent="0.2">
      <c r="A498" s="199" t="s">
        <v>299</v>
      </c>
      <c r="B498" s="222">
        <v>0</v>
      </c>
      <c r="C498" s="222">
        <v>0</v>
      </c>
      <c r="D498" s="222">
        <v>0</v>
      </c>
      <c r="E498" s="222">
        <v>0</v>
      </c>
      <c r="F498" s="222">
        <v>0</v>
      </c>
      <c r="G498" s="222">
        <v>0</v>
      </c>
      <c r="H498" s="222">
        <v>0</v>
      </c>
      <c r="I498" s="222">
        <v>0</v>
      </c>
      <c r="J498" s="222">
        <v>0</v>
      </c>
      <c r="K498" s="222">
        <v>0</v>
      </c>
      <c r="L498" s="222">
        <v>0</v>
      </c>
      <c r="M498" s="222">
        <v>0</v>
      </c>
      <c r="N498" s="225">
        <v>0</v>
      </c>
    </row>
    <row r="499" spans="1:14" ht="33" customHeight="1" x14ac:dyDescent="0.2">
      <c r="A499" s="199" t="s">
        <v>300</v>
      </c>
      <c r="B499" s="222">
        <v>0</v>
      </c>
      <c r="C499" s="222">
        <v>0</v>
      </c>
      <c r="D499" s="222">
        <v>0</v>
      </c>
      <c r="E499" s="222">
        <v>0</v>
      </c>
      <c r="F499" s="222">
        <v>0</v>
      </c>
      <c r="G499" s="222">
        <v>0</v>
      </c>
      <c r="H499" s="222">
        <v>0</v>
      </c>
      <c r="I499" s="222">
        <v>0</v>
      </c>
      <c r="J499" s="222">
        <v>0</v>
      </c>
      <c r="K499" s="222">
        <v>0</v>
      </c>
      <c r="L499" s="222">
        <v>0</v>
      </c>
      <c r="M499" s="222">
        <v>0</v>
      </c>
      <c r="N499" s="225">
        <v>0</v>
      </c>
    </row>
    <row r="500" spans="1:14" ht="33" customHeight="1" x14ac:dyDescent="0.2">
      <c r="A500" s="199" t="s">
        <v>301</v>
      </c>
      <c r="B500" s="222">
        <v>0</v>
      </c>
      <c r="C500" s="222">
        <v>0</v>
      </c>
      <c r="D500" s="222">
        <v>0</v>
      </c>
      <c r="E500" s="222">
        <v>0</v>
      </c>
      <c r="F500" s="222">
        <v>0</v>
      </c>
      <c r="G500" s="222">
        <v>0</v>
      </c>
      <c r="H500" s="222">
        <v>0</v>
      </c>
      <c r="I500" s="222">
        <v>0</v>
      </c>
      <c r="J500" s="222">
        <v>0</v>
      </c>
      <c r="K500" s="222">
        <v>0</v>
      </c>
      <c r="L500" s="222">
        <v>0</v>
      </c>
      <c r="M500" s="222">
        <v>0</v>
      </c>
      <c r="N500" s="225">
        <v>0</v>
      </c>
    </row>
    <row r="501" spans="1:14" ht="33" customHeight="1" x14ac:dyDescent="0.2">
      <c r="A501" s="199" t="s">
        <v>302</v>
      </c>
      <c r="B501" s="222">
        <v>0</v>
      </c>
      <c r="C501" s="222">
        <v>0</v>
      </c>
      <c r="D501" s="222">
        <v>0</v>
      </c>
      <c r="E501" s="222">
        <v>0</v>
      </c>
      <c r="F501" s="222">
        <v>0</v>
      </c>
      <c r="G501" s="222">
        <v>0</v>
      </c>
      <c r="H501" s="222">
        <v>0</v>
      </c>
      <c r="I501" s="222">
        <v>0</v>
      </c>
      <c r="J501" s="222">
        <v>0</v>
      </c>
      <c r="K501" s="222">
        <v>0</v>
      </c>
      <c r="L501" s="222">
        <v>0</v>
      </c>
      <c r="M501" s="222">
        <v>0</v>
      </c>
      <c r="N501" s="225">
        <v>0</v>
      </c>
    </row>
    <row r="502" spans="1:14" ht="33" customHeight="1" x14ac:dyDescent="0.2">
      <c r="A502" s="199" t="s">
        <v>303</v>
      </c>
      <c r="B502" s="222">
        <v>0</v>
      </c>
      <c r="C502" s="222">
        <v>0</v>
      </c>
      <c r="D502" s="222">
        <v>0</v>
      </c>
      <c r="E502" s="222">
        <v>0</v>
      </c>
      <c r="F502" s="222">
        <v>0</v>
      </c>
      <c r="G502" s="222">
        <v>0</v>
      </c>
      <c r="H502" s="222">
        <v>0</v>
      </c>
      <c r="I502" s="222">
        <v>0</v>
      </c>
      <c r="J502" s="222">
        <v>0</v>
      </c>
      <c r="K502" s="222">
        <v>0</v>
      </c>
      <c r="L502" s="222">
        <v>0</v>
      </c>
      <c r="M502" s="222">
        <v>0</v>
      </c>
      <c r="N502" s="225">
        <v>0</v>
      </c>
    </row>
    <row r="503" spans="1:14" ht="33" customHeight="1" thickBot="1" x14ac:dyDescent="0.25">
      <c r="A503" s="199" t="s">
        <v>234</v>
      </c>
      <c r="B503" s="222">
        <v>0</v>
      </c>
      <c r="C503" s="222">
        <v>0</v>
      </c>
      <c r="D503" s="222">
        <v>0</v>
      </c>
      <c r="E503" s="222">
        <v>0</v>
      </c>
      <c r="F503" s="222">
        <v>0</v>
      </c>
      <c r="G503" s="222">
        <v>0</v>
      </c>
      <c r="H503" s="222">
        <v>0</v>
      </c>
      <c r="I503" s="222">
        <v>0</v>
      </c>
      <c r="J503" s="222">
        <v>0</v>
      </c>
      <c r="K503" s="222">
        <v>0</v>
      </c>
      <c r="L503" s="222">
        <v>0</v>
      </c>
      <c r="M503" s="222">
        <v>0</v>
      </c>
      <c r="N503" s="225">
        <v>0</v>
      </c>
    </row>
    <row r="504" spans="1:14" ht="33" customHeight="1" thickBot="1" x14ac:dyDescent="0.25">
      <c r="A504" s="198" t="s">
        <v>304</v>
      </c>
      <c r="B504" s="221">
        <v>0</v>
      </c>
      <c r="C504" s="221">
        <v>0</v>
      </c>
      <c r="D504" s="221">
        <v>0</v>
      </c>
      <c r="E504" s="221">
        <v>0</v>
      </c>
      <c r="F504" s="221">
        <v>0</v>
      </c>
      <c r="G504" s="221">
        <v>0</v>
      </c>
      <c r="H504" s="221">
        <v>0</v>
      </c>
      <c r="I504" s="221">
        <v>0</v>
      </c>
      <c r="J504" s="221">
        <v>0</v>
      </c>
      <c r="K504" s="221">
        <v>0</v>
      </c>
      <c r="L504" s="221">
        <v>0</v>
      </c>
      <c r="M504" s="221">
        <v>0</v>
      </c>
      <c r="N504" s="221">
        <v>0</v>
      </c>
    </row>
    <row r="505" spans="1:14" ht="33" customHeight="1" x14ac:dyDescent="0.2">
      <c r="A505" s="199" t="s">
        <v>305</v>
      </c>
      <c r="B505" s="222">
        <v>0</v>
      </c>
      <c r="C505" s="222">
        <v>0</v>
      </c>
      <c r="D505" s="222">
        <v>0</v>
      </c>
      <c r="E505" s="222">
        <v>0</v>
      </c>
      <c r="F505" s="222">
        <v>0</v>
      </c>
      <c r="G505" s="222">
        <v>0</v>
      </c>
      <c r="H505" s="222">
        <v>0</v>
      </c>
      <c r="I505" s="222">
        <v>0</v>
      </c>
      <c r="J505" s="222">
        <v>0</v>
      </c>
      <c r="K505" s="222">
        <v>0</v>
      </c>
      <c r="L505" s="222">
        <v>0</v>
      </c>
      <c r="M505" s="222">
        <v>0</v>
      </c>
      <c r="N505" s="222">
        <v>0</v>
      </c>
    </row>
    <row r="506" spans="1:14" ht="33" customHeight="1" x14ac:dyDescent="0.2">
      <c r="A506" s="199" t="s">
        <v>306</v>
      </c>
      <c r="B506" s="222">
        <v>0</v>
      </c>
      <c r="C506" s="222">
        <v>0</v>
      </c>
      <c r="D506" s="222">
        <v>0</v>
      </c>
      <c r="E506" s="222">
        <v>0</v>
      </c>
      <c r="F506" s="222">
        <v>0</v>
      </c>
      <c r="G506" s="222">
        <v>0</v>
      </c>
      <c r="H506" s="222">
        <v>0</v>
      </c>
      <c r="I506" s="222">
        <v>0</v>
      </c>
      <c r="J506" s="222">
        <v>0</v>
      </c>
      <c r="K506" s="222">
        <v>0</v>
      </c>
      <c r="L506" s="222">
        <v>0</v>
      </c>
      <c r="M506" s="222">
        <v>0</v>
      </c>
      <c r="N506" s="222">
        <v>0</v>
      </c>
    </row>
    <row r="507" spans="1:14" ht="33" customHeight="1" x14ac:dyDescent="0.2">
      <c r="A507" s="199" t="s">
        <v>307</v>
      </c>
      <c r="B507" s="222">
        <v>0</v>
      </c>
      <c r="C507" s="222">
        <v>0</v>
      </c>
      <c r="D507" s="222">
        <v>0</v>
      </c>
      <c r="E507" s="222">
        <v>0</v>
      </c>
      <c r="F507" s="222">
        <v>0</v>
      </c>
      <c r="G507" s="222">
        <v>0</v>
      </c>
      <c r="H507" s="222">
        <v>0</v>
      </c>
      <c r="I507" s="222">
        <v>0</v>
      </c>
      <c r="J507" s="222">
        <v>0</v>
      </c>
      <c r="K507" s="222">
        <v>0</v>
      </c>
      <c r="L507" s="222">
        <v>0</v>
      </c>
      <c r="M507" s="222">
        <v>0</v>
      </c>
      <c r="N507" s="222">
        <v>0</v>
      </c>
    </row>
    <row r="508" spans="1:14" ht="33" customHeight="1" thickBot="1" x14ac:dyDescent="0.25">
      <c r="A508" s="199" t="s">
        <v>234</v>
      </c>
      <c r="B508" s="222">
        <v>0</v>
      </c>
      <c r="C508" s="222">
        <v>0</v>
      </c>
      <c r="D508" s="222">
        <v>0</v>
      </c>
      <c r="E508" s="222">
        <v>0</v>
      </c>
      <c r="F508" s="222">
        <v>0</v>
      </c>
      <c r="G508" s="222">
        <v>0</v>
      </c>
      <c r="H508" s="222">
        <v>0</v>
      </c>
      <c r="I508" s="222">
        <v>0</v>
      </c>
      <c r="J508" s="222">
        <v>0</v>
      </c>
      <c r="K508" s="222">
        <v>0</v>
      </c>
      <c r="L508" s="222">
        <v>0</v>
      </c>
      <c r="M508" s="222">
        <v>0</v>
      </c>
      <c r="N508" s="222">
        <v>0</v>
      </c>
    </row>
    <row r="509" spans="1:14" ht="33" customHeight="1" thickBot="1" x14ac:dyDescent="0.25">
      <c r="A509" s="198" t="s">
        <v>308</v>
      </c>
      <c r="B509" s="221">
        <v>0</v>
      </c>
      <c r="C509" s="221">
        <v>0</v>
      </c>
      <c r="D509" s="221">
        <v>0</v>
      </c>
      <c r="E509" s="221">
        <v>0</v>
      </c>
      <c r="F509" s="221">
        <v>0</v>
      </c>
      <c r="G509" s="221">
        <v>0</v>
      </c>
      <c r="H509" s="221">
        <v>0</v>
      </c>
      <c r="I509" s="221">
        <v>0</v>
      </c>
      <c r="J509" s="221">
        <v>0</v>
      </c>
      <c r="K509" s="221">
        <v>0</v>
      </c>
      <c r="L509" s="221">
        <v>0</v>
      </c>
      <c r="M509" s="221">
        <v>0</v>
      </c>
      <c r="N509" s="221">
        <v>0</v>
      </c>
    </row>
    <row r="510" spans="1:14" ht="33" customHeight="1" x14ac:dyDescent="0.2">
      <c r="A510" s="199" t="s">
        <v>309</v>
      </c>
      <c r="B510" s="222">
        <v>0</v>
      </c>
      <c r="C510" s="222">
        <v>0</v>
      </c>
      <c r="D510" s="222">
        <v>0</v>
      </c>
      <c r="E510" s="222">
        <v>0</v>
      </c>
      <c r="F510" s="222">
        <v>0</v>
      </c>
      <c r="G510" s="222">
        <v>0</v>
      </c>
      <c r="H510" s="222">
        <v>0</v>
      </c>
      <c r="I510" s="222">
        <v>0</v>
      </c>
      <c r="J510" s="222">
        <v>0</v>
      </c>
      <c r="K510" s="222">
        <v>0</v>
      </c>
      <c r="L510" s="222">
        <v>0</v>
      </c>
      <c r="M510" s="222">
        <v>0</v>
      </c>
      <c r="N510" s="225">
        <v>0</v>
      </c>
    </row>
    <row r="511" spans="1:14" ht="33" customHeight="1" x14ac:dyDescent="0.2">
      <c r="A511" s="199" t="s">
        <v>310</v>
      </c>
      <c r="B511" s="222">
        <v>0</v>
      </c>
      <c r="C511" s="222">
        <v>0</v>
      </c>
      <c r="D511" s="222">
        <v>0</v>
      </c>
      <c r="E511" s="222">
        <v>0</v>
      </c>
      <c r="F511" s="222">
        <v>0</v>
      </c>
      <c r="G511" s="222">
        <v>0</v>
      </c>
      <c r="H511" s="222">
        <v>0</v>
      </c>
      <c r="I511" s="222">
        <v>0</v>
      </c>
      <c r="J511" s="222">
        <v>0</v>
      </c>
      <c r="K511" s="222">
        <v>0</v>
      </c>
      <c r="L511" s="222">
        <v>0</v>
      </c>
      <c r="M511" s="222">
        <v>0</v>
      </c>
      <c r="N511" s="225">
        <v>0</v>
      </c>
    </row>
    <row r="512" spans="1:14" ht="33" customHeight="1" x14ac:dyDescent="0.2">
      <c r="A512" s="199" t="s">
        <v>311</v>
      </c>
      <c r="B512" s="222">
        <v>0</v>
      </c>
      <c r="C512" s="222">
        <v>0</v>
      </c>
      <c r="D512" s="222">
        <v>0</v>
      </c>
      <c r="E512" s="222">
        <v>0</v>
      </c>
      <c r="F512" s="222">
        <v>0</v>
      </c>
      <c r="G512" s="222">
        <v>0</v>
      </c>
      <c r="H512" s="222">
        <v>0</v>
      </c>
      <c r="I512" s="222">
        <v>0</v>
      </c>
      <c r="J512" s="222">
        <v>0</v>
      </c>
      <c r="K512" s="222">
        <v>0</v>
      </c>
      <c r="L512" s="222">
        <v>0</v>
      </c>
      <c r="M512" s="222">
        <v>0</v>
      </c>
      <c r="N512" s="225">
        <v>0</v>
      </c>
    </row>
    <row r="513" spans="1:14" ht="33" customHeight="1" x14ac:dyDescent="0.2">
      <c r="A513" s="199" t="s">
        <v>312</v>
      </c>
      <c r="B513" s="222">
        <v>0</v>
      </c>
      <c r="C513" s="222">
        <v>0</v>
      </c>
      <c r="D513" s="222">
        <v>0</v>
      </c>
      <c r="E513" s="222">
        <v>0</v>
      </c>
      <c r="F513" s="222">
        <v>0</v>
      </c>
      <c r="G513" s="222">
        <v>0</v>
      </c>
      <c r="H513" s="222">
        <v>0</v>
      </c>
      <c r="I513" s="222">
        <v>0</v>
      </c>
      <c r="J513" s="222">
        <v>0</v>
      </c>
      <c r="K513" s="222">
        <v>0</v>
      </c>
      <c r="L513" s="222">
        <v>0</v>
      </c>
      <c r="M513" s="222">
        <v>0</v>
      </c>
      <c r="N513" s="225">
        <v>0</v>
      </c>
    </row>
    <row r="514" spans="1:14" ht="33" customHeight="1" x14ac:dyDescent="0.2">
      <c r="A514" s="199" t="s">
        <v>313</v>
      </c>
      <c r="B514" s="222">
        <v>0</v>
      </c>
      <c r="C514" s="222">
        <v>0</v>
      </c>
      <c r="D514" s="222">
        <v>0</v>
      </c>
      <c r="E514" s="222">
        <v>0</v>
      </c>
      <c r="F514" s="222">
        <v>0</v>
      </c>
      <c r="G514" s="222">
        <v>0</v>
      </c>
      <c r="H514" s="222">
        <v>0</v>
      </c>
      <c r="I514" s="222">
        <v>0</v>
      </c>
      <c r="J514" s="222">
        <v>0</v>
      </c>
      <c r="K514" s="222">
        <v>0</v>
      </c>
      <c r="L514" s="222">
        <v>0</v>
      </c>
      <c r="M514" s="222">
        <v>0</v>
      </c>
      <c r="N514" s="225">
        <v>0</v>
      </c>
    </row>
    <row r="515" spans="1:14" ht="33" customHeight="1" x14ac:dyDescent="0.2">
      <c r="A515" s="199" t="s">
        <v>314</v>
      </c>
      <c r="B515" s="222">
        <v>0</v>
      </c>
      <c r="C515" s="222">
        <v>0</v>
      </c>
      <c r="D515" s="222">
        <v>0</v>
      </c>
      <c r="E515" s="222">
        <v>0</v>
      </c>
      <c r="F515" s="222">
        <v>0</v>
      </c>
      <c r="G515" s="222">
        <v>0</v>
      </c>
      <c r="H515" s="222">
        <v>0</v>
      </c>
      <c r="I515" s="222">
        <v>0</v>
      </c>
      <c r="J515" s="222">
        <v>0</v>
      </c>
      <c r="K515" s="222">
        <v>0</v>
      </c>
      <c r="L515" s="222">
        <v>0</v>
      </c>
      <c r="M515" s="222">
        <v>0</v>
      </c>
      <c r="N515" s="225">
        <v>0</v>
      </c>
    </row>
    <row r="516" spans="1:14" ht="33" customHeight="1" x14ac:dyDescent="0.2">
      <c r="A516" s="199" t="s">
        <v>313</v>
      </c>
      <c r="B516" s="222">
        <v>0</v>
      </c>
      <c r="C516" s="222">
        <v>0</v>
      </c>
      <c r="D516" s="222">
        <v>0</v>
      </c>
      <c r="E516" s="222">
        <v>0</v>
      </c>
      <c r="F516" s="222">
        <v>0</v>
      </c>
      <c r="G516" s="222">
        <v>0</v>
      </c>
      <c r="H516" s="222">
        <v>0</v>
      </c>
      <c r="I516" s="222">
        <v>0</v>
      </c>
      <c r="J516" s="222">
        <v>0</v>
      </c>
      <c r="K516" s="222">
        <v>0</v>
      </c>
      <c r="L516" s="222">
        <v>0</v>
      </c>
      <c r="M516" s="222">
        <v>0</v>
      </c>
      <c r="N516" s="225">
        <v>0</v>
      </c>
    </row>
    <row r="517" spans="1:14" ht="33" customHeight="1" thickBot="1" x14ac:dyDescent="0.25">
      <c r="A517" s="199" t="s">
        <v>234</v>
      </c>
      <c r="B517" s="222">
        <v>0</v>
      </c>
      <c r="C517" s="222">
        <v>0</v>
      </c>
      <c r="D517" s="222">
        <v>0</v>
      </c>
      <c r="E517" s="222">
        <v>0</v>
      </c>
      <c r="F517" s="222">
        <v>0</v>
      </c>
      <c r="G517" s="222">
        <v>0</v>
      </c>
      <c r="H517" s="222">
        <v>0</v>
      </c>
      <c r="I517" s="222">
        <v>0</v>
      </c>
      <c r="J517" s="222">
        <v>0</v>
      </c>
      <c r="K517" s="222">
        <v>0</v>
      </c>
      <c r="L517" s="222">
        <v>0</v>
      </c>
      <c r="M517" s="222">
        <v>0</v>
      </c>
      <c r="N517" s="225">
        <v>0</v>
      </c>
    </row>
    <row r="518" spans="1:14" ht="33" customHeight="1" thickBot="1" x14ac:dyDescent="0.25">
      <c r="A518" s="198" t="s">
        <v>315</v>
      </c>
      <c r="B518" s="221">
        <v>0</v>
      </c>
      <c r="C518" s="221">
        <v>0</v>
      </c>
      <c r="D518" s="221">
        <v>0</v>
      </c>
      <c r="E518" s="221">
        <v>0</v>
      </c>
      <c r="F518" s="221">
        <v>0</v>
      </c>
      <c r="G518" s="221">
        <v>0</v>
      </c>
      <c r="H518" s="221">
        <v>0</v>
      </c>
      <c r="I518" s="221">
        <v>0</v>
      </c>
      <c r="J518" s="221">
        <v>0</v>
      </c>
      <c r="K518" s="221">
        <v>0</v>
      </c>
      <c r="L518" s="221">
        <v>0</v>
      </c>
      <c r="M518" s="221">
        <v>0</v>
      </c>
      <c r="N518" s="221">
        <v>0</v>
      </c>
    </row>
    <row r="519" spans="1:14" ht="33" customHeight="1" x14ac:dyDescent="0.2">
      <c r="A519" s="199" t="s">
        <v>316</v>
      </c>
      <c r="B519" s="222">
        <v>0</v>
      </c>
      <c r="C519" s="222">
        <v>0</v>
      </c>
      <c r="D519" s="222">
        <v>0</v>
      </c>
      <c r="E519" s="222">
        <v>0</v>
      </c>
      <c r="F519" s="222">
        <v>0</v>
      </c>
      <c r="G519" s="222">
        <v>0</v>
      </c>
      <c r="H519" s="222">
        <v>0</v>
      </c>
      <c r="I519" s="222">
        <v>0</v>
      </c>
      <c r="J519" s="222">
        <v>0</v>
      </c>
      <c r="K519" s="222">
        <v>0</v>
      </c>
      <c r="L519" s="222">
        <v>0</v>
      </c>
      <c r="M519" s="222">
        <v>0</v>
      </c>
      <c r="N519" s="225">
        <v>0</v>
      </c>
    </row>
    <row r="520" spans="1:14" ht="33" customHeight="1" x14ac:dyDescent="0.2">
      <c r="A520" s="199" t="s">
        <v>317</v>
      </c>
      <c r="B520" s="222">
        <v>0</v>
      </c>
      <c r="C520" s="222">
        <v>0</v>
      </c>
      <c r="D520" s="222">
        <v>0</v>
      </c>
      <c r="E520" s="222">
        <v>0</v>
      </c>
      <c r="F520" s="222">
        <v>0</v>
      </c>
      <c r="G520" s="222">
        <v>0</v>
      </c>
      <c r="H520" s="222">
        <v>0</v>
      </c>
      <c r="I520" s="222">
        <v>0</v>
      </c>
      <c r="J520" s="222">
        <v>0</v>
      </c>
      <c r="K520" s="222">
        <v>0</v>
      </c>
      <c r="L520" s="222">
        <v>0</v>
      </c>
      <c r="M520" s="222">
        <v>0</v>
      </c>
      <c r="N520" s="225">
        <v>0</v>
      </c>
    </row>
    <row r="521" spans="1:14" ht="33" customHeight="1" thickBot="1" x14ac:dyDescent="0.25">
      <c r="A521" s="199" t="s">
        <v>234</v>
      </c>
      <c r="B521" s="222">
        <v>0</v>
      </c>
      <c r="C521" s="222">
        <v>0</v>
      </c>
      <c r="D521" s="222">
        <v>0</v>
      </c>
      <c r="E521" s="222">
        <v>0</v>
      </c>
      <c r="F521" s="222">
        <v>0</v>
      </c>
      <c r="G521" s="222">
        <v>0</v>
      </c>
      <c r="H521" s="222">
        <v>0</v>
      </c>
      <c r="I521" s="222">
        <v>0</v>
      </c>
      <c r="J521" s="222">
        <v>0</v>
      </c>
      <c r="K521" s="222">
        <v>0</v>
      </c>
      <c r="L521" s="222">
        <v>0</v>
      </c>
      <c r="M521" s="222">
        <v>0</v>
      </c>
      <c r="N521" s="225">
        <v>0</v>
      </c>
    </row>
    <row r="522" spans="1:14" ht="33" customHeight="1" thickBot="1" x14ac:dyDescent="0.25">
      <c r="A522" s="198" t="s">
        <v>377</v>
      </c>
      <c r="B522" s="221">
        <v>0</v>
      </c>
      <c r="C522" s="221">
        <v>0</v>
      </c>
      <c r="D522" s="221">
        <v>0</v>
      </c>
      <c r="E522" s="221">
        <v>0</v>
      </c>
      <c r="F522" s="221">
        <v>0</v>
      </c>
      <c r="G522" s="221">
        <v>0</v>
      </c>
      <c r="H522" s="221">
        <v>0</v>
      </c>
      <c r="I522" s="221">
        <v>0</v>
      </c>
      <c r="J522" s="221">
        <v>0</v>
      </c>
      <c r="K522" s="221">
        <v>0</v>
      </c>
      <c r="L522" s="221">
        <v>291600</v>
      </c>
      <c r="M522" s="221">
        <v>0</v>
      </c>
      <c r="N522" s="221">
        <v>291600</v>
      </c>
    </row>
    <row r="523" spans="1:14" ht="33" customHeight="1" thickBot="1" x14ac:dyDescent="0.25">
      <c r="A523" s="201" t="s">
        <v>234</v>
      </c>
      <c r="B523" s="227">
        <v>0</v>
      </c>
      <c r="C523" s="227">
        <v>0</v>
      </c>
      <c r="D523" s="227">
        <v>0</v>
      </c>
      <c r="E523" s="227">
        <v>0</v>
      </c>
      <c r="F523" s="227">
        <v>0</v>
      </c>
      <c r="G523" s="227">
        <v>0</v>
      </c>
      <c r="H523" s="227">
        <v>0</v>
      </c>
      <c r="I523" s="227">
        <v>0</v>
      </c>
      <c r="J523" s="227">
        <v>0</v>
      </c>
      <c r="K523" s="227">
        <v>0</v>
      </c>
      <c r="L523" s="227">
        <v>291600</v>
      </c>
      <c r="M523" s="227">
        <v>0</v>
      </c>
      <c r="N523" s="228">
        <v>291600</v>
      </c>
    </row>
    <row r="524" spans="1:14" ht="33" customHeight="1" thickBot="1" x14ac:dyDescent="0.25">
      <c r="A524" s="202" t="s">
        <v>229</v>
      </c>
      <c r="B524" s="229">
        <v>9015000</v>
      </c>
      <c r="C524" s="229">
        <v>7399000</v>
      </c>
      <c r="D524" s="229">
        <v>2747600</v>
      </c>
      <c r="E524" s="229">
        <v>16717582.76</v>
      </c>
      <c r="F524" s="229">
        <v>16954684.59</v>
      </c>
      <c r="G524" s="229">
        <v>17807790.57</v>
      </c>
      <c r="H524" s="229">
        <v>19374721.199999999</v>
      </c>
      <c r="I524" s="229">
        <v>23364797.350000001</v>
      </c>
      <c r="J524" s="229">
        <v>25520092.940000001</v>
      </c>
      <c r="K524" s="229">
        <v>30182441</v>
      </c>
      <c r="L524" s="229">
        <v>27808813.943599999</v>
      </c>
      <c r="M524" s="229">
        <v>21951455.305399999</v>
      </c>
      <c r="N524" s="229">
        <v>218843979.65899998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382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91" t="s">
        <v>216</v>
      </c>
      <c r="B529" s="192" t="s">
        <v>217</v>
      </c>
      <c r="C529" s="192" t="s">
        <v>218</v>
      </c>
      <c r="D529" s="192" t="s">
        <v>219</v>
      </c>
      <c r="E529" s="192" t="s">
        <v>220</v>
      </c>
      <c r="F529" s="192" t="s">
        <v>221</v>
      </c>
      <c r="G529" s="192" t="s">
        <v>222</v>
      </c>
      <c r="H529" s="192" t="s">
        <v>223</v>
      </c>
      <c r="I529" s="192" t="s">
        <v>224</v>
      </c>
      <c r="J529" s="192" t="s">
        <v>225</v>
      </c>
      <c r="K529" s="192" t="s">
        <v>226</v>
      </c>
      <c r="L529" s="192" t="s">
        <v>227</v>
      </c>
      <c r="M529" s="192" t="s">
        <v>228</v>
      </c>
      <c r="N529" s="193" t="s">
        <v>229</v>
      </c>
    </row>
    <row r="530" spans="1:14" ht="33" customHeight="1" thickBot="1" x14ac:dyDescent="0.25">
      <c r="A530" s="198" t="s">
        <v>230</v>
      </c>
      <c r="B530" s="221">
        <v>0</v>
      </c>
      <c r="C530" s="221">
        <v>0</v>
      </c>
      <c r="D530" s="221">
        <v>0</v>
      </c>
      <c r="E530" s="221">
        <v>0</v>
      </c>
      <c r="F530" s="221">
        <v>0</v>
      </c>
      <c r="G530" s="221">
        <v>0</v>
      </c>
      <c r="H530" s="221">
        <v>0</v>
      </c>
      <c r="I530" s="221">
        <v>0</v>
      </c>
      <c r="J530" s="221">
        <v>0</v>
      </c>
      <c r="K530" s="221">
        <v>0</v>
      </c>
      <c r="L530" s="221">
        <v>0</v>
      </c>
      <c r="M530" s="221">
        <v>0</v>
      </c>
      <c r="N530" s="221">
        <v>0</v>
      </c>
    </row>
    <row r="531" spans="1:14" ht="33" customHeight="1" x14ac:dyDescent="0.2">
      <c r="A531" s="195" t="s">
        <v>231</v>
      </c>
      <c r="B531" s="222">
        <v>0</v>
      </c>
      <c r="C531" s="222">
        <v>0</v>
      </c>
      <c r="D531" s="222">
        <v>0</v>
      </c>
      <c r="E531" s="222">
        <v>0</v>
      </c>
      <c r="F531" s="222">
        <v>0</v>
      </c>
      <c r="G531" s="222">
        <v>0</v>
      </c>
      <c r="H531" s="222">
        <v>0</v>
      </c>
      <c r="I531" s="222">
        <v>0</v>
      </c>
      <c r="J531" s="222">
        <v>0</v>
      </c>
      <c r="K531" s="222">
        <v>0</v>
      </c>
      <c r="L531" s="222">
        <v>0</v>
      </c>
      <c r="M531" s="222">
        <v>0</v>
      </c>
      <c r="N531" s="223">
        <v>0</v>
      </c>
    </row>
    <row r="532" spans="1:14" ht="33" customHeight="1" x14ac:dyDescent="0.2">
      <c r="A532" s="195" t="s">
        <v>213</v>
      </c>
      <c r="B532" s="222">
        <v>0</v>
      </c>
      <c r="C532" s="222">
        <v>0</v>
      </c>
      <c r="D532" s="222">
        <v>0</v>
      </c>
      <c r="E532" s="222">
        <v>0</v>
      </c>
      <c r="F532" s="222">
        <v>0</v>
      </c>
      <c r="G532" s="222">
        <v>0</v>
      </c>
      <c r="H532" s="222">
        <v>0</v>
      </c>
      <c r="I532" s="222">
        <v>0</v>
      </c>
      <c r="J532" s="222">
        <v>0</v>
      </c>
      <c r="K532" s="222">
        <v>0</v>
      </c>
      <c r="L532" s="222">
        <v>0</v>
      </c>
      <c r="M532" s="222">
        <v>0</v>
      </c>
      <c r="N532" s="223">
        <v>0</v>
      </c>
    </row>
    <row r="533" spans="1:14" ht="33" customHeight="1" x14ac:dyDescent="0.2">
      <c r="A533" s="195" t="s">
        <v>232</v>
      </c>
      <c r="B533" s="222">
        <v>0</v>
      </c>
      <c r="C533" s="222">
        <v>0</v>
      </c>
      <c r="D533" s="222">
        <v>0</v>
      </c>
      <c r="E533" s="222">
        <v>0</v>
      </c>
      <c r="F533" s="222">
        <v>0</v>
      </c>
      <c r="G533" s="222">
        <v>0</v>
      </c>
      <c r="H533" s="222">
        <v>0</v>
      </c>
      <c r="I533" s="222">
        <v>0</v>
      </c>
      <c r="J533" s="222">
        <v>0</v>
      </c>
      <c r="K533" s="222">
        <v>0</v>
      </c>
      <c r="L533" s="222">
        <v>0</v>
      </c>
      <c r="M533" s="222">
        <v>0</v>
      </c>
      <c r="N533" s="223">
        <v>0</v>
      </c>
    </row>
    <row r="534" spans="1:14" ht="33" customHeight="1" x14ac:dyDescent="0.2">
      <c r="A534" s="196" t="s">
        <v>233</v>
      </c>
      <c r="B534" s="222">
        <v>0</v>
      </c>
      <c r="C534" s="222">
        <v>0</v>
      </c>
      <c r="D534" s="222">
        <v>0</v>
      </c>
      <c r="E534" s="222">
        <v>0</v>
      </c>
      <c r="F534" s="222">
        <v>0</v>
      </c>
      <c r="G534" s="222">
        <v>0</v>
      </c>
      <c r="H534" s="222">
        <v>0</v>
      </c>
      <c r="I534" s="222">
        <v>0</v>
      </c>
      <c r="J534" s="222">
        <v>0</v>
      </c>
      <c r="K534" s="222">
        <v>0</v>
      </c>
      <c r="L534" s="222">
        <v>0</v>
      </c>
      <c r="M534" s="222">
        <v>0</v>
      </c>
      <c r="N534" s="223">
        <v>0</v>
      </c>
    </row>
    <row r="535" spans="1:14" ht="33" customHeight="1" thickBot="1" x14ac:dyDescent="0.25">
      <c r="A535" s="197" t="s">
        <v>234</v>
      </c>
      <c r="B535" s="223">
        <v>0</v>
      </c>
      <c r="C535" s="222">
        <v>0</v>
      </c>
      <c r="D535" s="222">
        <v>0</v>
      </c>
      <c r="E535" s="222">
        <v>0</v>
      </c>
      <c r="F535" s="222">
        <v>0</v>
      </c>
      <c r="G535" s="223">
        <v>0</v>
      </c>
      <c r="H535" s="222">
        <v>0</v>
      </c>
      <c r="I535" s="222">
        <v>0</v>
      </c>
      <c r="J535" s="222">
        <v>0</v>
      </c>
      <c r="K535" s="222">
        <v>0</v>
      </c>
      <c r="L535" s="223">
        <v>0</v>
      </c>
      <c r="M535" s="222">
        <v>0</v>
      </c>
      <c r="N535" s="223">
        <v>0</v>
      </c>
    </row>
    <row r="536" spans="1:14" ht="33" customHeight="1" thickBot="1" x14ac:dyDescent="0.25">
      <c r="A536" s="198" t="s">
        <v>235</v>
      </c>
      <c r="B536" s="221">
        <v>0</v>
      </c>
      <c r="C536" s="221">
        <v>0</v>
      </c>
      <c r="D536" s="221">
        <v>0</v>
      </c>
      <c r="E536" s="221">
        <v>0</v>
      </c>
      <c r="F536" s="221">
        <v>0</v>
      </c>
      <c r="G536" s="221">
        <v>0</v>
      </c>
      <c r="H536" s="221">
        <v>0</v>
      </c>
      <c r="I536" s="221">
        <v>0</v>
      </c>
      <c r="J536" s="221">
        <v>0</v>
      </c>
      <c r="K536" s="221">
        <v>0</v>
      </c>
      <c r="L536" s="221">
        <v>0</v>
      </c>
      <c r="M536" s="221">
        <v>0</v>
      </c>
      <c r="N536" s="221">
        <v>0</v>
      </c>
    </row>
    <row r="537" spans="1:14" ht="33" customHeight="1" x14ac:dyDescent="0.2">
      <c r="A537" s="199" t="s">
        <v>236</v>
      </c>
      <c r="B537" s="222">
        <v>0</v>
      </c>
      <c r="C537" s="222">
        <v>0</v>
      </c>
      <c r="D537" s="222">
        <v>0</v>
      </c>
      <c r="E537" s="222">
        <v>0</v>
      </c>
      <c r="F537" s="222">
        <v>0</v>
      </c>
      <c r="G537" s="222">
        <v>0</v>
      </c>
      <c r="H537" s="222">
        <v>0</v>
      </c>
      <c r="I537" s="222">
        <v>0</v>
      </c>
      <c r="J537" s="222">
        <v>0</v>
      </c>
      <c r="K537" s="222">
        <v>0</v>
      </c>
      <c r="L537" s="222">
        <v>0</v>
      </c>
      <c r="M537" s="222">
        <v>0</v>
      </c>
      <c r="N537" s="223">
        <v>0</v>
      </c>
    </row>
    <row r="538" spans="1:14" ht="33" customHeight="1" x14ac:dyDescent="0.2">
      <c r="A538" s="199" t="s">
        <v>237</v>
      </c>
      <c r="B538" s="222">
        <v>0</v>
      </c>
      <c r="C538" s="222">
        <v>0</v>
      </c>
      <c r="D538" s="222">
        <v>0</v>
      </c>
      <c r="E538" s="222">
        <v>0</v>
      </c>
      <c r="F538" s="222">
        <v>0</v>
      </c>
      <c r="G538" s="222">
        <v>0</v>
      </c>
      <c r="H538" s="222">
        <v>0</v>
      </c>
      <c r="I538" s="222">
        <v>0</v>
      </c>
      <c r="J538" s="222">
        <v>0</v>
      </c>
      <c r="K538" s="222">
        <v>0</v>
      </c>
      <c r="L538" s="222">
        <v>0</v>
      </c>
      <c r="M538" s="222">
        <v>0</v>
      </c>
      <c r="N538" s="223">
        <v>0</v>
      </c>
    </row>
    <row r="539" spans="1:14" ht="33" customHeight="1" x14ac:dyDescent="0.2">
      <c r="A539" s="199" t="s">
        <v>238</v>
      </c>
      <c r="B539" s="222">
        <v>0</v>
      </c>
      <c r="C539" s="222">
        <v>0</v>
      </c>
      <c r="D539" s="222">
        <v>0</v>
      </c>
      <c r="E539" s="222">
        <v>0</v>
      </c>
      <c r="F539" s="222">
        <v>0</v>
      </c>
      <c r="G539" s="222">
        <v>0</v>
      </c>
      <c r="H539" s="222">
        <v>0</v>
      </c>
      <c r="I539" s="222">
        <v>0</v>
      </c>
      <c r="J539" s="222">
        <v>0</v>
      </c>
      <c r="K539" s="222">
        <v>0</v>
      </c>
      <c r="L539" s="222">
        <v>0</v>
      </c>
      <c r="M539" s="222">
        <v>0</v>
      </c>
      <c r="N539" s="223">
        <v>0</v>
      </c>
    </row>
    <row r="540" spans="1:14" ht="33" customHeight="1" x14ac:dyDescent="0.2">
      <c r="A540" s="199" t="s">
        <v>239</v>
      </c>
      <c r="B540" s="222">
        <v>0</v>
      </c>
      <c r="C540" s="222">
        <v>0</v>
      </c>
      <c r="D540" s="222">
        <v>0</v>
      </c>
      <c r="E540" s="222">
        <v>0</v>
      </c>
      <c r="F540" s="222">
        <v>0</v>
      </c>
      <c r="G540" s="222">
        <v>0</v>
      </c>
      <c r="H540" s="222">
        <v>0</v>
      </c>
      <c r="I540" s="222">
        <v>0</v>
      </c>
      <c r="J540" s="222">
        <v>0</v>
      </c>
      <c r="K540" s="222">
        <v>0</v>
      </c>
      <c r="L540" s="222">
        <v>0</v>
      </c>
      <c r="M540" s="222">
        <v>0</v>
      </c>
      <c r="N540" s="223">
        <v>0</v>
      </c>
    </row>
    <row r="541" spans="1:14" ht="33" customHeight="1" x14ac:dyDescent="0.2">
      <c r="A541" s="199" t="s">
        <v>240</v>
      </c>
      <c r="B541" s="222">
        <v>0</v>
      </c>
      <c r="C541" s="222">
        <v>0</v>
      </c>
      <c r="D541" s="222">
        <v>0</v>
      </c>
      <c r="E541" s="222">
        <v>0</v>
      </c>
      <c r="F541" s="222">
        <v>0</v>
      </c>
      <c r="G541" s="222">
        <v>0</v>
      </c>
      <c r="H541" s="222">
        <v>0</v>
      </c>
      <c r="I541" s="222">
        <v>0</v>
      </c>
      <c r="J541" s="222">
        <v>0</v>
      </c>
      <c r="K541" s="222">
        <v>0</v>
      </c>
      <c r="L541" s="222">
        <v>0</v>
      </c>
      <c r="M541" s="222">
        <v>0</v>
      </c>
      <c r="N541" s="223">
        <v>0</v>
      </c>
    </row>
    <row r="542" spans="1:14" ht="33" customHeight="1" thickBot="1" x14ac:dyDescent="0.25">
      <c r="A542" s="199" t="s">
        <v>241</v>
      </c>
      <c r="B542" s="222">
        <v>0</v>
      </c>
      <c r="C542" s="222">
        <v>0</v>
      </c>
      <c r="D542" s="222">
        <v>0</v>
      </c>
      <c r="E542" s="222">
        <v>0</v>
      </c>
      <c r="F542" s="222">
        <v>0</v>
      </c>
      <c r="G542" s="222">
        <v>0</v>
      </c>
      <c r="H542" s="222">
        <v>0</v>
      </c>
      <c r="I542" s="222">
        <v>0</v>
      </c>
      <c r="J542" s="222">
        <v>0</v>
      </c>
      <c r="K542" s="222">
        <v>0</v>
      </c>
      <c r="L542" s="222">
        <v>0</v>
      </c>
      <c r="M542" s="222">
        <v>0</v>
      </c>
      <c r="N542" s="223">
        <v>0</v>
      </c>
    </row>
    <row r="543" spans="1:14" ht="33" customHeight="1" thickBot="1" x14ac:dyDescent="0.25">
      <c r="A543" s="198" t="s">
        <v>242</v>
      </c>
      <c r="B543" s="221">
        <v>0</v>
      </c>
      <c r="C543" s="221">
        <v>0</v>
      </c>
      <c r="D543" s="221">
        <v>0</v>
      </c>
      <c r="E543" s="221">
        <v>0</v>
      </c>
      <c r="F543" s="221">
        <v>0</v>
      </c>
      <c r="G543" s="221">
        <v>0</v>
      </c>
      <c r="H543" s="221">
        <v>0</v>
      </c>
      <c r="I543" s="221">
        <v>0</v>
      </c>
      <c r="J543" s="221">
        <v>0</v>
      </c>
      <c r="K543" s="221">
        <v>0</v>
      </c>
      <c r="L543" s="221">
        <v>0</v>
      </c>
      <c r="M543" s="221">
        <v>0</v>
      </c>
      <c r="N543" s="221">
        <v>0</v>
      </c>
    </row>
    <row r="544" spans="1:14" ht="33" customHeight="1" x14ac:dyDescent="0.2">
      <c r="A544" s="199" t="s">
        <v>243</v>
      </c>
      <c r="B544" s="222">
        <v>0</v>
      </c>
      <c r="C544" s="222">
        <v>0</v>
      </c>
      <c r="D544" s="222">
        <v>0</v>
      </c>
      <c r="E544" s="222">
        <v>0</v>
      </c>
      <c r="F544" s="222">
        <v>0</v>
      </c>
      <c r="G544" s="222">
        <v>0</v>
      </c>
      <c r="H544" s="222">
        <v>0</v>
      </c>
      <c r="I544" s="222">
        <v>0</v>
      </c>
      <c r="J544" s="222">
        <v>0</v>
      </c>
      <c r="K544" s="222">
        <v>0</v>
      </c>
      <c r="L544" s="222">
        <v>0</v>
      </c>
      <c r="M544" s="222">
        <v>0</v>
      </c>
      <c r="N544" s="223">
        <v>0</v>
      </c>
    </row>
    <row r="545" spans="1:14" ht="33" customHeight="1" x14ac:dyDescent="0.2">
      <c r="A545" s="199" t="s">
        <v>244</v>
      </c>
      <c r="B545" s="222">
        <v>0</v>
      </c>
      <c r="C545" s="222">
        <v>0</v>
      </c>
      <c r="D545" s="222">
        <v>0</v>
      </c>
      <c r="E545" s="222">
        <v>0</v>
      </c>
      <c r="F545" s="222">
        <v>0</v>
      </c>
      <c r="G545" s="222">
        <v>0</v>
      </c>
      <c r="H545" s="222">
        <v>0</v>
      </c>
      <c r="I545" s="222">
        <v>0</v>
      </c>
      <c r="J545" s="222">
        <v>0</v>
      </c>
      <c r="K545" s="222">
        <v>0</v>
      </c>
      <c r="L545" s="222">
        <v>0</v>
      </c>
      <c r="M545" s="222">
        <v>0</v>
      </c>
      <c r="N545" s="223">
        <v>0</v>
      </c>
    </row>
    <row r="546" spans="1:14" ht="33" customHeight="1" x14ac:dyDescent="0.2">
      <c r="A546" s="199" t="s">
        <v>245</v>
      </c>
      <c r="B546" s="222">
        <v>0</v>
      </c>
      <c r="C546" s="222">
        <v>0</v>
      </c>
      <c r="D546" s="222">
        <v>0</v>
      </c>
      <c r="E546" s="222">
        <v>0</v>
      </c>
      <c r="F546" s="222">
        <v>0</v>
      </c>
      <c r="G546" s="222">
        <v>0</v>
      </c>
      <c r="H546" s="222">
        <v>0</v>
      </c>
      <c r="I546" s="222">
        <v>0</v>
      </c>
      <c r="J546" s="222">
        <v>0</v>
      </c>
      <c r="K546" s="222">
        <v>0</v>
      </c>
      <c r="L546" s="222">
        <v>0</v>
      </c>
      <c r="M546" s="222">
        <v>0</v>
      </c>
      <c r="N546" s="223">
        <v>0</v>
      </c>
    </row>
    <row r="547" spans="1:14" ht="33" customHeight="1" thickBot="1" x14ac:dyDescent="0.25">
      <c r="A547" s="199" t="s">
        <v>246</v>
      </c>
      <c r="B547" s="222">
        <v>0</v>
      </c>
      <c r="C547" s="222">
        <v>0</v>
      </c>
      <c r="D547" s="222">
        <v>0</v>
      </c>
      <c r="E547" s="222">
        <v>0</v>
      </c>
      <c r="F547" s="222">
        <v>0</v>
      </c>
      <c r="G547" s="222">
        <v>0</v>
      </c>
      <c r="H547" s="222">
        <v>0</v>
      </c>
      <c r="I547" s="222">
        <v>0</v>
      </c>
      <c r="J547" s="222">
        <v>0</v>
      </c>
      <c r="K547" s="222">
        <v>0</v>
      </c>
      <c r="L547" s="222">
        <v>0</v>
      </c>
      <c r="M547" s="222">
        <v>0</v>
      </c>
      <c r="N547" s="223">
        <v>0</v>
      </c>
    </row>
    <row r="548" spans="1:14" ht="33" customHeight="1" thickBot="1" x14ac:dyDescent="0.25">
      <c r="A548" s="198" t="s">
        <v>247</v>
      </c>
      <c r="B548" s="224">
        <v>881632.1</v>
      </c>
      <c r="C548" s="224">
        <v>487568.31</v>
      </c>
      <c r="D548" s="224">
        <v>256867.41999999998</v>
      </c>
      <c r="E548" s="224">
        <v>256867.42</v>
      </c>
      <c r="F548" s="224">
        <v>419610.56960000069</v>
      </c>
      <c r="G548" s="224">
        <v>559813.72</v>
      </c>
      <c r="H548" s="224">
        <v>908010.63</v>
      </c>
      <c r="I548" s="224">
        <v>1046765.3369000016</v>
      </c>
      <c r="J548" s="224">
        <v>1183229.3261200008</v>
      </c>
      <c r="K548" s="224">
        <v>626928.84295000043</v>
      </c>
      <c r="L548" s="224">
        <v>799949.6399500008</v>
      </c>
      <c r="M548" s="224">
        <v>816703.1268000009</v>
      </c>
      <c r="N548" s="224">
        <v>8243946.4423200041</v>
      </c>
    </row>
    <row r="549" spans="1:14" ht="33" customHeight="1" x14ac:dyDescent="0.2">
      <c r="A549" s="199" t="s">
        <v>248</v>
      </c>
      <c r="B549" s="222">
        <v>0</v>
      </c>
      <c r="C549" s="222">
        <v>0</v>
      </c>
      <c r="D549" s="222">
        <v>0</v>
      </c>
      <c r="E549" s="222">
        <v>0</v>
      </c>
      <c r="F549" s="222">
        <v>0</v>
      </c>
      <c r="G549" s="222">
        <v>0</v>
      </c>
      <c r="H549" s="222">
        <v>0</v>
      </c>
      <c r="I549" s="222">
        <v>0</v>
      </c>
      <c r="J549" s="222">
        <v>0</v>
      </c>
      <c r="K549" s="222">
        <v>0</v>
      </c>
      <c r="L549" s="222">
        <v>0</v>
      </c>
      <c r="M549" s="222">
        <v>0</v>
      </c>
      <c r="N549" s="225">
        <v>0</v>
      </c>
    </row>
    <row r="550" spans="1:14" ht="33" customHeight="1" thickBot="1" x14ac:dyDescent="0.25">
      <c r="A550" s="199" t="s">
        <v>249</v>
      </c>
      <c r="B550" s="222">
        <v>881632.1</v>
      </c>
      <c r="C550" s="222">
        <v>487568.31</v>
      </c>
      <c r="D550" s="222">
        <v>256867.41999999998</v>
      </c>
      <c r="E550" s="222">
        <v>256867.42</v>
      </c>
      <c r="F550" s="222">
        <v>419610.56960000069</v>
      </c>
      <c r="G550" s="222">
        <v>559813.72</v>
      </c>
      <c r="H550" s="222">
        <v>908010.63</v>
      </c>
      <c r="I550" s="222">
        <v>1046765.3369000016</v>
      </c>
      <c r="J550" s="222">
        <v>1183229.3261200008</v>
      </c>
      <c r="K550" s="222">
        <v>626928.84295000043</v>
      </c>
      <c r="L550" s="222">
        <v>799949.6399500008</v>
      </c>
      <c r="M550" s="222">
        <v>816703.1268000009</v>
      </c>
      <c r="N550" s="225">
        <v>8243946.4423200041</v>
      </c>
    </row>
    <row r="551" spans="1:14" ht="33" customHeight="1" thickBot="1" x14ac:dyDescent="0.25">
      <c r="A551" s="198" t="s">
        <v>250</v>
      </c>
      <c r="B551" s="221">
        <v>108281199.63</v>
      </c>
      <c r="C551" s="221">
        <v>81798705.044116497</v>
      </c>
      <c r="D551" s="221">
        <v>54014593.460975498</v>
      </c>
      <c r="E551" s="221">
        <v>86085856.657667682</v>
      </c>
      <c r="F551" s="221">
        <v>108446494.22135413</v>
      </c>
      <c r="G551" s="221">
        <v>136485518.88353458</v>
      </c>
      <c r="H551" s="221">
        <v>135214113.20300758</v>
      </c>
      <c r="I551" s="221">
        <v>128904837.38856347</v>
      </c>
      <c r="J551" s="221">
        <v>138398080.44987085</v>
      </c>
      <c r="K551" s="221">
        <v>131765644.27785794</v>
      </c>
      <c r="L551" s="221">
        <v>115373671.41155392</v>
      </c>
      <c r="M551" s="221">
        <v>39744080.108428359</v>
      </c>
      <c r="N551" s="221">
        <v>1264512794.7369304</v>
      </c>
    </row>
    <row r="552" spans="1:14" ht="33" customHeight="1" x14ac:dyDescent="0.2">
      <c r="A552" s="199" t="s">
        <v>251</v>
      </c>
      <c r="B552" s="222">
        <v>0</v>
      </c>
      <c r="C552" s="222">
        <v>0</v>
      </c>
      <c r="D552" s="222">
        <v>0</v>
      </c>
      <c r="E552" s="222">
        <v>0</v>
      </c>
      <c r="F552" s="222">
        <v>0</v>
      </c>
      <c r="G552" s="222">
        <v>0</v>
      </c>
      <c r="H552" s="222">
        <v>0</v>
      </c>
      <c r="I552" s="222">
        <v>0</v>
      </c>
      <c r="J552" s="222">
        <v>0</v>
      </c>
      <c r="K552" s="222">
        <v>0</v>
      </c>
      <c r="L552" s="222">
        <v>0</v>
      </c>
      <c r="M552" s="222">
        <v>1628.9499999999998</v>
      </c>
      <c r="N552" s="225">
        <v>1628.9499999999998</v>
      </c>
    </row>
    <row r="553" spans="1:14" ht="33" customHeight="1" x14ac:dyDescent="0.2">
      <c r="A553" s="199" t="s">
        <v>252</v>
      </c>
      <c r="B553" s="222">
        <v>0</v>
      </c>
      <c r="C553" s="222">
        <v>0</v>
      </c>
      <c r="D553" s="222">
        <v>0</v>
      </c>
      <c r="E553" s="222">
        <v>0</v>
      </c>
      <c r="F553" s="222">
        <v>0</v>
      </c>
      <c r="G553" s="222">
        <v>0</v>
      </c>
      <c r="H553" s="222">
        <v>0</v>
      </c>
      <c r="I553" s="222">
        <v>0</v>
      </c>
      <c r="J553" s="222">
        <v>0</v>
      </c>
      <c r="K553" s="222">
        <v>0</v>
      </c>
      <c r="L553" s="222">
        <v>0</v>
      </c>
      <c r="M553" s="222">
        <v>0</v>
      </c>
      <c r="N553" s="225">
        <v>0</v>
      </c>
    </row>
    <row r="554" spans="1:14" ht="33" customHeight="1" x14ac:dyDescent="0.2">
      <c r="A554" s="199" t="s">
        <v>253</v>
      </c>
      <c r="B554" s="222">
        <v>0</v>
      </c>
      <c r="C554" s="222">
        <v>0</v>
      </c>
      <c r="D554" s="222">
        <v>0</v>
      </c>
      <c r="E554" s="222">
        <v>0</v>
      </c>
      <c r="F554" s="222">
        <v>0</v>
      </c>
      <c r="G554" s="222">
        <v>0</v>
      </c>
      <c r="H554" s="222">
        <v>0</v>
      </c>
      <c r="I554" s="222">
        <v>0</v>
      </c>
      <c r="J554" s="222">
        <v>0</v>
      </c>
      <c r="K554" s="222">
        <v>0</v>
      </c>
      <c r="L554" s="222">
        <v>0</v>
      </c>
      <c r="M554" s="222">
        <v>0</v>
      </c>
      <c r="N554" s="225">
        <v>0</v>
      </c>
    </row>
    <row r="555" spans="1:14" ht="33" customHeight="1" x14ac:dyDescent="0.2">
      <c r="A555" s="199" t="s">
        <v>254</v>
      </c>
      <c r="B555" s="222">
        <v>46891847.710000001</v>
      </c>
      <c r="C555" s="222">
        <v>39670072.196111955</v>
      </c>
      <c r="D555" s="222">
        <v>37270976.468314692</v>
      </c>
      <c r="E555" s="222">
        <v>242391.39919999996</v>
      </c>
      <c r="F555" s="222">
        <v>4470190.5335642984</v>
      </c>
      <c r="G555" s="222">
        <v>37411248.537321143</v>
      </c>
      <c r="H555" s="222">
        <v>97832879.341555879</v>
      </c>
      <c r="I555" s="222">
        <v>59726790.19877293</v>
      </c>
      <c r="J555" s="222">
        <v>42289613.304345861</v>
      </c>
      <c r="K555" s="222">
        <v>81560741.52934961</v>
      </c>
      <c r="L555" s="222">
        <v>43337894.387878112</v>
      </c>
      <c r="M555" s="222">
        <v>14560738.464239983</v>
      </c>
      <c r="N555" s="225">
        <v>505265384.07065445</v>
      </c>
    </row>
    <row r="556" spans="1:14" ht="33" customHeight="1" x14ac:dyDescent="0.2">
      <c r="A556" s="199" t="s">
        <v>255</v>
      </c>
      <c r="B556" s="222">
        <v>0</v>
      </c>
      <c r="C556" s="222">
        <v>0</v>
      </c>
      <c r="D556" s="222">
        <v>0</v>
      </c>
      <c r="E556" s="222">
        <v>0</v>
      </c>
      <c r="F556" s="222">
        <v>0</v>
      </c>
      <c r="G556" s="222">
        <v>0</v>
      </c>
      <c r="H556" s="222">
        <v>0</v>
      </c>
      <c r="I556" s="222">
        <v>0</v>
      </c>
      <c r="J556" s="222">
        <v>0</v>
      </c>
      <c r="K556" s="222">
        <v>0</v>
      </c>
      <c r="L556" s="222">
        <v>0</v>
      </c>
      <c r="M556" s="222">
        <v>0</v>
      </c>
      <c r="N556" s="225">
        <v>0</v>
      </c>
    </row>
    <row r="557" spans="1:14" ht="33" customHeight="1" x14ac:dyDescent="0.2">
      <c r="A557" s="199" t="s">
        <v>256</v>
      </c>
      <c r="B557" s="222">
        <v>6831765.79</v>
      </c>
      <c r="C557" s="222">
        <v>443752.16819999996</v>
      </c>
      <c r="D557" s="222">
        <v>1816561.6774200001</v>
      </c>
      <c r="E557" s="222">
        <v>1362913.6036000005</v>
      </c>
      <c r="F557" s="222">
        <v>18900</v>
      </c>
      <c r="G557" s="222">
        <v>14105.000000000005</v>
      </c>
      <c r="H557" s="222">
        <v>12407.300000000001</v>
      </c>
      <c r="I557" s="222">
        <v>10587.650000000001</v>
      </c>
      <c r="J557" s="222">
        <v>48353.549999999872</v>
      </c>
      <c r="K557" s="222">
        <v>4200</v>
      </c>
      <c r="L557" s="222">
        <v>3862606.4455999974</v>
      </c>
      <c r="M557" s="222">
        <v>661916.36350000009</v>
      </c>
      <c r="N557" s="225">
        <v>15088069.548320001</v>
      </c>
    </row>
    <row r="558" spans="1:14" ht="33" customHeight="1" x14ac:dyDescent="0.2">
      <c r="A558" s="199" t="s">
        <v>257</v>
      </c>
      <c r="B558" s="222">
        <v>0</v>
      </c>
      <c r="C558" s="222">
        <v>0</v>
      </c>
      <c r="D558" s="222">
        <v>0</v>
      </c>
      <c r="E558" s="222">
        <v>0</v>
      </c>
      <c r="F558" s="222">
        <v>0</v>
      </c>
      <c r="G558" s="222">
        <v>0</v>
      </c>
      <c r="H558" s="222">
        <v>0</v>
      </c>
      <c r="I558" s="222">
        <v>0</v>
      </c>
      <c r="J558" s="222">
        <v>0</v>
      </c>
      <c r="K558" s="222">
        <v>0</v>
      </c>
      <c r="L558" s="222">
        <v>0</v>
      </c>
      <c r="M558" s="222">
        <v>0</v>
      </c>
      <c r="N558" s="225">
        <v>0</v>
      </c>
    </row>
    <row r="559" spans="1:14" ht="33" customHeight="1" x14ac:dyDescent="0.2">
      <c r="A559" s="199" t="s">
        <v>258</v>
      </c>
      <c r="B559" s="222">
        <v>6419695.29</v>
      </c>
      <c r="C559" s="222">
        <v>888481.18800000031</v>
      </c>
      <c r="D559" s="222">
        <v>0</v>
      </c>
      <c r="E559" s="222">
        <v>0</v>
      </c>
      <c r="F559" s="222">
        <v>0</v>
      </c>
      <c r="G559" s="222">
        <v>0</v>
      </c>
      <c r="H559" s="222">
        <v>0</v>
      </c>
      <c r="I559" s="222">
        <v>0</v>
      </c>
      <c r="J559" s="222">
        <v>0</v>
      </c>
      <c r="K559" s="222">
        <v>0</v>
      </c>
      <c r="L559" s="222">
        <v>0</v>
      </c>
      <c r="M559" s="222">
        <v>0</v>
      </c>
      <c r="N559" s="225">
        <v>7308176.4780000001</v>
      </c>
    </row>
    <row r="560" spans="1:14" ht="33" customHeight="1" x14ac:dyDescent="0.2">
      <c r="A560" s="199" t="s">
        <v>259</v>
      </c>
      <c r="B560" s="222">
        <v>48137890.840000004</v>
      </c>
      <c r="C560" s="222">
        <v>40796399.491804533</v>
      </c>
      <c r="D560" s="222">
        <v>14927055.315240806</v>
      </c>
      <c r="E560" s="222">
        <v>84480551.654867679</v>
      </c>
      <c r="F560" s="222">
        <v>103957403.68778983</v>
      </c>
      <c r="G560" s="222">
        <v>99060165.34621343</v>
      </c>
      <c r="H560" s="222">
        <v>37368826.561451703</v>
      </c>
      <c r="I560" s="222">
        <v>69167459.539790541</v>
      </c>
      <c r="J560" s="222">
        <v>96060113.595524997</v>
      </c>
      <c r="K560" s="222">
        <v>50200702.748508334</v>
      </c>
      <c r="L560" s="222">
        <v>68173170.578075811</v>
      </c>
      <c r="M560" s="222">
        <v>24519796.33068838</v>
      </c>
      <c r="N560" s="225">
        <v>736849535.68995595</v>
      </c>
    </row>
    <row r="561" spans="1:14" ht="33" customHeight="1" x14ac:dyDescent="0.2">
      <c r="A561" s="199" t="s">
        <v>260</v>
      </c>
      <c r="B561" s="222">
        <v>0</v>
      </c>
      <c r="C561" s="222">
        <v>0</v>
      </c>
      <c r="D561" s="222">
        <v>0</v>
      </c>
      <c r="E561" s="222">
        <v>0</v>
      </c>
      <c r="F561" s="222">
        <v>0</v>
      </c>
      <c r="G561" s="222">
        <v>0</v>
      </c>
      <c r="H561" s="222">
        <v>0</v>
      </c>
      <c r="I561" s="222">
        <v>0</v>
      </c>
      <c r="J561" s="222">
        <v>0</v>
      </c>
      <c r="K561" s="222">
        <v>0</v>
      </c>
      <c r="L561" s="222">
        <v>0</v>
      </c>
      <c r="M561" s="222">
        <v>0</v>
      </c>
      <c r="N561" s="225">
        <v>0</v>
      </c>
    </row>
    <row r="562" spans="1:14" ht="33" customHeight="1" thickBot="1" x14ac:dyDescent="0.25">
      <c r="A562" s="199" t="s">
        <v>261</v>
      </c>
      <c r="B562" s="222">
        <v>0</v>
      </c>
      <c r="C562" s="222">
        <v>0</v>
      </c>
      <c r="D562" s="222">
        <v>0</v>
      </c>
      <c r="E562" s="222">
        <v>0</v>
      </c>
      <c r="F562" s="222">
        <v>0</v>
      </c>
      <c r="G562" s="222">
        <v>0</v>
      </c>
      <c r="H562" s="222">
        <v>0</v>
      </c>
      <c r="I562" s="222">
        <v>0</v>
      </c>
      <c r="J562" s="222">
        <v>0</v>
      </c>
      <c r="K562" s="222">
        <v>0</v>
      </c>
      <c r="L562" s="222">
        <v>0</v>
      </c>
      <c r="M562" s="222">
        <v>0</v>
      </c>
      <c r="N562" s="225">
        <v>0</v>
      </c>
    </row>
    <row r="563" spans="1:14" ht="33" customHeight="1" thickBot="1" x14ac:dyDescent="0.25">
      <c r="A563" s="198" t="s">
        <v>262</v>
      </c>
      <c r="B563" s="221">
        <v>6058864.0099999998</v>
      </c>
      <c r="C563" s="221">
        <v>3730689.4132199888</v>
      </c>
      <c r="D563" s="221">
        <v>3927041.487599988</v>
      </c>
      <c r="E563" s="221">
        <v>3366035.5607999903</v>
      </c>
      <c r="F563" s="221">
        <v>1912520.2050000033</v>
      </c>
      <c r="G563" s="221">
        <v>3825040.4100000113</v>
      </c>
      <c r="H563" s="221">
        <v>3825040.4100000113</v>
      </c>
      <c r="I563" s="221">
        <v>3825040.4100000113</v>
      </c>
      <c r="J563" s="221">
        <v>4590048.4920000071</v>
      </c>
      <c r="K563" s="221">
        <v>4182044.1816000128</v>
      </c>
      <c r="L563" s="221">
        <v>4590048.4920000071</v>
      </c>
      <c r="M563" s="221">
        <v>2652028.0176000064</v>
      </c>
      <c r="N563" s="221">
        <v>46484441.089820035</v>
      </c>
    </row>
    <row r="564" spans="1:14" ht="33" customHeight="1" thickBot="1" x14ac:dyDescent="0.25">
      <c r="A564" s="200" t="s">
        <v>262</v>
      </c>
      <c r="B564" s="226">
        <v>6058864.0099999998</v>
      </c>
      <c r="C564" s="226">
        <v>3730689.4132199888</v>
      </c>
      <c r="D564" s="226">
        <v>3927041.487599988</v>
      </c>
      <c r="E564" s="226">
        <v>3366035.5607999903</v>
      </c>
      <c r="F564" s="226">
        <v>1912520.2050000033</v>
      </c>
      <c r="G564" s="226">
        <v>3825040.4100000113</v>
      </c>
      <c r="H564" s="226">
        <v>3825040.4100000113</v>
      </c>
      <c r="I564" s="226">
        <v>3825040.4100000113</v>
      </c>
      <c r="J564" s="226">
        <v>4590048.4920000071</v>
      </c>
      <c r="K564" s="226">
        <v>4182044.1816000128</v>
      </c>
      <c r="L564" s="226">
        <v>4590048.4920000071</v>
      </c>
      <c r="M564" s="226">
        <v>2652028.0176000064</v>
      </c>
      <c r="N564" s="225">
        <v>46484441.089820035</v>
      </c>
    </row>
    <row r="565" spans="1:14" ht="33" customHeight="1" thickBot="1" x14ac:dyDescent="0.25">
      <c r="A565" s="198" t="s">
        <v>263</v>
      </c>
      <c r="B565" s="221">
        <v>0</v>
      </c>
      <c r="C565" s="221">
        <v>0</v>
      </c>
      <c r="D565" s="221">
        <v>50092.14</v>
      </c>
      <c r="E565" s="221">
        <v>0</v>
      </c>
      <c r="F565" s="221">
        <v>0</v>
      </c>
      <c r="G565" s="221">
        <v>0</v>
      </c>
      <c r="H565" s="221">
        <v>6515.6000000000022</v>
      </c>
      <c r="I565" s="221">
        <v>505714.69600000011</v>
      </c>
      <c r="J565" s="221">
        <v>10699.199999999997</v>
      </c>
      <c r="K565" s="221">
        <v>660196.74599999993</v>
      </c>
      <c r="L565" s="221">
        <v>753846.07399999991</v>
      </c>
      <c r="M565" s="221">
        <v>770459.17800000007</v>
      </c>
      <c r="N565" s="221">
        <v>2757523.6339999996</v>
      </c>
    </row>
    <row r="566" spans="1:14" ht="33" customHeight="1" x14ac:dyDescent="0.2">
      <c r="A566" s="199" t="s">
        <v>264</v>
      </c>
      <c r="B566" s="222">
        <v>0</v>
      </c>
      <c r="C566" s="222">
        <v>0</v>
      </c>
      <c r="D566" s="222">
        <v>0</v>
      </c>
      <c r="E566" s="222">
        <v>0</v>
      </c>
      <c r="F566" s="222">
        <v>0</v>
      </c>
      <c r="G566" s="222">
        <v>0</v>
      </c>
      <c r="H566" s="222">
        <v>0</v>
      </c>
      <c r="I566" s="222">
        <v>0</v>
      </c>
      <c r="J566" s="222">
        <v>0</v>
      </c>
      <c r="K566" s="222">
        <v>0</v>
      </c>
      <c r="L566" s="222">
        <v>0</v>
      </c>
      <c r="M566" s="222">
        <v>0</v>
      </c>
      <c r="N566" s="225">
        <v>0</v>
      </c>
    </row>
    <row r="567" spans="1:14" ht="33" customHeight="1" x14ac:dyDescent="0.2">
      <c r="A567" s="199" t="s">
        <v>265</v>
      </c>
      <c r="B567" s="222">
        <v>0</v>
      </c>
      <c r="C567" s="222">
        <v>0</v>
      </c>
      <c r="D567" s="222">
        <v>0</v>
      </c>
      <c r="E567" s="222">
        <v>0</v>
      </c>
      <c r="F567" s="222">
        <v>0</v>
      </c>
      <c r="G567" s="222">
        <v>0</v>
      </c>
      <c r="H567" s="222">
        <v>0</v>
      </c>
      <c r="I567" s="222">
        <v>0</v>
      </c>
      <c r="J567" s="222">
        <v>0</v>
      </c>
      <c r="K567" s="222">
        <v>0</v>
      </c>
      <c r="L567" s="222">
        <v>0</v>
      </c>
      <c r="M567" s="222">
        <v>0</v>
      </c>
      <c r="N567" s="225">
        <v>0</v>
      </c>
    </row>
    <row r="568" spans="1:14" ht="33" customHeight="1" x14ac:dyDescent="0.2">
      <c r="A568" s="199" t="s">
        <v>266</v>
      </c>
      <c r="B568" s="222">
        <v>0</v>
      </c>
      <c r="C568" s="222">
        <v>0</v>
      </c>
      <c r="D568" s="222">
        <v>0</v>
      </c>
      <c r="E568" s="222">
        <v>0</v>
      </c>
      <c r="F568" s="222">
        <v>0</v>
      </c>
      <c r="G568" s="222">
        <v>0</v>
      </c>
      <c r="H568" s="222">
        <v>0</v>
      </c>
      <c r="I568" s="222">
        <v>0</v>
      </c>
      <c r="J568" s="222">
        <v>0</v>
      </c>
      <c r="K568" s="222">
        <v>0</v>
      </c>
      <c r="L568" s="222">
        <v>0</v>
      </c>
      <c r="M568" s="222">
        <v>0</v>
      </c>
      <c r="N568" s="225">
        <v>0</v>
      </c>
    </row>
    <row r="569" spans="1:14" ht="33" customHeight="1" x14ac:dyDescent="0.2">
      <c r="A569" s="199" t="s">
        <v>267</v>
      </c>
      <c r="B569" s="222">
        <v>0</v>
      </c>
      <c r="C569" s="222">
        <v>0</v>
      </c>
      <c r="D569" s="222">
        <v>0</v>
      </c>
      <c r="E569" s="222">
        <v>0</v>
      </c>
      <c r="F569" s="222">
        <v>0</v>
      </c>
      <c r="G569" s="222">
        <v>0</v>
      </c>
      <c r="H569" s="222">
        <v>0</v>
      </c>
      <c r="I569" s="222">
        <v>0</v>
      </c>
      <c r="J569" s="222">
        <v>10699.199999999997</v>
      </c>
      <c r="K569" s="222">
        <v>5659.4500000000016</v>
      </c>
      <c r="L569" s="222">
        <v>5803.4500000000007</v>
      </c>
      <c r="M569" s="222">
        <v>0</v>
      </c>
      <c r="N569" s="225">
        <v>22162.1</v>
      </c>
    </row>
    <row r="570" spans="1:14" ht="33" customHeight="1" x14ac:dyDescent="0.2">
      <c r="A570" s="199" t="s">
        <v>268</v>
      </c>
      <c r="B570" s="222">
        <v>0</v>
      </c>
      <c r="C570" s="222">
        <v>0</v>
      </c>
      <c r="D570" s="222">
        <v>0</v>
      </c>
      <c r="E570" s="222">
        <v>0</v>
      </c>
      <c r="F570" s="222">
        <v>0</v>
      </c>
      <c r="G570" s="222">
        <v>0</v>
      </c>
      <c r="H570" s="222">
        <v>6515.6000000000022</v>
      </c>
      <c r="I570" s="222">
        <v>18151.200000000008</v>
      </c>
      <c r="J570" s="222">
        <v>0</v>
      </c>
      <c r="K570" s="222">
        <v>0</v>
      </c>
      <c r="L570" s="222">
        <v>0</v>
      </c>
      <c r="M570" s="222">
        <v>9058.6500000000069</v>
      </c>
      <c r="N570" s="225">
        <v>33725.450000000019</v>
      </c>
    </row>
    <row r="571" spans="1:14" ht="33" customHeight="1" x14ac:dyDescent="0.2">
      <c r="A571" s="199" t="s">
        <v>269</v>
      </c>
      <c r="B571" s="222">
        <v>0</v>
      </c>
      <c r="C571" s="222">
        <v>0</v>
      </c>
      <c r="D571" s="222">
        <v>0</v>
      </c>
      <c r="E571" s="222">
        <v>0</v>
      </c>
      <c r="F571" s="222">
        <v>0</v>
      </c>
      <c r="G571" s="222">
        <v>0</v>
      </c>
      <c r="H571" s="222">
        <v>0</v>
      </c>
      <c r="I571" s="222">
        <v>0</v>
      </c>
      <c r="J571" s="222">
        <v>0</v>
      </c>
      <c r="K571" s="222">
        <v>0</v>
      </c>
      <c r="L571" s="222">
        <v>0</v>
      </c>
      <c r="M571" s="222">
        <v>0</v>
      </c>
      <c r="N571" s="225">
        <v>0</v>
      </c>
    </row>
    <row r="572" spans="1:14" ht="33" customHeight="1" x14ac:dyDescent="0.2">
      <c r="A572" s="199" t="s">
        <v>270</v>
      </c>
      <c r="B572" s="222">
        <v>0</v>
      </c>
      <c r="C572" s="222">
        <v>0</v>
      </c>
      <c r="D572" s="222">
        <v>0</v>
      </c>
      <c r="E572" s="222">
        <v>0</v>
      </c>
      <c r="F572" s="222">
        <v>0</v>
      </c>
      <c r="G572" s="222">
        <v>0</v>
      </c>
      <c r="H572" s="222">
        <v>0</v>
      </c>
      <c r="I572" s="222">
        <v>0</v>
      </c>
      <c r="J572" s="222">
        <v>0</v>
      </c>
      <c r="K572" s="222">
        <v>0</v>
      </c>
      <c r="L572" s="222">
        <v>0</v>
      </c>
      <c r="M572" s="222">
        <v>0</v>
      </c>
      <c r="N572" s="225">
        <v>0</v>
      </c>
    </row>
    <row r="573" spans="1:14" ht="33" customHeight="1" x14ac:dyDescent="0.2">
      <c r="A573" s="199" t="s">
        <v>271</v>
      </c>
      <c r="B573" s="222">
        <v>0</v>
      </c>
      <c r="C573" s="222">
        <v>0</v>
      </c>
      <c r="D573" s="222">
        <v>0</v>
      </c>
      <c r="E573" s="222">
        <v>0</v>
      </c>
      <c r="F573" s="222">
        <v>0</v>
      </c>
      <c r="G573" s="222">
        <v>0</v>
      </c>
      <c r="H573" s="222">
        <v>0</v>
      </c>
      <c r="I573" s="222">
        <v>0</v>
      </c>
      <c r="J573" s="222">
        <v>0</v>
      </c>
      <c r="K573" s="222">
        <v>0</v>
      </c>
      <c r="L573" s="222">
        <v>0</v>
      </c>
      <c r="M573" s="222">
        <v>0</v>
      </c>
      <c r="N573" s="225">
        <v>0</v>
      </c>
    </row>
    <row r="574" spans="1:14" ht="33" customHeight="1" x14ac:dyDescent="0.2">
      <c r="A574" s="199" t="s">
        <v>272</v>
      </c>
      <c r="B574" s="222">
        <v>0</v>
      </c>
      <c r="C574" s="222">
        <v>0</v>
      </c>
      <c r="D574" s="222">
        <v>0</v>
      </c>
      <c r="E574" s="222">
        <v>0</v>
      </c>
      <c r="F574" s="222">
        <v>0</v>
      </c>
      <c r="G574" s="222">
        <v>0</v>
      </c>
      <c r="H574" s="222">
        <v>0</v>
      </c>
      <c r="I574" s="222">
        <v>0</v>
      </c>
      <c r="J574" s="222">
        <v>0</v>
      </c>
      <c r="K574" s="222">
        <v>0</v>
      </c>
      <c r="L574" s="222">
        <v>0</v>
      </c>
      <c r="M574" s="222">
        <v>0</v>
      </c>
      <c r="N574" s="225">
        <v>0</v>
      </c>
    </row>
    <row r="575" spans="1:14" ht="33" customHeight="1" thickBot="1" x14ac:dyDescent="0.25">
      <c r="A575" s="199" t="s">
        <v>273</v>
      </c>
      <c r="B575" s="222">
        <v>0</v>
      </c>
      <c r="C575" s="222">
        <v>0</v>
      </c>
      <c r="D575" s="222">
        <v>50092.14</v>
      </c>
      <c r="E575" s="222">
        <v>0</v>
      </c>
      <c r="F575" s="222">
        <v>0</v>
      </c>
      <c r="G575" s="222">
        <v>0</v>
      </c>
      <c r="H575" s="222">
        <v>0</v>
      </c>
      <c r="I575" s="222">
        <v>487563.4960000001</v>
      </c>
      <c r="J575" s="222">
        <v>0</v>
      </c>
      <c r="K575" s="222">
        <v>654537.29599999997</v>
      </c>
      <c r="L575" s="222">
        <v>748042.62399999995</v>
      </c>
      <c r="M575" s="222">
        <v>761400.52800000005</v>
      </c>
      <c r="N575" s="225">
        <v>2701636.0839999998</v>
      </c>
    </row>
    <row r="576" spans="1:14" ht="33" customHeight="1" thickBot="1" x14ac:dyDescent="0.25">
      <c r="A576" s="198" t="s">
        <v>274</v>
      </c>
      <c r="B576" s="221">
        <v>3980141.22</v>
      </c>
      <c r="C576" s="221">
        <v>3905456.2066399991</v>
      </c>
      <c r="D576" s="221">
        <v>4840409.1431200057</v>
      </c>
      <c r="E576" s="221">
        <v>615730.94735999987</v>
      </c>
      <c r="F576" s="221">
        <v>9596608.9440000076</v>
      </c>
      <c r="G576" s="221">
        <v>5332239.5029200092</v>
      </c>
      <c r="H576" s="221">
        <v>4515042.8842200087</v>
      </c>
      <c r="I576" s="221">
        <v>5460311.2676400021</v>
      </c>
      <c r="J576" s="221">
        <v>4898109.003077602</v>
      </c>
      <c r="K576" s="221">
        <v>9642336.6623568032</v>
      </c>
      <c r="L576" s="221">
        <v>5281980.5050316006</v>
      </c>
      <c r="M576" s="221">
        <v>5510477.649418015</v>
      </c>
      <c r="N576" s="221">
        <v>63578843.935784057</v>
      </c>
    </row>
    <row r="577" spans="1:14" ht="33" customHeight="1" x14ac:dyDescent="0.2">
      <c r="A577" s="199" t="s">
        <v>275</v>
      </c>
      <c r="B577" s="222">
        <v>3980141.22</v>
      </c>
      <c r="C577" s="222">
        <v>3905456.2066399991</v>
      </c>
      <c r="D577" s="222">
        <v>4840409.1431200057</v>
      </c>
      <c r="E577" s="222">
        <v>615730.94735999987</v>
      </c>
      <c r="F577" s="222">
        <v>4002260.6374799991</v>
      </c>
      <c r="G577" s="222">
        <v>0</v>
      </c>
      <c r="H577" s="222">
        <v>0</v>
      </c>
      <c r="I577" s="222">
        <v>4471122.4664400024</v>
      </c>
      <c r="J577" s="222">
        <v>3080274.3397200019</v>
      </c>
      <c r="K577" s="222">
        <v>3404155.8391800015</v>
      </c>
      <c r="L577" s="222">
        <v>1933173.1075200015</v>
      </c>
      <c r="M577" s="222">
        <v>4758495.6843600152</v>
      </c>
      <c r="N577" s="225">
        <v>34991219.591820031</v>
      </c>
    </row>
    <row r="578" spans="1:14" ht="33" customHeight="1" x14ac:dyDescent="0.2">
      <c r="A578" s="199" t="s">
        <v>276</v>
      </c>
      <c r="B578" s="222">
        <v>0</v>
      </c>
      <c r="C578" s="222">
        <v>0</v>
      </c>
      <c r="D578" s="222">
        <v>0</v>
      </c>
      <c r="E578" s="222">
        <v>0</v>
      </c>
      <c r="F578" s="222">
        <v>0</v>
      </c>
      <c r="G578" s="222">
        <v>0</v>
      </c>
      <c r="H578" s="222">
        <v>0</v>
      </c>
      <c r="I578" s="222">
        <v>0</v>
      </c>
      <c r="J578" s="222">
        <v>0</v>
      </c>
      <c r="K578" s="222">
        <v>0</v>
      </c>
      <c r="L578" s="222">
        <v>0</v>
      </c>
      <c r="M578" s="222">
        <v>0</v>
      </c>
      <c r="N578" s="225">
        <v>0</v>
      </c>
    </row>
    <row r="579" spans="1:14" ht="33" customHeight="1" x14ac:dyDescent="0.2">
      <c r="A579" s="199" t="s">
        <v>277</v>
      </c>
      <c r="B579" s="222">
        <v>0</v>
      </c>
      <c r="C579" s="222">
        <v>0</v>
      </c>
      <c r="D579" s="222">
        <v>0</v>
      </c>
      <c r="E579" s="222">
        <v>0</v>
      </c>
      <c r="F579" s="222">
        <v>2866197.562200008</v>
      </c>
      <c r="G579" s="222">
        <v>3374131.3074000105</v>
      </c>
      <c r="H579" s="222">
        <v>3192726.3984000096</v>
      </c>
      <c r="I579" s="222">
        <v>525884.69249999966</v>
      </c>
      <c r="J579" s="222">
        <v>0</v>
      </c>
      <c r="K579" s="222">
        <v>0</v>
      </c>
      <c r="L579" s="222">
        <v>0</v>
      </c>
      <c r="M579" s="222">
        <v>0</v>
      </c>
      <c r="N579" s="225">
        <v>9958939.960500028</v>
      </c>
    </row>
    <row r="580" spans="1:14" ht="33" customHeight="1" x14ac:dyDescent="0.2">
      <c r="A580" s="199" t="s">
        <v>278</v>
      </c>
      <c r="B580" s="222">
        <v>0</v>
      </c>
      <c r="C580" s="222">
        <v>0</v>
      </c>
      <c r="D580" s="222">
        <v>0</v>
      </c>
      <c r="E580" s="222">
        <v>0</v>
      </c>
      <c r="F580" s="222">
        <v>0</v>
      </c>
      <c r="G580" s="222">
        <v>0</v>
      </c>
      <c r="H580" s="222">
        <v>0</v>
      </c>
      <c r="I580" s="222">
        <v>0</v>
      </c>
      <c r="J580" s="222">
        <v>0</v>
      </c>
      <c r="K580" s="222">
        <v>0</v>
      </c>
      <c r="L580" s="222">
        <v>0</v>
      </c>
      <c r="M580" s="222">
        <v>0</v>
      </c>
      <c r="N580" s="225">
        <v>0</v>
      </c>
    </row>
    <row r="581" spans="1:14" ht="33" customHeight="1" x14ac:dyDescent="0.2">
      <c r="A581" s="199" t="s">
        <v>279</v>
      </c>
      <c r="B581" s="222">
        <v>0</v>
      </c>
      <c r="C581" s="222">
        <v>0</v>
      </c>
      <c r="D581" s="222">
        <v>0</v>
      </c>
      <c r="E581" s="222">
        <v>0</v>
      </c>
      <c r="F581" s="222">
        <v>0</v>
      </c>
      <c r="G581" s="222">
        <v>0</v>
      </c>
      <c r="H581" s="222">
        <v>0</v>
      </c>
      <c r="I581" s="222">
        <v>0</v>
      </c>
      <c r="J581" s="222">
        <v>0</v>
      </c>
      <c r="K581" s="222">
        <v>0</v>
      </c>
      <c r="L581" s="222">
        <v>0</v>
      </c>
      <c r="M581" s="222">
        <v>0</v>
      </c>
      <c r="N581" s="225">
        <v>0</v>
      </c>
    </row>
    <row r="582" spans="1:14" ht="33" customHeight="1" x14ac:dyDescent="0.2">
      <c r="A582" s="199" t="s">
        <v>280</v>
      </c>
      <c r="B582" s="222">
        <v>0</v>
      </c>
      <c r="C582" s="222">
        <v>0</v>
      </c>
      <c r="D582" s="222">
        <v>0</v>
      </c>
      <c r="E582" s="222">
        <v>0</v>
      </c>
      <c r="F582" s="222">
        <v>2728150.7443200005</v>
      </c>
      <c r="G582" s="222">
        <v>1958108.1955199991</v>
      </c>
      <c r="H582" s="222">
        <v>1322316.4858199991</v>
      </c>
      <c r="I582" s="222">
        <v>463304.10869999992</v>
      </c>
      <c r="J582" s="222">
        <v>1817834.6633576003</v>
      </c>
      <c r="K582" s="222">
        <v>6238180.8231768012</v>
      </c>
      <c r="L582" s="222">
        <v>3348807.3975115987</v>
      </c>
      <c r="M582" s="222">
        <v>751981.96505799983</v>
      </c>
      <c r="N582" s="225">
        <v>18628684.383463997</v>
      </c>
    </row>
    <row r="583" spans="1:14" ht="33" customHeight="1" thickBot="1" x14ac:dyDescent="0.25">
      <c r="A583" s="199" t="s">
        <v>281</v>
      </c>
      <c r="B583" s="222">
        <v>0</v>
      </c>
      <c r="C583" s="222">
        <v>0</v>
      </c>
      <c r="D583" s="222">
        <v>0</v>
      </c>
      <c r="E583" s="222">
        <v>0</v>
      </c>
      <c r="F583" s="222">
        <v>0</v>
      </c>
      <c r="G583" s="222">
        <v>0</v>
      </c>
      <c r="H583" s="222">
        <v>0</v>
      </c>
      <c r="I583" s="222">
        <v>0</v>
      </c>
      <c r="J583" s="222">
        <v>0</v>
      </c>
      <c r="K583" s="222">
        <v>0</v>
      </c>
      <c r="L583" s="222">
        <v>0</v>
      </c>
      <c r="M583" s="222">
        <v>0</v>
      </c>
      <c r="N583" s="225">
        <v>0</v>
      </c>
    </row>
    <row r="584" spans="1:14" ht="33" customHeight="1" thickBot="1" x14ac:dyDescent="0.25">
      <c r="A584" s="198" t="s">
        <v>282</v>
      </c>
      <c r="B584" s="221">
        <v>3971627.61</v>
      </c>
      <c r="C584" s="221">
        <v>2781774.2645959994</v>
      </c>
      <c r="D584" s="221">
        <v>2148486.9853287986</v>
      </c>
      <c r="E584" s="221">
        <v>2314054.7197400001</v>
      </c>
      <c r="F584" s="221">
        <v>5270695.4936744068</v>
      </c>
      <c r="G584" s="221">
        <v>11852746.642194405</v>
      </c>
      <c r="H584" s="221">
        <v>22653144.784353614</v>
      </c>
      <c r="I584" s="221">
        <v>14633444.202975199</v>
      </c>
      <c r="J584" s="221">
        <v>12076293.101753604</v>
      </c>
      <c r="K584" s="221">
        <v>6536989.1974128084</v>
      </c>
      <c r="L584" s="221">
        <v>6138874.6706488067</v>
      </c>
      <c r="M584" s="221">
        <v>6020560.4936904041</v>
      </c>
      <c r="N584" s="221">
        <v>96398692.166368037</v>
      </c>
    </row>
    <row r="585" spans="1:14" ht="33" customHeight="1" x14ac:dyDescent="0.2">
      <c r="A585" s="199" t="s">
        <v>283</v>
      </c>
      <c r="B585" s="222">
        <v>29024</v>
      </c>
      <c r="C585" s="222">
        <v>29024</v>
      </c>
      <c r="D585" s="222">
        <v>0</v>
      </c>
      <c r="E585" s="222">
        <v>0</v>
      </c>
      <c r="F585" s="222">
        <v>0</v>
      </c>
      <c r="G585" s="222">
        <v>0</v>
      </c>
      <c r="H585" s="222">
        <v>0</v>
      </c>
      <c r="I585" s="222">
        <v>0</v>
      </c>
      <c r="J585" s="222">
        <v>0</v>
      </c>
      <c r="K585" s="222">
        <v>0</v>
      </c>
      <c r="L585" s="222">
        <v>0</v>
      </c>
      <c r="M585" s="222">
        <v>0</v>
      </c>
      <c r="N585" s="225">
        <v>58048</v>
      </c>
    </row>
    <row r="586" spans="1:14" ht="33" customHeight="1" x14ac:dyDescent="0.2">
      <c r="A586" s="199" t="s">
        <v>284</v>
      </c>
      <c r="B586" s="222">
        <v>0</v>
      </c>
      <c r="C586" s="222">
        <v>342828.16320000007</v>
      </c>
      <c r="D586" s="222">
        <v>0</v>
      </c>
      <c r="E586" s="222">
        <v>0</v>
      </c>
      <c r="F586" s="222">
        <v>0</v>
      </c>
      <c r="G586" s="222">
        <v>0</v>
      </c>
      <c r="H586" s="222">
        <v>0</v>
      </c>
      <c r="I586" s="222">
        <v>0</v>
      </c>
      <c r="J586" s="222">
        <v>0</v>
      </c>
      <c r="K586" s="222">
        <v>0</v>
      </c>
      <c r="L586" s="222">
        <v>0</v>
      </c>
      <c r="M586" s="222">
        <v>0</v>
      </c>
      <c r="N586" s="225">
        <v>342828.16320000007</v>
      </c>
    </row>
    <row r="587" spans="1:14" ht="33" customHeight="1" x14ac:dyDescent="0.2">
      <c r="A587" s="199" t="s">
        <v>285</v>
      </c>
      <c r="B587" s="222">
        <v>2156164.92</v>
      </c>
      <c r="C587" s="222">
        <v>2189854.998395999</v>
      </c>
      <c r="D587" s="222">
        <v>1751391.933328799</v>
      </c>
      <c r="E587" s="222">
        <v>2183950.21374</v>
      </c>
      <c r="F587" s="222">
        <v>4750300.8426744072</v>
      </c>
      <c r="G587" s="222">
        <v>3065796.9977544043</v>
      </c>
      <c r="H587" s="222">
        <v>3805507.2534336066</v>
      </c>
      <c r="I587" s="222">
        <v>2785400.9428752018</v>
      </c>
      <c r="J587" s="222">
        <v>3819263.0136336074</v>
      </c>
      <c r="K587" s="222">
        <v>4414562.4391128095</v>
      </c>
      <c r="L587" s="222">
        <v>4390371.7803288065</v>
      </c>
      <c r="M587" s="222">
        <v>4247491.1186304046</v>
      </c>
      <c r="N587" s="225">
        <v>39560056.453908049</v>
      </c>
    </row>
    <row r="588" spans="1:14" ht="33" customHeight="1" x14ac:dyDescent="0.2">
      <c r="A588" s="199" t="s">
        <v>286</v>
      </c>
      <c r="B588" s="222">
        <v>0</v>
      </c>
      <c r="C588" s="222">
        <v>0</v>
      </c>
      <c r="D588" s="222">
        <v>0</v>
      </c>
      <c r="E588" s="222">
        <v>0</v>
      </c>
      <c r="F588" s="222">
        <v>0</v>
      </c>
      <c r="G588" s="222">
        <v>0</v>
      </c>
      <c r="H588" s="222">
        <v>0</v>
      </c>
      <c r="I588" s="222">
        <v>0</v>
      </c>
      <c r="J588" s="222">
        <v>0</v>
      </c>
      <c r="K588" s="222">
        <v>0</v>
      </c>
      <c r="L588" s="222">
        <v>0</v>
      </c>
      <c r="M588" s="222">
        <v>0</v>
      </c>
      <c r="N588" s="225">
        <v>0</v>
      </c>
    </row>
    <row r="589" spans="1:14" ht="33" customHeight="1" x14ac:dyDescent="0.2">
      <c r="A589" s="199" t="s">
        <v>287</v>
      </c>
      <c r="B589" s="222">
        <v>0</v>
      </c>
      <c r="C589" s="222">
        <v>0</v>
      </c>
      <c r="D589" s="222">
        <v>0</v>
      </c>
      <c r="E589" s="222">
        <v>0</v>
      </c>
      <c r="F589" s="222">
        <v>0</v>
      </c>
      <c r="G589" s="222">
        <v>5409429.1584000019</v>
      </c>
      <c r="H589" s="222">
        <v>10561387.604800005</v>
      </c>
      <c r="I589" s="222">
        <v>7809746.5519999964</v>
      </c>
      <c r="J589" s="222">
        <v>6767648.5375999976</v>
      </c>
      <c r="K589" s="222">
        <v>995811.31199999992</v>
      </c>
      <c r="L589" s="222">
        <v>0</v>
      </c>
      <c r="M589" s="222">
        <v>0</v>
      </c>
      <c r="N589" s="225">
        <v>31544023.164800003</v>
      </c>
    </row>
    <row r="590" spans="1:14" ht="33" customHeight="1" x14ac:dyDescent="0.2">
      <c r="A590" s="199" t="s">
        <v>288</v>
      </c>
      <c r="B590" s="222">
        <v>0</v>
      </c>
      <c r="C590" s="222">
        <v>0</v>
      </c>
      <c r="D590" s="222">
        <v>0</v>
      </c>
      <c r="E590" s="222">
        <v>0</v>
      </c>
      <c r="F590" s="222">
        <v>0</v>
      </c>
      <c r="G590" s="222">
        <v>0</v>
      </c>
      <c r="H590" s="222">
        <v>0</v>
      </c>
      <c r="I590" s="222">
        <v>0</v>
      </c>
      <c r="J590" s="222">
        <v>0</v>
      </c>
      <c r="K590" s="222">
        <v>0</v>
      </c>
      <c r="L590" s="222">
        <v>0</v>
      </c>
      <c r="M590" s="222">
        <v>0</v>
      </c>
      <c r="N590" s="225">
        <v>0</v>
      </c>
    </row>
    <row r="591" spans="1:14" ht="33" customHeight="1" x14ac:dyDescent="0.2">
      <c r="A591" s="199" t="s">
        <v>289</v>
      </c>
      <c r="B591" s="222">
        <v>0</v>
      </c>
      <c r="C591" s="222">
        <v>0</v>
      </c>
      <c r="D591" s="222">
        <v>0</v>
      </c>
      <c r="E591" s="222">
        <v>0</v>
      </c>
      <c r="F591" s="222">
        <v>0</v>
      </c>
      <c r="G591" s="222">
        <v>0</v>
      </c>
      <c r="H591" s="222">
        <v>0</v>
      </c>
      <c r="I591" s="222">
        <v>0</v>
      </c>
      <c r="J591" s="222">
        <v>0</v>
      </c>
      <c r="K591" s="222">
        <v>0</v>
      </c>
      <c r="L591" s="222">
        <v>0</v>
      </c>
      <c r="M591" s="222">
        <v>0</v>
      </c>
      <c r="N591" s="225">
        <v>0</v>
      </c>
    </row>
    <row r="592" spans="1:14" ht="33" customHeight="1" x14ac:dyDescent="0.2">
      <c r="A592" s="199" t="s">
        <v>290</v>
      </c>
      <c r="B592" s="222">
        <v>0</v>
      </c>
      <c r="C592" s="222">
        <v>0</v>
      </c>
      <c r="D592" s="222">
        <v>0</v>
      </c>
      <c r="E592" s="222">
        <v>0</v>
      </c>
      <c r="F592" s="222">
        <v>0</v>
      </c>
      <c r="G592" s="222">
        <v>0</v>
      </c>
      <c r="H592" s="222">
        <v>0</v>
      </c>
      <c r="I592" s="222">
        <v>0</v>
      </c>
      <c r="J592" s="222">
        <v>0</v>
      </c>
      <c r="K592" s="222">
        <v>0</v>
      </c>
      <c r="L592" s="222">
        <v>0</v>
      </c>
      <c r="M592" s="222">
        <v>0</v>
      </c>
      <c r="N592" s="225">
        <v>0</v>
      </c>
    </row>
    <row r="593" spans="1:14" ht="33" customHeight="1" x14ac:dyDescent="0.2">
      <c r="A593" s="199" t="s">
        <v>291</v>
      </c>
      <c r="B593" s="222">
        <v>0</v>
      </c>
      <c r="C593" s="222">
        <v>0</v>
      </c>
      <c r="D593" s="222">
        <v>0</v>
      </c>
      <c r="E593" s="222">
        <v>0</v>
      </c>
      <c r="F593" s="222">
        <v>0</v>
      </c>
      <c r="G593" s="222">
        <v>2938664.3710400001</v>
      </c>
      <c r="H593" s="222">
        <v>3365860.7754000016</v>
      </c>
      <c r="I593" s="222">
        <v>0</v>
      </c>
      <c r="J593" s="222">
        <v>0</v>
      </c>
      <c r="K593" s="222">
        <v>0</v>
      </c>
      <c r="L593" s="222">
        <v>0</v>
      </c>
      <c r="M593" s="222">
        <v>0</v>
      </c>
      <c r="N593" s="225">
        <v>6304525.1464400012</v>
      </c>
    </row>
    <row r="594" spans="1:14" ht="33" customHeight="1" x14ac:dyDescent="0.2">
      <c r="A594" s="199" t="s">
        <v>292</v>
      </c>
      <c r="B594" s="222">
        <v>0</v>
      </c>
      <c r="C594" s="222">
        <v>0</v>
      </c>
      <c r="D594" s="222">
        <v>0</v>
      </c>
      <c r="E594" s="222">
        <v>0</v>
      </c>
      <c r="F594" s="222">
        <v>0</v>
      </c>
      <c r="G594" s="222">
        <v>0</v>
      </c>
      <c r="H594" s="222">
        <v>0</v>
      </c>
      <c r="I594" s="222">
        <v>0</v>
      </c>
      <c r="J594" s="222">
        <v>0</v>
      </c>
      <c r="K594" s="222">
        <v>0</v>
      </c>
      <c r="L594" s="222">
        <v>0</v>
      </c>
      <c r="M594" s="222">
        <v>0</v>
      </c>
      <c r="N594" s="225">
        <v>0</v>
      </c>
    </row>
    <row r="595" spans="1:14" ht="33" customHeight="1" x14ac:dyDescent="0.2">
      <c r="A595" s="199" t="s">
        <v>293</v>
      </c>
      <c r="B595" s="222">
        <v>0</v>
      </c>
      <c r="C595" s="222">
        <v>0</v>
      </c>
      <c r="D595" s="222">
        <v>0</v>
      </c>
      <c r="E595" s="222">
        <v>0</v>
      </c>
      <c r="F595" s="222">
        <v>0</v>
      </c>
      <c r="G595" s="222">
        <v>0</v>
      </c>
      <c r="H595" s="222">
        <v>0</v>
      </c>
      <c r="I595" s="222">
        <v>0</v>
      </c>
      <c r="J595" s="222">
        <v>0</v>
      </c>
      <c r="K595" s="222">
        <v>0</v>
      </c>
      <c r="L595" s="222">
        <v>0</v>
      </c>
      <c r="M595" s="222">
        <v>0</v>
      </c>
      <c r="N595" s="225">
        <v>0</v>
      </c>
    </row>
    <row r="596" spans="1:14" ht="33" customHeight="1" x14ac:dyDescent="0.2">
      <c r="A596" s="199" t="s">
        <v>294</v>
      </c>
      <c r="B596" s="222">
        <v>0</v>
      </c>
      <c r="C596" s="222">
        <v>0</v>
      </c>
      <c r="D596" s="222">
        <v>0</v>
      </c>
      <c r="E596" s="222">
        <v>0</v>
      </c>
      <c r="F596" s="222">
        <v>0</v>
      </c>
      <c r="G596" s="222">
        <v>0</v>
      </c>
      <c r="H596" s="222">
        <v>0</v>
      </c>
      <c r="I596" s="222">
        <v>0</v>
      </c>
      <c r="J596" s="222">
        <v>0</v>
      </c>
      <c r="K596" s="222">
        <v>0</v>
      </c>
      <c r="L596" s="222">
        <v>0</v>
      </c>
      <c r="M596" s="222">
        <v>0</v>
      </c>
      <c r="N596" s="225">
        <v>0</v>
      </c>
    </row>
    <row r="597" spans="1:14" ht="33" customHeight="1" x14ac:dyDescent="0.2">
      <c r="A597" s="199" t="s">
        <v>295</v>
      </c>
      <c r="B597" s="222">
        <v>0</v>
      </c>
      <c r="C597" s="222">
        <v>0</v>
      </c>
      <c r="D597" s="222">
        <v>0</v>
      </c>
      <c r="E597" s="222">
        <v>0</v>
      </c>
      <c r="F597" s="222">
        <v>0</v>
      </c>
      <c r="G597" s="222">
        <v>0</v>
      </c>
      <c r="H597" s="222">
        <v>0</v>
      </c>
      <c r="I597" s="222">
        <v>0</v>
      </c>
      <c r="J597" s="222">
        <v>0</v>
      </c>
      <c r="K597" s="222">
        <v>0</v>
      </c>
      <c r="L597" s="222">
        <v>0</v>
      </c>
      <c r="M597" s="222">
        <v>0</v>
      </c>
      <c r="N597" s="225">
        <v>0</v>
      </c>
    </row>
    <row r="598" spans="1:14" ht="33" customHeight="1" x14ac:dyDescent="0.2">
      <c r="A598" s="199" t="s">
        <v>296</v>
      </c>
      <c r="B598" s="222">
        <v>1786438.69</v>
      </c>
      <c r="C598" s="222">
        <v>89960</v>
      </c>
      <c r="D598" s="222">
        <v>46822.079999999994</v>
      </c>
      <c r="E598" s="222">
        <v>0</v>
      </c>
      <c r="F598" s="222">
        <v>0</v>
      </c>
      <c r="G598" s="222">
        <v>48540.000000000007</v>
      </c>
      <c r="H598" s="222">
        <v>4372725.9997199988</v>
      </c>
      <c r="I598" s="222">
        <v>3841563.5701000001</v>
      </c>
      <c r="J598" s="222">
        <v>1489381.5505199998</v>
      </c>
      <c r="K598" s="222">
        <v>669673.29630000005</v>
      </c>
      <c r="L598" s="222">
        <v>1228136.80632</v>
      </c>
      <c r="M598" s="222">
        <v>1382787.0210599997</v>
      </c>
      <c r="N598" s="225">
        <v>14956029.014019998</v>
      </c>
    </row>
    <row r="599" spans="1:14" ht="33" customHeight="1" thickBot="1" x14ac:dyDescent="0.25">
      <c r="A599" s="199" t="s">
        <v>297</v>
      </c>
      <c r="B599" s="222">
        <v>0</v>
      </c>
      <c r="C599" s="222">
        <v>130107.10299999994</v>
      </c>
      <c r="D599" s="222">
        <v>350272.97199999966</v>
      </c>
      <c r="E599" s="222">
        <v>130104.50599999989</v>
      </c>
      <c r="F599" s="222">
        <v>520394.65099999955</v>
      </c>
      <c r="G599" s="222">
        <v>390316.11499999976</v>
      </c>
      <c r="H599" s="222">
        <v>547663.15099999984</v>
      </c>
      <c r="I599" s="222">
        <v>196733.13799999983</v>
      </c>
      <c r="J599" s="222">
        <v>0</v>
      </c>
      <c r="K599" s="222">
        <v>456942.14999999973</v>
      </c>
      <c r="L599" s="222">
        <v>520366.08399999962</v>
      </c>
      <c r="M599" s="222">
        <v>390282.35399999964</v>
      </c>
      <c r="N599" s="225">
        <v>3633182.2239999981</v>
      </c>
    </row>
    <row r="600" spans="1:14" ht="33" customHeight="1" thickBot="1" x14ac:dyDescent="0.25">
      <c r="A600" s="198" t="s">
        <v>298</v>
      </c>
      <c r="B600" s="221">
        <v>11472236.93</v>
      </c>
      <c r="C600" s="221">
        <v>5311536.4112416971</v>
      </c>
      <c r="D600" s="221">
        <v>11553853.340760488</v>
      </c>
      <c r="E600" s="221">
        <v>15173170.421224637</v>
      </c>
      <c r="F600" s="221">
        <v>6511994.0514452914</v>
      </c>
      <c r="G600" s="221">
        <v>8275517.6291428963</v>
      </c>
      <c r="H600" s="221">
        <v>13071180.241114005</v>
      </c>
      <c r="I600" s="221">
        <v>11422359.200002925</v>
      </c>
      <c r="J600" s="221">
        <v>11487687.797234718</v>
      </c>
      <c r="K600" s="221">
        <v>11381653.365280502</v>
      </c>
      <c r="L600" s="221">
        <v>10068073.382243372</v>
      </c>
      <c r="M600" s="221">
        <v>11932783.338752318</v>
      </c>
      <c r="N600" s="221">
        <v>127662046.10844283</v>
      </c>
    </row>
    <row r="601" spans="1:14" ht="33" customHeight="1" x14ac:dyDescent="0.2">
      <c r="A601" s="199" t="s">
        <v>299</v>
      </c>
      <c r="B601" s="222">
        <v>11275544.48</v>
      </c>
      <c r="C601" s="222">
        <v>4800136.0295416974</v>
      </c>
      <c r="D601" s="222">
        <v>10963775.977260489</v>
      </c>
      <c r="E601" s="222">
        <v>15173170.421224637</v>
      </c>
      <c r="F601" s="222">
        <v>6511994.0514452914</v>
      </c>
      <c r="G601" s="222">
        <v>8275517.6291428963</v>
      </c>
      <c r="H601" s="222">
        <v>13071180.241114005</v>
      </c>
      <c r="I601" s="222">
        <v>11422359.200002925</v>
      </c>
      <c r="J601" s="222">
        <v>11487687.797234718</v>
      </c>
      <c r="K601" s="222">
        <v>11381653.365280502</v>
      </c>
      <c r="L601" s="222">
        <v>10068073.382243372</v>
      </c>
      <c r="M601" s="222">
        <v>11932783.338752318</v>
      </c>
      <c r="N601" s="225">
        <v>126363875.91324283</v>
      </c>
    </row>
    <row r="602" spans="1:14" ht="33" customHeight="1" x14ac:dyDescent="0.2">
      <c r="A602" s="199" t="s">
        <v>300</v>
      </c>
      <c r="B602" s="222">
        <v>196692.45</v>
      </c>
      <c r="C602" s="222">
        <v>511400.38169999991</v>
      </c>
      <c r="D602" s="222">
        <v>590077.36349999986</v>
      </c>
      <c r="E602" s="222">
        <v>0</v>
      </c>
      <c r="F602" s="222">
        <v>0</v>
      </c>
      <c r="G602" s="222">
        <v>0</v>
      </c>
      <c r="H602" s="222">
        <v>0</v>
      </c>
      <c r="I602" s="222">
        <v>0</v>
      </c>
      <c r="J602" s="222">
        <v>0</v>
      </c>
      <c r="K602" s="222">
        <v>0</v>
      </c>
      <c r="L602" s="222">
        <v>0</v>
      </c>
      <c r="M602" s="222">
        <v>0</v>
      </c>
      <c r="N602" s="225">
        <v>1298170.1952</v>
      </c>
    </row>
    <row r="603" spans="1:14" ht="33" customHeight="1" x14ac:dyDescent="0.2">
      <c r="A603" s="199" t="s">
        <v>301</v>
      </c>
      <c r="B603" s="222">
        <v>0</v>
      </c>
      <c r="C603" s="222">
        <v>0</v>
      </c>
      <c r="D603" s="222">
        <v>0</v>
      </c>
      <c r="E603" s="222">
        <v>0</v>
      </c>
      <c r="F603" s="222">
        <v>0</v>
      </c>
      <c r="G603" s="222">
        <v>0</v>
      </c>
      <c r="H603" s="222">
        <v>0</v>
      </c>
      <c r="I603" s="222">
        <v>0</v>
      </c>
      <c r="J603" s="222">
        <v>0</v>
      </c>
      <c r="K603" s="222">
        <v>0</v>
      </c>
      <c r="L603" s="222">
        <v>0</v>
      </c>
      <c r="M603" s="222">
        <v>0</v>
      </c>
      <c r="N603" s="225">
        <v>0</v>
      </c>
    </row>
    <row r="604" spans="1:14" ht="33" customHeight="1" x14ac:dyDescent="0.2">
      <c r="A604" s="199" t="s">
        <v>302</v>
      </c>
      <c r="B604" s="222">
        <v>0</v>
      </c>
      <c r="C604" s="222">
        <v>0</v>
      </c>
      <c r="D604" s="222">
        <v>0</v>
      </c>
      <c r="E604" s="222">
        <v>0</v>
      </c>
      <c r="F604" s="222">
        <v>0</v>
      </c>
      <c r="G604" s="222">
        <v>0</v>
      </c>
      <c r="H604" s="222">
        <v>0</v>
      </c>
      <c r="I604" s="222">
        <v>0</v>
      </c>
      <c r="J604" s="222">
        <v>0</v>
      </c>
      <c r="K604" s="222">
        <v>0</v>
      </c>
      <c r="L604" s="222">
        <v>0</v>
      </c>
      <c r="M604" s="222">
        <v>0</v>
      </c>
      <c r="N604" s="225">
        <v>0</v>
      </c>
    </row>
    <row r="605" spans="1:14" ht="33" customHeight="1" x14ac:dyDescent="0.2">
      <c r="A605" s="199" t="s">
        <v>303</v>
      </c>
      <c r="B605" s="222">
        <v>0</v>
      </c>
      <c r="C605" s="222">
        <v>0</v>
      </c>
      <c r="D605" s="222">
        <v>0</v>
      </c>
      <c r="E605" s="222">
        <v>0</v>
      </c>
      <c r="F605" s="222">
        <v>0</v>
      </c>
      <c r="G605" s="222">
        <v>0</v>
      </c>
      <c r="H605" s="222">
        <v>0</v>
      </c>
      <c r="I605" s="222">
        <v>0</v>
      </c>
      <c r="J605" s="222">
        <v>0</v>
      </c>
      <c r="K605" s="222">
        <v>0</v>
      </c>
      <c r="L605" s="222">
        <v>0</v>
      </c>
      <c r="M605" s="222">
        <v>0</v>
      </c>
      <c r="N605" s="225">
        <v>0</v>
      </c>
    </row>
    <row r="606" spans="1:14" ht="33" customHeight="1" thickBot="1" x14ac:dyDescent="0.25">
      <c r="A606" s="199" t="s">
        <v>234</v>
      </c>
      <c r="B606" s="222">
        <v>0</v>
      </c>
      <c r="C606" s="222">
        <v>0</v>
      </c>
      <c r="D606" s="222">
        <v>0</v>
      </c>
      <c r="E606" s="222">
        <v>0</v>
      </c>
      <c r="F606" s="222">
        <v>0</v>
      </c>
      <c r="G606" s="222">
        <v>0</v>
      </c>
      <c r="H606" s="222">
        <v>0</v>
      </c>
      <c r="I606" s="222">
        <v>0</v>
      </c>
      <c r="J606" s="222">
        <v>0</v>
      </c>
      <c r="K606" s="222">
        <v>0</v>
      </c>
      <c r="L606" s="222">
        <v>0</v>
      </c>
      <c r="M606" s="222">
        <v>0</v>
      </c>
      <c r="N606" s="225">
        <v>0</v>
      </c>
    </row>
    <row r="607" spans="1:14" ht="33" customHeight="1" thickBot="1" x14ac:dyDescent="0.25">
      <c r="A607" s="198" t="s">
        <v>304</v>
      </c>
      <c r="B607" s="221">
        <v>0</v>
      </c>
      <c r="C607" s="221">
        <v>0</v>
      </c>
      <c r="D607" s="221">
        <v>0</v>
      </c>
      <c r="E607" s="221">
        <v>0</v>
      </c>
      <c r="F607" s="221">
        <v>0</v>
      </c>
      <c r="G607" s="221">
        <v>0</v>
      </c>
      <c r="H607" s="221">
        <v>0</v>
      </c>
      <c r="I607" s="221">
        <v>0</v>
      </c>
      <c r="J607" s="221">
        <v>0</v>
      </c>
      <c r="K607" s="221">
        <v>0</v>
      </c>
      <c r="L607" s="221">
        <v>0</v>
      </c>
      <c r="M607" s="221">
        <v>0</v>
      </c>
      <c r="N607" s="221">
        <v>0</v>
      </c>
    </row>
    <row r="608" spans="1:14" ht="33" customHeight="1" x14ac:dyDescent="0.2">
      <c r="A608" s="199" t="s">
        <v>305</v>
      </c>
      <c r="B608" s="222">
        <v>0</v>
      </c>
      <c r="C608" s="222">
        <v>0</v>
      </c>
      <c r="D608" s="222">
        <v>0</v>
      </c>
      <c r="E608" s="222">
        <v>0</v>
      </c>
      <c r="F608" s="222">
        <v>0</v>
      </c>
      <c r="G608" s="222">
        <v>0</v>
      </c>
      <c r="H608" s="222">
        <v>0</v>
      </c>
      <c r="I608" s="222">
        <v>0</v>
      </c>
      <c r="J608" s="222">
        <v>0</v>
      </c>
      <c r="K608" s="222">
        <v>0</v>
      </c>
      <c r="L608" s="222">
        <v>0</v>
      </c>
      <c r="M608" s="222">
        <v>0</v>
      </c>
      <c r="N608" s="222">
        <v>0</v>
      </c>
    </row>
    <row r="609" spans="1:14" ht="33" customHeight="1" x14ac:dyDescent="0.2">
      <c r="A609" s="199" t="s">
        <v>306</v>
      </c>
      <c r="B609" s="222">
        <v>0</v>
      </c>
      <c r="C609" s="222">
        <v>0</v>
      </c>
      <c r="D609" s="222">
        <v>0</v>
      </c>
      <c r="E609" s="222">
        <v>0</v>
      </c>
      <c r="F609" s="222">
        <v>0</v>
      </c>
      <c r="G609" s="222">
        <v>0</v>
      </c>
      <c r="H609" s="222">
        <v>0</v>
      </c>
      <c r="I609" s="222">
        <v>0</v>
      </c>
      <c r="J609" s="222">
        <v>0</v>
      </c>
      <c r="K609" s="222">
        <v>0</v>
      </c>
      <c r="L609" s="222">
        <v>0</v>
      </c>
      <c r="M609" s="222">
        <v>0</v>
      </c>
      <c r="N609" s="222">
        <v>0</v>
      </c>
    </row>
    <row r="610" spans="1:14" ht="33" customHeight="1" x14ac:dyDescent="0.2">
      <c r="A610" s="199" t="s">
        <v>307</v>
      </c>
      <c r="B610" s="222">
        <v>0</v>
      </c>
      <c r="C610" s="222">
        <v>0</v>
      </c>
      <c r="D610" s="222">
        <v>0</v>
      </c>
      <c r="E610" s="222">
        <v>0</v>
      </c>
      <c r="F610" s="222">
        <v>0</v>
      </c>
      <c r="G610" s="222">
        <v>0</v>
      </c>
      <c r="H610" s="222">
        <v>0</v>
      </c>
      <c r="I610" s="222">
        <v>0</v>
      </c>
      <c r="J610" s="222">
        <v>0</v>
      </c>
      <c r="K610" s="222">
        <v>0</v>
      </c>
      <c r="L610" s="222">
        <v>0</v>
      </c>
      <c r="M610" s="222">
        <v>0</v>
      </c>
      <c r="N610" s="222">
        <v>0</v>
      </c>
    </row>
    <row r="611" spans="1:14" ht="33" customHeight="1" thickBot="1" x14ac:dyDescent="0.25">
      <c r="A611" s="199" t="s">
        <v>234</v>
      </c>
      <c r="B611" s="222">
        <v>0</v>
      </c>
      <c r="C611" s="222">
        <v>0</v>
      </c>
      <c r="D611" s="222">
        <v>0</v>
      </c>
      <c r="E611" s="222">
        <v>0</v>
      </c>
      <c r="F611" s="222">
        <v>0</v>
      </c>
      <c r="G611" s="222">
        <v>0</v>
      </c>
      <c r="H611" s="222">
        <v>0</v>
      </c>
      <c r="I611" s="222">
        <v>0</v>
      </c>
      <c r="J611" s="222">
        <v>0</v>
      </c>
      <c r="K611" s="222">
        <v>0</v>
      </c>
      <c r="L611" s="222">
        <v>0</v>
      </c>
      <c r="M611" s="222">
        <v>0</v>
      </c>
      <c r="N611" s="222">
        <v>0</v>
      </c>
    </row>
    <row r="612" spans="1:14" ht="33" customHeight="1" thickBot="1" x14ac:dyDescent="0.25">
      <c r="A612" s="198" t="s">
        <v>308</v>
      </c>
      <c r="B612" s="221">
        <v>0</v>
      </c>
      <c r="C612" s="221">
        <v>0</v>
      </c>
      <c r="D612" s="221">
        <v>0</v>
      </c>
      <c r="E612" s="221">
        <v>0</v>
      </c>
      <c r="F612" s="221">
        <v>18678.25</v>
      </c>
      <c r="G612" s="221">
        <v>104464.38</v>
      </c>
      <c r="H612" s="221">
        <v>558901.45739999996</v>
      </c>
      <c r="I612" s="221">
        <v>660546.01559999958</v>
      </c>
      <c r="J612" s="221">
        <v>321348.33279999992</v>
      </c>
      <c r="K612" s="221">
        <v>163959.01639999999</v>
      </c>
      <c r="L612" s="221">
        <v>166238.31879999998</v>
      </c>
      <c r="M612" s="221">
        <v>372802.73519999994</v>
      </c>
      <c r="N612" s="221">
        <v>2366938.5061999992</v>
      </c>
    </row>
    <row r="613" spans="1:14" ht="33" customHeight="1" x14ac:dyDescent="0.2">
      <c r="A613" s="199" t="s">
        <v>309</v>
      </c>
      <c r="B613" s="222">
        <v>0</v>
      </c>
      <c r="C613" s="222">
        <v>0</v>
      </c>
      <c r="D613" s="222">
        <v>0</v>
      </c>
      <c r="E613" s="222">
        <v>0</v>
      </c>
      <c r="F613" s="222">
        <v>0</v>
      </c>
      <c r="G613" s="222">
        <v>0</v>
      </c>
      <c r="H613" s="222">
        <v>0</v>
      </c>
      <c r="I613" s="222">
        <v>0</v>
      </c>
      <c r="J613" s="222">
        <v>0</v>
      </c>
      <c r="K613" s="222">
        <v>0</v>
      </c>
      <c r="L613" s="222">
        <v>0</v>
      </c>
      <c r="M613" s="222">
        <v>0</v>
      </c>
      <c r="N613" s="225">
        <v>0</v>
      </c>
    </row>
    <row r="614" spans="1:14" ht="33" customHeight="1" x14ac:dyDescent="0.2">
      <c r="A614" s="199" t="s">
        <v>310</v>
      </c>
      <c r="B614" s="222">
        <v>0</v>
      </c>
      <c r="C614" s="222">
        <v>0</v>
      </c>
      <c r="D614" s="222">
        <v>0</v>
      </c>
      <c r="E614" s="222">
        <v>0</v>
      </c>
      <c r="F614" s="222">
        <v>0</v>
      </c>
      <c r="G614" s="222">
        <v>0</v>
      </c>
      <c r="H614" s="222">
        <v>0</v>
      </c>
      <c r="I614" s="222">
        <v>0</v>
      </c>
      <c r="J614" s="222">
        <v>0</v>
      </c>
      <c r="K614" s="222">
        <v>0</v>
      </c>
      <c r="L614" s="222">
        <v>0</v>
      </c>
      <c r="M614" s="222">
        <v>0</v>
      </c>
      <c r="N614" s="225">
        <v>0</v>
      </c>
    </row>
    <row r="615" spans="1:14" ht="33" customHeight="1" x14ac:dyDescent="0.2">
      <c r="A615" s="199" t="s">
        <v>311</v>
      </c>
      <c r="B615" s="222">
        <v>0</v>
      </c>
      <c r="C615" s="222">
        <v>0</v>
      </c>
      <c r="D615" s="222">
        <v>0</v>
      </c>
      <c r="E615" s="222">
        <v>0</v>
      </c>
      <c r="F615" s="222">
        <v>0</v>
      </c>
      <c r="G615" s="222">
        <v>0</v>
      </c>
      <c r="H615" s="222">
        <v>0</v>
      </c>
      <c r="I615" s="222">
        <v>0</v>
      </c>
      <c r="J615" s="222">
        <v>0</v>
      </c>
      <c r="K615" s="222">
        <v>0</v>
      </c>
      <c r="L615" s="222">
        <v>0</v>
      </c>
      <c r="M615" s="222">
        <v>0</v>
      </c>
      <c r="N615" s="225">
        <v>0</v>
      </c>
    </row>
    <row r="616" spans="1:14" ht="33" customHeight="1" x14ac:dyDescent="0.2">
      <c r="A616" s="199" t="s">
        <v>312</v>
      </c>
      <c r="B616" s="222">
        <v>0</v>
      </c>
      <c r="C616" s="222">
        <v>0</v>
      </c>
      <c r="D616" s="222">
        <v>0</v>
      </c>
      <c r="E616" s="222">
        <v>0</v>
      </c>
      <c r="F616" s="222">
        <v>0</v>
      </c>
      <c r="G616" s="222">
        <v>0</v>
      </c>
      <c r="H616" s="222">
        <v>0</v>
      </c>
      <c r="I616" s="222">
        <v>0</v>
      </c>
      <c r="J616" s="222">
        <v>0</v>
      </c>
      <c r="K616" s="222">
        <v>0</v>
      </c>
      <c r="L616" s="222">
        <v>0</v>
      </c>
      <c r="M616" s="222">
        <v>0</v>
      </c>
      <c r="N616" s="225">
        <v>0</v>
      </c>
    </row>
    <row r="617" spans="1:14" ht="33" customHeight="1" x14ac:dyDescent="0.2">
      <c r="A617" s="199" t="s">
        <v>313</v>
      </c>
      <c r="B617" s="222">
        <v>0</v>
      </c>
      <c r="C617" s="222">
        <v>0</v>
      </c>
      <c r="D617" s="222">
        <v>0</v>
      </c>
      <c r="E617" s="222">
        <v>0</v>
      </c>
      <c r="F617" s="222">
        <v>0</v>
      </c>
      <c r="G617" s="222">
        <v>0</v>
      </c>
      <c r="H617" s="222">
        <v>0</v>
      </c>
      <c r="I617" s="222">
        <v>0</v>
      </c>
      <c r="J617" s="222">
        <v>0</v>
      </c>
      <c r="K617" s="222">
        <v>0</v>
      </c>
      <c r="L617" s="222">
        <v>0</v>
      </c>
      <c r="M617" s="222">
        <v>0</v>
      </c>
      <c r="N617" s="225">
        <v>0</v>
      </c>
    </row>
    <row r="618" spans="1:14" ht="33" customHeight="1" x14ac:dyDescent="0.2">
      <c r="A618" s="199" t="s">
        <v>314</v>
      </c>
      <c r="B618" s="222">
        <v>0</v>
      </c>
      <c r="C618" s="222">
        <v>0</v>
      </c>
      <c r="D618" s="222">
        <v>0</v>
      </c>
      <c r="E618" s="222">
        <v>0</v>
      </c>
      <c r="F618" s="222">
        <v>0</v>
      </c>
      <c r="G618" s="222">
        <v>0</v>
      </c>
      <c r="H618" s="222">
        <v>0</v>
      </c>
      <c r="I618" s="222">
        <v>0</v>
      </c>
      <c r="J618" s="222">
        <v>0</v>
      </c>
      <c r="K618" s="222">
        <v>0</v>
      </c>
      <c r="L618" s="222">
        <v>0</v>
      </c>
      <c r="M618" s="222">
        <v>0</v>
      </c>
      <c r="N618" s="225">
        <v>0</v>
      </c>
    </row>
    <row r="619" spans="1:14" ht="33" customHeight="1" x14ac:dyDescent="0.2">
      <c r="A619" s="199" t="s">
        <v>313</v>
      </c>
      <c r="B619" s="222">
        <v>0</v>
      </c>
      <c r="C619" s="222">
        <v>0</v>
      </c>
      <c r="D619" s="222">
        <v>0</v>
      </c>
      <c r="E619" s="222">
        <v>0</v>
      </c>
      <c r="F619" s="222">
        <v>18678.25</v>
      </c>
      <c r="G619" s="222">
        <v>4280.0999999999995</v>
      </c>
      <c r="H619" s="222">
        <v>42232.800000000054</v>
      </c>
      <c r="I619" s="222">
        <v>69842.949999999677</v>
      </c>
      <c r="J619" s="222">
        <v>25988.500000000015</v>
      </c>
      <c r="K619" s="222">
        <v>16339.400000000014</v>
      </c>
      <c r="L619" s="222">
        <v>16847.500000000007</v>
      </c>
      <c r="M619" s="222">
        <v>75792.299999999974</v>
      </c>
      <c r="N619" s="225">
        <v>270001.79999999976</v>
      </c>
    </row>
    <row r="620" spans="1:14" ht="33" customHeight="1" thickBot="1" x14ac:dyDescent="0.25">
      <c r="A620" s="199" t="s">
        <v>234</v>
      </c>
      <c r="B620" s="222">
        <v>0</v>
      </c>
      <c r="C620" s="222">
        <v>0</v>
      </c>
      <c r="D620" s="222">
        <v>0</v>
      </c>
      <c r="E620" s="222">
        <v>0</v>
      </c>
      <c r="F620" s="222">
        <v>0</v>
      </c>
      <c r="G620" s="222">
        <v>100184.28</v>
      </c>
      <c r="H620" s="222">
        <v>516668.65739999985</v>
      </c>
      <c r="I620" s="222">
        <v>590703.06559999986</v>
      </c>
      <c r="J620" s="222">
        <v>295359.83279999992</v>
      </c>
      <c r="K620" s="222">
        <v>147619.61639999997</v>
      </c>
      <c r="L620" s="222">
        <v>149390.81879999998</v>
      </c>
      <c r="M620" s="222">
        <v>297010.43519999995</v>
      </c>
      <c r="N620" s="225">
        <v>2096936.7061999994</v>
      </c>
    </row>
    <row r="621" spans="1:14" ht="33" customHeight="1" thickBot="1" x14ac:dyDescent="0.25">
      <c r="A621" s="198" t="s">
        <v>315</v>
      </c>
      <c r="B621" s="221">
        <v>0</v>
      </c>
      <c r="C621" s="221">
        <v>0</v>
      </c>
      <c r="D621" s="221">
        <v>0</v>
      </c>
      <c r="E621" s="221">
        <v>0</v>
      </c>
      <c r="F621" s="221">
        <v>0</v>
      </c>
      <c r="G621" s="221">
        <v>0</v>
      </c>
      <c r="H621" s="221">
        <v>431676.00000000012</v>
      </c>
      <c r="I621" s="221">
        <v>431676.00000000012</v>
      </c>
      <c r="J621" s="221">
        <v>316562.40000000002</v>
      </c>
      <c r="K621" s="221">
        <v>863352.00000000047</v>
      </c>
      <c r="L621" s="221">
        <v>431676.00000000012</v>
      </c>
      <c r="M621" s="221">
        <v>0</v>
      </c>
      <c r="N621" s="221">
        <v>2474942.4000000008</v>
      </c>
    </row>
    <row r="622" spans="1:14" ht="33" customHeight="1" x14ac:dyDescent="0.2">
      <c r="A622" s="199" t="s">
        <v>316</v>
      </c>
      <c r="B622" s="222">
        <v>0</v>
      </c>
      <c r="C622" s="222">
        <v>0</v>
      </c>
      <c r="D622" s="222">
        <v>0</v>
      </c>
      <c r="E622" s="222">
        <v>0</v>
      </c>
      <c r="F622" s="222">
        <v>0</v>
      </c>
      <c r="G622" s="222">
        <v>0</v>
      </c>
      <c r="H622" s="222">
        <v>0</v>
      </c>
      <c r="I622" s="222">
        <v>0</v>
      </c>
      <c r="J622" s="222">
        <v>0</v>
      </c>
      <c r="K622" s="222">
        <v>0</v>
      </c>
      <c r="L622" s="222">
        <v>0</v>
      </c>
      <c r="M622" s="222">
        <v>0</v>
      </c>
      <c r="N622" s="225">
        <v>0</v>
      </c>
    </row>
    <row r="623" spans="1:14" ht="33" customHeight="1" x14ac:dyDescent="0.2">
      <c r="A623" s="199" t="s">
        <v>317</v>
      </c>
      <c r="B623" s="222">
        <v>0</v>
      </c>
      <c r="C623" s="222">
        <v>0</v>
      </c>
      <c r="D623" s="222">
        <v>0</v>
      </c>
      <c r="E623" s="222">
        <v>0</v>
      </c>
      <c r="F623" s="222">
        <v>0</v>
      </c>
      <c r="G623" s="222">
        <v>0</v>
      </c>
      <c r="H623" s="222">
        <v>0</v>
      </c>
      <c r="I623" s="222">
        <v>0</v>
      </c>
      <c r="J623" s="222">
        <v>0</v>
      </c>
      <c r="K623" s="222">
        <v>0</v>
      </c>
      <c r="L623" s="222">
        <v>0</v>
      </c>
      <c r="M623" s="222">
        <v>0</v>
      </c>
      <c r="N623" s="225">
        <v>0</v>
      </c>
    </row>
    <row r="624" spans="1:14" ht="33" customHeight="1" thickBot="1" x14ac:dyDescent="0.25">
      <c r="A624" s="199" t="s">
        <v>234</v>
      </c>
      <c r="B624" s="222">
        <v>0</v>
      </c>
      <c r="C624" s="222">
        <v>0</v>
      </c>
      <c r="D624" s="222">
        <v>0</v>
      </c>
      <c r="E624" s="222">
        <v>0</v>
      </c>
      <c r="F624" s="222">
        <v>0</v>
      </c>
      <c r="G624" s="222">
        <v>0</v>
      </c>
      <c r="H624" s="222">
        <v>431676.00000000012</v>
      </c>
      <c r="I624" s="222">
        <v>431676.00000000012</v>
      </c>
      <c r="J624" s="222">
        <v>316562.40000000002</v>
      </c>
      <c r="K624" s="222">
        <v>863352.00000000047</v>
      </c>
      <c r="L624" s="222">
        <v>431676.00000000012</v>
      </c>
      <c r="M624" s="222">
        <v>0</v>
      </c>
      <c r="N624" s="225">
        <v>2474942.4000000008</v>
      </c>
    </row>
    <row r="625" spans="1:14" ht="33" customHeight="1" thickBot="1" x14ac:dyDescent="0.25">
      <c r="A625" s="198" t="s">
        <v>377</v>
      </c>
      <c r="B625" s="221">
        <v>12896432.15</v>
      </c>
      <c r="C625" s="221">
        <v>5689301.4737499794</v>
      </c>
      <c r="D625" s="221">
        <v>3567345.44</v>
      </c>
      <c r="E625" s="221">
        <v>3398642.6108000032</v>
      </c>
      <c r="F625" s="221">
        <v>4197285.3519000104</v>
      </c>
      <c r="G625" s="221">
        <v>5230411.6464999896</v>
      </c>
      <c r="H625" s="221">
        <v>7078043.853600001</v>
      </c>
      <c r="I625" s="221">
        <v>9321278.5530000124</v>
      </c>
      <c r="J625" s="221">
        <v>10792438.28535</v>
      </c>
      <c r="K625" s="221">
        <v>8726683.169250004</v>
      </c>
      <c r="L625" s="221">
        <v>12432238.717550082</v>
      </c>
      <c r="M625" s="221">
        <v>13111519.133200044</v>
      </c>
      <c r="N625" s="221">
        <v>96441620.384900138</v>
      </c>
    </row>
    <row r="626" spans="1:14" ht="33" customHeight="1" thickBot="1" x14ac:dyDescent="0.25">
      <c r="A626" s="201" t="s">
        <v>234</v>
      </c>
      <c r="B626" s="227">
        <v>12896432.15</v>
      </c>
      <c r="C626" s="227">
        <v>5689301.4737499794</v>
      </c>
      <c r="D626" s="227">
        <v>3567345.44</v>
      </c>
      <c r="E626" s="227">
        <v>3398642.6108000032</v>
      </c>
      <c r="F626" s="227">
        <v>4197285.3519000104</v>
      </c>
      <c r="G626" s="227">
        <v>5230411.6464999896</v>
      </c>
      <c r="H626" s="227">
        <v>7078043.853600001</v>
      </c>
      <c r="I626" s="227">
        <v>9321278.5530000124</v>
      </c>
      <c r="J626" s="227">
        <v>10792438.28535</v>
      </c>
      <c r="K626" s="227">
        <v>8726683.169250004</v>
      </c>
      <c r="L626" s="227">
        <v>12432238.717550082</v>
      </c>
      <c r="M626" s="227">
        <v>13111519.133200044</v>
      </c>
      <c r="N626" s="228">
        <v>96441620.384900138</v>
      </c>
    </row>
    <row r="627" spans="1:14" ht="33" customHeight="1" thickBot="1" x14ac:dyDescent="0.25">
      <c r="A627" s="202" t="s">
        <v>229</v>
      </c>
      <c r="B627" s="229">
        <v>147542133.65000001</v>
      </c>
      <c r="C627" s="229">
        <v>103705031.12356417</v>
      </c>
      <c r="D627" s="229">
        <v>80358689.41778478</v>
      </c>
      <c r="E627" s="229">
        <v>111210358.3375923</v>
      </c>
      <c r="F627" s="229">
        <v>136373887.08697385</v>
      </c>
      <c r="G627" s="229">
        <v>171665752.81429192</v>
      </c>
      <c r="H627" s="229">
        <v>188261669.06369519</v>
      </c>
      <c r="I627" s="229">
        <v>176211973.0706816</v>
      </c>
      <c r="J627" s="229">
        <v>184074496.38820675</v>
      </c>
      <c r="K627" s="229">
        <v>174549787.45910808</v>
      </c>
      <c r="L627" s="229">
        <v>156036597.21177781</v>
      </c>
      <c r="M627" s="229">
        <v>80931413.781089157</v>
      </c>
      <c r="N627" s="229">
        <v>1710921789.4047658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8:C8"/>
    <mergeCell ref="A2:N2"/>
    <mergeCell ref="A4:C4"/>
    <mergeCell ref="A5:C5"/>
    <mergeCell ref="A6:C6"/>
    <mergeCell ref="A7:C7"/>
    <mergeCell ref="A527:N528"/>
    <mergeCell ref="A9:C9"/>
    <mergeCell ref="A12:N13"/>
    <mergeCell ref="A115:N116"/>
    <mergeCell ref="A218:N219"/>
    <mergeCell ref="A321:N322"/>
    <mergeCell ref="A424:N425"/>
  </mergeCells>
  <hyperlinks>
    <hyperlink ref="A4" location="'2018'!A13" display="1 - FERROEXPRESO PAMPEANO S.A."/>
    <hyperlink ref="A5" location="'2018'!A116" display="2 - NUEVO CENTRAL ARGENTINO S.A."/>
    <hyperlink ref="A6" location="'2018'!A219" display="3 - FERROSUR ROCA S.A."/>
    <hyperlink ref="A7" location="'2018'!A322" display="4 - BELGRANO CARGAS Y LOGÍSTICA S.A. - Línea San Martín "/>
    <hyperlink ref="A8" location="'2018'!A425" display="5 - BELGRANO CARGAS Y LOGÍSTICA S.A. - Línea Urquiza"/>
    <hyperlink ref="A9" location="'2018'!A528" display="6 - BELGRANO CARGAS Y LOGÍSTICA S.A. - Línea Belgrano"/>
    <hyperlink ref="A5:C5" location="'2020'!A115" display="2 - NUEVO CENTRAL ARGENTINO S.A."/>
    <hyperlink ref="A6:C6" location="'2020'!A218" display="3 - FERROSUR ROCA S.A."/>
    <hyperlink ref="A7:C7" location="'2020'!A321" display="4 - BELGRANO CARGAS Y LOGÍSTICA S.A. - Línea San Martín "/>
    <hyperlink ref="A8:C8" location="'2020'!A424" display="5 - BELGRANO CARGAS Y LOGÍSTICA S.A. - Línea Urquiza"/>
    <hyperlink ref="A9:C9" location="'2020'!A527" display="6 - BELGRANO CARGAS Y LOGÍSTICA S.A. - Línea Belgrano"/>
    <hyperlink ref="A4:C4" location="'2020'!A12" display="1 - FERROEXPRESO PAMPEANO S.A."/>
  </hyperlinks>
  <printOptions horizontalCentered="1"/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&amp;CTabla de elaboración propia a partir de datos aportados por los operadores</oddFooter>
  </headerFooter>
  <rowBreaks count="5" manualBreakCount="5">
    <brk id="113" max="16383" man="1"/>
    <brk id="217" max="16383" man="1"/>
    <brk id="320" max="16383" man="1"/>
    <brk id="423" max="16383" man="1"/>
    <brk id="526" max="16383" man="1"/>
  </row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0"/>
  <sheetViews>
    <sheetView showGridLines="0" showRowColHeaders="0" showRuler="0" view="pageLayout" topLeftCell="A527" zoomScale="80" zoomScaleNormal="100" zoomScaleSheetLayoutView="100" zoomScalePageLayoutView="80" workbookViewId="0">
      <selection activeCell="A527" sqref="A527:N528"/>
    </sheetView>
  </sheetViews>
  <sheetFormatPr baseColWidth="10" defaultRowHeight="12.75" x14ac:dyDescent="0.2"/>
  <cols>
    <col min="1" max="14" width="15.5703125" style="184" customWidth="1"/>
    <col min="15" max="15" width="12.7109375" style="184" bestFit="1" customWidth="1"/>
    <col min="16" max="16384" width="11.42578125" style="184"/>
  </cols>
  <sheetData>
    <row r="2" spans="1:14" s="26" customFormat="1" ht="24.95" customHeight="1" x14ac:dyDescent="0.2">
      <c r="A2" s="302" t="s">
        <v>383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354" t="s">
        <v>0</v>
      </c>
      <c r="B4" s="354"/>
      <c r="C4" s="354"/>
      <c r="D4" s="230"/>
    </row>
    <row r="5" spans="1:14" s="26" customFormat="1" ht="24.95" customHeight="1" x14ac:dyDescent="0.2">
      <c r="A5" s="354" t="s">
        <v>18</v>
      </c>
      <c r="B5" s="354"/>
      <c r="C5" s="354"/>
      <c r="D5" s="230"/>
    </row>
    <row r="6" spans="1:14" s="26" customFormat="1" ht="24.95" customHeight="1" x14ac:dyDescent="0.2">
      <c r="A6" s="354" t="s">
        <v>29</v>
      </c>
      <c r="B6" s="354"/>
      <c r="C6" s="354"/>
      <c r="D6" s="230"/>
    </row>
    <row r="7" spans="1:14" s="26" customFormat="1" ht="24.95" customHeight="1" x14ac:dyDescent="0.2">
      <c r="A7" s="354" t="s">
        <v>209</v>
      </c>
      <c r="B7" s="354"/>
      <c r="C7" s="354"/>
      <c r="D7" s="230"/>
    </row>
    <row r="8" spans="1:14" s="26" customFormat="1" ht="24.95" customHeight="1" x14ac:dyDescent="0.2">
      <c r="A8" s="354" t="s">
        <v>210</v>
      </c>
      <c r="B8" s="354"/>
      <c r="C8" s="354"/>
      <c r="D8" s="230"/>
    </row>
    <row r="9" spans="1:14" s="26" customFormat="1" ht="24.95" customHeight="1" x14ac:dyDescent="0.2">
      <c r="A9" s="354" t="s">
        <v>211</v>
      </c>
      <c r="B9" s="354"/>
      <c r="C9" s="354"/>
      <c r="D9" s="230"/>
    </row>
    <row r="10" spans="1:14" x14ac:dyDescent="0.2">
      <c r="A10" s="10"/>
      <c r="B10" s="10"/>
      <c r="C10" s="10"/>
      <c r="D10" s="10"/>
    </row>
    <row r="12" spans="1:14" ht="24" customHeight="1" x14ac:dyDescent="0.2">
      <c r="A12" s="345" t="s">
        <v>384</v>
      </c>
      <c r="B12" s="345"/>
      <c r="C12" s="345"/>
      <c r="D12" s="345"/>
      <c r="E12" s="345"/>
      <c r="F12" s="345"/>
      <c r="G12" s="345"/>
      <c r="H12" s="345"/>
      <c r="I12" s="345"/>
      <c r="J12" s="345"/>
      <c r="K12" s="345"/>
      <c r="L12" s="345"/>
      <c r="M12" s="345"/>
      <c r="N12" s="345"/>
    </row>
    <row r="13" spans="1:14" ht="24" customHeight="1" thickBot="1" x14ac:dyDescent="0.25">
      <c r="A13" s="346"/>
      <c r="B13" s="346"/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  <c r="N13" s="346"/>
    </row>
    <row r="14" spans="1:14" ht="33" customHeight="1" thickBot="1" x14ac:dyDescent="0.25">
      <c r="A14" s="191" t="s">
        <v>216</v>
      </c>
      <c r="B14" s="192" t="s">
        <v>217</v>
      </c>
      <c r="C14" s="192" t="s">
        <v>218</v>
      </c>
      <c r="D14" s="192" t="s">
        <v>219</v>
      </c>
      <c r="E14" s="192" t="s">
        <v>220</v>
      </c>
      <c r="F14" s="192" t="s">
        <v>221</v>
      </c>
      <c r="G14" s="192" t="s">
        <v>222</v>
      </c>
      <c r="H14" s="192" t="s">
        <v>223</v>
      </c>
      <c r="I14" s="192" t="s">
        <v>224</v>
      </c>
      <c r="J14" s="192" t="s">
        <v>225</v>
      </c>
      <c r="K14" s="192" t="s">
        <v>226</v>
      </c>
      <c r="L14" s="192" t="s">
        <v>227</v>
      </c>
      <c r="M14" s="192" t="s">
        <v>228</v>
      </c>
      <c r="N14" s="193" t="s">
        <v>229</v>
      </c>
    </row>
    <row r="15" spans="1:14" ht="33" customHeight="1" thickBot="1" x14ac:dyDescent="0.25">
      <c r="A15" s="198" t="s">
        <v>230</v>
      </c>
      <c r="B15" s="221">
        <v>0</v>
      </c>
      <c r="C15" s="221">
        <v>0</v>
      </c>
      <c r="D15" s="221">
        <v>0</v>
      </c>
      <c r="E15" s="221">
        <v>300594.76588990382</v>
      </c>
      <c r="F15" s="221">
        <v>1423908.0841100963</v>
      </c>
      <c r="G15" s="221">
        <v>228095</v>
      </c>
      <c r="H15" s="221">
        <v>498479.01</v>
      </c>
      <c r="I15" s="221">
        <v>61231.040000000001</v>
      </c>
      <c r="J15" s="221">
        <v>508478.06</v>
      </c>
      <c r="K15" s="221">
        <v>3344474.2</v>
      </c>
      <c r="L15" s="221">
        <v>4523902.7</v>
      </c>
      <c r="M15" s="221">
        <v>4524593.9000000004</v>
      </c>
      <c r="N15" s="221">
        <v>15413756.760000002</v>
      </c>
    </row>
    <row r="16" spans="1:14" ht="33" customHeight="1" x14ac:dyDescent="0.2">
      <c r="A16" s="195" t="s">
        <v>231</v>
      </c>
      <c r="B16" s="222">
        <v>0</v>
      </c>
      <c r="C16" s="222">
        <v>0</v>
      </c>
      <c r="D16" s="222">
        <v>0</v>
      </c>
      <c r="E16" s="222">
        <v>0</v>
      </c>
      <c r="F16" s="222">
        <v>1415301.6</v>
      </c>
      <c r="G16" s="222">
        <v>228095</v>
      </c>
      <c r="H16" s="222">
        <v>0</v>
      </c>
      <c r="I16" s="222">
        <v>61231.040000000001</v>
      </c>
      <c r="J16" s="222">
        <v>508478.06</v>
      </c>
      <c r="K16" s="222">
        <v>3344474.2</v>
      </c>
      <c r="L16" s="222">
        <v>4523902.7</v>
      </c>
      <c r="M16" s="222">
        <v>4524593.9000000004</v>
      </c>
      <c r="N16" s="223">
        <v>14606076.500000002</v>
      </c>
    </row>
    <row r="17" spans="1:14" ht="33" customHeight="1" x14ac:dyDescent="0.2">
      <c r="A17" s="195" t="s">
        <v>213</v>
      </c>
      <c r="B17" s="222">
        <v>0</v>
      </c>
      <c r="C17" s="222">
        <v>0</v>
      </c>
      <c r="D17" s="222">
        <v>0</v>
      </c>
      <c r="E17" s="222">
        <v>0</v>
      </c>
      <c r="F17" s="222">
        <v>0</v>
      </c>
      <c r="G17" s="222">
        <v>0</v>
      </c>
      <c r="H17" s="222">
        <v>0</v>
      </c>
      <c r="I17" s="222">
        <v>0</v>
      </c>
      <c r="J17" s="222">
        <v>0</v>
      </c>
      <c r="K17" s="222">
        <v>0</v>
      </c>
      <c r="L17" s="222">
        <v>0</v>
      </c>
      <c r="M17" s="222">
        <v>0</v>
      </c>
      <c r="N17" s="223">
        <v>0</v>
      </c>
    </row>
    <row r="18" spans="1:14" ht="33" customHeight="1" x14ac:dyDescent="0.2">
      <c r="A18" s="195" t="s">
        <v>232</v>
      </c>
      <c r="B18" s="222">
        <v>0</v>
      </c>
      <c r="C18" s="222">
        <v>0</v>
      </c>
      <c r="D18" s="222">
        <v>0</v>
      </c>
      <c r="E18" s="222">
        <v>300594.76588990382</v>
      </c>
      <c r="F18" s="222">
        <v>8606.4841100961785</v>
      </c>
      <c r="G18" s="222">
        <v>0</v>
      </c>
      <c r="H18" s="222">
        <v>498479.01</v>
      </c>
      <c r="I18" s="222">
        <v>0</v>
      </c>
      <c r="J18" s="222">
        <v>0</v>
      </c>
      <c r="K18" s="222">
        <v>0</v>
      </c>
      <c r="L18" s="222">
        <v>0</v>
      </c>
      <c r="M18" s="222">
        <v>0</v>
      </c>
      <c r="N18" s="223">
        <v>807680.26</v>
      </c>
    </row>
    <row r="19" spans="1:14" ht="33" customHeight="1" x14ac:dyDescent="0.2">
      <c r="A19" s="196" t="s">
        <v>233</v>
      </c>
      <c r="B19" s="222">
        <v>0</v>
      </c>
      <c r="C19" s="222">
        <v>0</v>
      </c>
      <c r="D19" s="222">
        <v>0</v>
      </c>
      <c r="E19" s="222">
        <v>0</v>
      </c>
      <c r="F19" s="222">
        <v>0</v>
      </c>
      <c r="G19" s="222">
        <v>0</v>
      </c>
      <c r="H19" s="222">
        <v>0</v>
      </c>
      <c r="I19" s="222">
        <v>0</v>
      </c>
      <c r="J19" s="222">
        <v>0</v>
      </c>
      <c r="K19" s="222">
        <v>0</v>
      </c>
      <c r="L19" s="222">
        <v>0</v>
      </c>
      <c r="M19" s="222">
        <v>0</v>
      </c>
      <c r="N19" s="223">
        <v>0</v>
      </c>
    </row>
    <row r="20" spans="1:14" ht="33" customHeight="1" thickBot="1" x14ac:dyDescent="0.25">
      <c r="A20" s="197" t="s">
        <v>234</v>
      </c>
      <c r="B20" s="223">
        <v>0</v>
      </c>
      <c r="C20" s="222">
        <v>0</v>
      </c>
      <c r="D20" s="222">
        <v>0</v>
      </c>
      <c r="E20" s="222">
        <v>0</v>
      </c>
      <c r="F20" s="222">
        <v>0</v>
      </c>
      <c r="G20" s="222">
        <v>0</v>
      </c>
      <c r="H20" s="222">
        <v>0</v>
      </c>
      <c r="I20" s="222">
        <v>0</v>
      </c>
      <c r="J20" s="222">
        <v>0</v>
      </c>
      <c r="K20" s="222">
        <v>0</v>
      </c>
      <c r="L20" s="222">
        <v>0</v>
      </c>
      <c r="M20" s="222">
        <v>0</v>
      </c>
      <c r="N20" s="223">
        <v>0</v>
      </c>
    </row>
    <row r="21" spans="1:14" ht="33" customHeight="1" thickBot="1" x14ac:dyDescent="0.25">
      <c r="A21" s="198" t="s">
        <v>235</v>
      </c>
      <c r="B21" s="221">
        <v>0</v>
      </c>
      <c r="C21" s="221">
        <v>0</v>
      </c>
      <c r="D21" s="221">
        <v>0</v>
      </c>
      <c r="E21" s="221">
        <v>1852440.6399999997</v>
      </c>
      <c r="F21" s="221">
        <v>603121.67999999993</v>
      </c>
      <c r="G21" s="221">
        <v>0</v>
      </c>
      <c r="H21" s="221">
        <v>606321.84000000008</v>
      </c>
      <c r="I21" s="221">
        <v>0</v>
      </c>
      <c r="J21" s="221">
        <v>0</v>
      </c>
      <c r="K21" s="221">
        <v>0</v>
      </c>
      <c r="L21" s="221">
        <v>0</v>
      </c>
      <c r="M21" s="221">
        <v>1850469.92</v>
      </c>
      <c r="N21" s="221">
        <v>4912354.0799999991</v>
      </c>
    </row>
    <row r="22" spans="1:14" ht="33" customHeight="1" x14ac:dyDescent="0.2">
      <c r="A22" s="199" t="s">
        <v>236</v>
      </c>
      <c r="B22" s="222">
        <v>0</v>
      </c>
      <c r="C22" s="222">
        <v>0</v>
      </c>
      <c r="D22" s="222">
        <v>0</v>
      </c>
      <c r="E22" s="222">
        <v>1852440.6399999997</v>
      </c>
      <c r="F22" s="222">
        <v>603121.67999999993</v>
      </c>
      <c r="G22" s="222">
        <v>0</v>
      </c>
      <c r="H22" s="222">
        <v>606321.84000000008</v>
      </c>
      <c r="I22" s="222">
        <v>0</v>
      </c>
      <c r="J22" s="222">
        <v>0</v>
      </c>
      <c r="K22" s="222">
        <v>0</v>
      </c>
      <c r="L22" s="222">
        <v>0</v>
      </c>
      <c r="M22" s="222">
        <v>1850469.92</v>
      </c>
      <c r="N22" s="223">
        <v>4912354.0799999991</v>
      </c>
    </row>
    <row r="23" spans="1:14" ht="33" customHeight="1" x14ac:dyDescent="0.2">
      <c r="A23" s="199" t="s">
        <v>237</v>
      </c>
      <c r="B23" s="222">
        <v>0</v>
      </c>
      <c r="C23" s="222">
        <v>0</v>
      </c>
      <c r="D23" s="222">
        <v>0</v>
      </c>
      <c r="E23" s="222">
        <v>0</v>
      </c>
      <c r="F23" s="222">
        <v>0</v>
      </c>
      <c r="G23" s="222">
        <v>0</v>
      </c>
      <c r="H23" s="222">
        <v>0</v>
      </c>
      <c r="I23" s="222">
        <v>0</v>
      </c>
      <c r="J23" s="222">
        <v>0</v>
      </c>
      <c r="K23" s="222">
        <v>0</v>
      </c>
      <c r="L23" s="222">
        <v>0</v>
      </c>
      <c r="M23" s="222">
        <v>0</v>
      </c>
      <c r="N23" s="223">
        <v>0</v>
      </c>
    </row>
    <row r="24" spans="1:14" ht="33" customHeight="1" x14ac:dyDescent="0.2">
      <c r="A24" s="199" t="s">
        <v>238</v>
      </c>
      <c r="B24" s="222">
        <v>0</v>
      </c>
      <c r="C24" s="222">
        <v>0</v>
      </c>
      <c r="D24" s="222">
        <v>0</v>
      </c>
      <c r="E24" s="222">
        <v>0</v>
      </c>
      <c r="F24" s="222">
        <v>0</v>
      </c>
      <c r="G24" s="222">
        <v>0</v>
      </c>
      <c r="H24" s="222">
        <v>0</v>
      </c>
      <c r="I24" s="222">
        <v>0</v>
      </c>
      <c r="J24" s="222">
        <v>0</v>
      </c>
      <c r="K24" s="222">
        <v>0</v>
      </c>
      <c r="L24" s="222">
        <v>0</v>
      </c>
      <c r="M24" s="222">
        <v>0</v>
      </c>
      <c r="N24" s="223">
        <v>0</v>
      </c>
    </row>
    <row r="25" spans="1:14" ht="33" customHeight="1" x14ac:dyDescent="0.2">
      <c r="A25" s="199" t="s">
        <v>239</v>
      </c>
      <c r="B25" s="222">
        <v>0</v>
      </c>
      <c r="C25" s="222">
        <v>0</v>
      </c>
      <c r="D25" s="222">
        <v>0</v>
      </c>
      <c r="E25" s="222">
        <v>0</v>
      </c>
      <c r="F25" s="222">
        <v>0</v>
      </c>
      <c r="G25" s="222">
        <v>0</v>
      </c>
      <c r="H25" s="222">
        <v>0</v>
      </c>
      <c r="I25" s="222">
        <v>0</v>
      </c>
      <c r="J25" s="222">
        <v>0</v>
      </c>
      <c r="K25" s="222">
        <v>0</v>
      </c>
      <c r="L25" s="222">
        <v>0</v>
      </c>
      <c r="M25" s="222">
        <v>0</v>
      </c>
      <c r="N25" s="223">
        <v>0</v>
      </c>
    </row>
    <row r="26" spans="1:14" ht="33" customHeight="1" x14ac:dyDescent="0.2">
      <c r="A26" s="199" t="s">
        <v>240</v>
      </c>
      <c r="B26" s="222">
        <v>0</v>
      </c>
      <c r="C26" s="222">
        <v>0</v>
      </c>
      <c r="D26" s="222">
        <v>0</v>
      </c>
      <c r="E26" s="222">
        <v>0</v>
      </c>
      <c r="F26" s="222">
        <v>0</v>
      </c>
      <c r="G26" s="222">
        <v>0</v>
      </c>
      <c r="H26" s="222">
        <v>0</v>
      </c>
      <c r="I26" s="222">
        <v>0</v>
      </c>
      <c r="J26" s="222">
        <v>0</v>
      </c>
      <c r="K26" s="222">
        <v>0</v>
      </c>
      <c r="L26" s="222">
        <v>0</v>
      </c>
      <c r="M26" s="222">
        <v>0</v>
      </c>
      <c r="N26" s="223">
        <v>0</v>
      </c>
    </row>
    <row r="27" spans="1:14" ht="33" customHeight="1" thickBot="1" x14ac:dyDescent="0.25">
      <c r="A27" s="199" t="s">
        <v>241</v>
      </c>
      <c r="B27" s="222">
        <v>0</v>
      </c>
      <c r="C27" s="222">
        <v>0</v>
      </c>
      <c r="D27" s="222">
        <v>0</v>
      </c>
      <c r="E27" s="222">
        <v>0</v>
      </c>
      <c r="F27" s="222">
        <v>0</v>
      </c>
      <c r="G27" s="222">
        <v>0</v>
      </c>
      <c r="H27" s="222">
        <v>0</v>
      </c>
      <c r="I27" s="222">
        <v>0</v>
      </c>
      <c r="J27" s="222">
        <v>0</v>
      </c>
      <c r="K27" s="222">
        <v>0</v>
      </c>
      <c r="L27" s="222">
        <v>0</v>
      </c>
      <c r="M27" s="222">
        <v>0</v>
      </c>
      <c r="N27" s="223">
        <v>0</v>
      </c>
    </row>
    <row r="28" spans="1:14" ht="33" customHeight="1" thickBot="1" x14ac:dyDescent="0.25">
      <c r="A28" s="198" t="s">
        <v>242</v>
      </c>
      <c r="B28" s="221">
        <v>0</v>
      </c>
      <c r="C28" s="221">
        <v>0</v>
      </c>
      <c r="D28" s="221">
        <v>0</v>
      </c>
      <c r="E28" s="221">
        <v>0</v>
      </c>
      <c r="F28" s="221">
        <v>0</v>
      </c>
      <c r="G28" s="221">
        <v>0</v>
      </c>
      <c r="H28" s="221">
        <v>0</v>
      </c>
      <c r="I28" s="221">
        <v>0</v>
      </c>
      <c r="J28" s="221">
        <v>0</v>
      </c>
      <c r="K28" s="221">
        <v>0</v>
      </c>
      <c r="L28" s="221">
        <v>0</v>
      </c>
      <c r="M28" s="221">
        <v>0</v>
      </c>
      <c r="N28" s="221">
        <v>0</v>
      </c>
    </row>
    <row r="29" spans="1:14" ht="33" customHeight="1" x14ac:dyDescent="0.2">
      <c r="A29" s="199" t="s">
        <v>243</v>
      </c>
      <c r="B29" s="222">
        <v>0</v>
      </c>
      <c r="C29" s="222">
        <v>0</v>
      </c>
      <c r="D29" s="222">
        <v>0</v>
      </c>
      <c r="E29" s="222">
        <v>0</v>
      </c>
      <c r="F29" s="222">
        <v>0</v>
      </c>
      <c r="G29" s="222">
        <v>0</v>
      </c>
      <c r="H29" s="222">
        <v>0</v>
      </c>
      <c r="I29" s="222">
        <v>0</v>
      </c>
      <c r="J29" s="222">
        <v>0</v>
      </c>
      <c r="K29" s="222">
        <v>0</v>
      </c>
      <c r="L29" s="222">
        <v>0</v>
      </c>
      <c r="M29" s="222">
        <v>0</v>
      </c>
      <c r="N29" s="223">
        <v>0</v>
      </c>
    </row>
    <row r="30" spans="1:14" ht="33" customHeight="1" x14ac:dyDescent="0.2">
      <c r="A30" s="199" t="s">
        <v>244</v>
      </c>
      <c r="B30" s="222">
        <v>0</v>
      </c>
      <c r="C30" s="222">
        <v>0</v>
      </c>
      <c r="D30" s="222">
        <v>0</v>
      </c>
      <c r="E30" s="222">
        <v>0</v>
      </c>
      <c r="F30" s="222">
        <v>0</v>
      </c>
      <c r="G30" s="222">
        <v>0</v>
      </c>
      <c r="H30" s="222">
        <v>0</v>
      </c>
      <c r="I30" s="222">
        <v>0</v>
      </c>
      <c r="J30" s="222">
        <v>0</v>
      </c>
      <c r="K30" s="222">
        <v>0</v>
      </c>
      <c r="L30" s="222">
        <v>0</v>
      </c>
      <c r="M30" s="222">
        <v>0</v>
      </c>
      <c r="N30" s="223">
        <v>0</v>
      </c>
    </row>
    <row r="31" spans="1:14" ht="33" customHeight="1" x14ac:dyDescent="0.2">
      <c r="A31" s="199" t="s">
        <v>245</v>
      </c>
      <c r="B31" s="222">
        <v>0</v>
      </c>
      <c r="C31" s="222">
        <v>0</v>
      </c>
      <c r="D31" s="222">
        <v>0</v>
      </c>
      <c r="E31" s="222">
        <v>0</v>
      </c>
      <c r="F31" s="222">
        <v>0</v>
      </c>
      <c r="G31" s="222">
        <v>0</v>
      </c>
      <c r="H31" s="222">
        <v>0</v>
      </c>
      <c r="I31" s="222">
        <v>0</v>
      </c>
      <c r="J31" s="222">
        <v>0</v>
      </c>
      <c r="K31" s="222">
        <v>0</v>
      </c>
      <c r="L31" s="222">
        <v>0</v>
      </c>
      <c r="M31" s="222">
        <v>0</v>
      </c>
      <c r="N31" s="223">
        <v>0</v>
      </c>
    </row>
    <row r="32" spans="1:14" ht="33" customHeight="1" thickBot="1" x14ac:dyDescent="0.25">
      <c r="A32" s="199" t="s">
        <v>246</v>
      </c>
      <c r="B32" s="222">
        <v>0</v>
      </c>
      <c r="C32" s="222">
        <v>0</v>
      </c>
      <c r="D32" s="222">
        <v>0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3">
        <v>0</v>
      </c>
    </row>
    <row r="33" spans="1:14" ht="33" customHeight="1" thickBot="1" x14ac:dyDescent="0.25">
      <c r="A33" s="198" t="s">
        <v>247</v>
      </c>
      <c r="B33" s="224">
        <v>0</v>
      </c>
      <c r="C33" s="224">
        <v>0</v>
      </c>
      <c r="D33" s="224">
        <v>0</v>
      </c>
      <c r="E33" s="224">
        <v>0</v>
      </c>
      <c r="F33" s="224">
        <v>0</v>
      </c>
      <c r="G33" s="224">
        <v>0</v>
      </c>
      <c r="H33" s="224">
        <v>0</v>
      </c>
      <c r="I33" s="224">
        <v>0</v>
      </c>
      <c r="J33" s="224">
        <v>0</v>
      </c>
      <c r="K33" s="224">
        <v>0</v>
      </c>
      <c r="L33" s="224">
        <v>0</v>
      </c>
      <c r="M33" s="224">
        <v>0</v>
      </c>
      <c r="N33" s="224">
        <v>0</v>
      </c>
    </row>
    <row r="34" spans="1:14" ht="33" customHeight="1" x14ac:dyDescent="0.2">
      <c r="A34" s="199" t="s">
        <v>248</v>
      </c>
      <c r="B34" s="222">
        <v>0</v>
      </c>
      <c r="C34" s="222">
        <v>0</v>
      </c>
      <c r="D34" s="222">
        <v>0</v>
      </c>
      <c r="E34" s="222">
        <v>0</v>
      </c>
      <c r="F34" s="222">
        <v>0</v>
      </c>
      <c r="G34" s="222">
        <v>0</v>
      </c>
      <c r="H34" s="222">
        <v>0</v>
      </c>
      <c r="I34" s="222">
        <v>0</v>
      </c>
      <c r="J34" s="222">
        <v>0</v>
      </c>
      <c r="K34" s="222">
        <v>0</v>
      </c>
      <c r="L34" s="222">
        <v>0</v>
      </c>
      <c r="M34" s="222">
        <v>0</v>
      </c>
      <c r="N34" s="225">
        <v>0</v>
      </c>
    </row>
    <row r="35" spans="1:14" ht="33" customHeight="1" thickBot="1" x14ac:dyDescent="0.25">
      <c r="A35" s="199" t="s">
        <v>249</v>
      </c>
      <c r="B35" s="222">
        <v>0</v>
      </c>
      <c r="C35" s="222">
        <v>0</v>
      </c>
      <c r="D35" s="222">
        <v>0</v>
      </c>
      <c r="E35" s="222">
        <v>0</v>
      </c>
      <c r="F35" s="222">
        <v>0</v>
      </c>
      <c r="G35" s="222">
        <v>0</v>
      </c>
      <c r="H35" s="222">
        <v>0</v>
      </c>
      <c r="I35" s="222">
        <v>0</v>
      </c>
      <c r="J35" s="222">
        <v>0</v>
      </c>
      <c r="K35" s="222">
        <v>0</v>
      </c>
      <c r="L35" s="222">
        <v>0</v>
      </c>
      <c r="M35" s="222">
        <v>0</v>
      </c>
      <c r="N35" s="225">
        <v>0</v>
      </c>
    </row>
    <row r="36" spans="1:14" ht="33" customHeight="1" thickBot="1" x14ac:dyDescent="0.25">
      <c r="A36" s="198" t="s">
        <v>250</v>
      </c>
      <c r="B36" s="221">
        <v>99623470.072579607</v>
      </c>
      <c r="C36" s="221">
        <v>130477849.28360754</v>
      </c>
      <c r="D36" s="221">
        <v>133915467.40922366</v>
      </c>
      <c r="E36" s="221">
        <v>136324478.35729498</v>
      </c>
      <c r="F36" s="221">
        <v>163148405.1483742</v>
      </c>
      <c r="G36" s="221">
        <v>175765864.44456649</v>
      </c>
      <c r="H36" s="221">
        <v>170850715.87932375</v>
      </c>
      <c r="I36" s="221">
        <v>172883137.03921175</v>
      </c>
      <c r="J36" s="221">
        <v>162505617.67054254</v>
      </c>
      <c r="K36" s="221">
        <v>168433634.07008398</v>
      </c>
      <c r="L36" s="221">
        <v>116326519.02947117</v>
      </c>
      <c r="M36" s="221">
        <v>103800998.70530231</v>
      </c>
      <c r="N36" s="221">
        <v>1734056157.1095822</v>
      </c>
    </row>
    <row r="37" spans="1:14" ht="33" customHeight="1" x14ac:dyDescent="0.2">
      <c r="A37" s="199" t="s">
        <v>251</v>
      </c>
      <c r="B37" s="222">
        <v>0</v>
      </c>
      <c r="C37" s="222">
        <v>0</v>
      </c>
      <c r="D37" s="222">
        <v>0</v>
      </c>
      <c r="E37" s="222">
        <v>0</v>
      </c>
      <c r="F37" s="222">
        <v>0</v>
      </c>
      <c r="G37" s="222">
        <v>0</v>
      </c>
      <c r="H37" s="222">
        <v>0</v>
      </c>
      <c r="I37" s="222">
        <v>0</v>
      </c>
      <c r="J37" s="222">
        <v>0</v>
      </c>
      <c r="K37" s="222">
        <v>0</v>
      </c>
      <c r="L37" s="222">
        <v>0</v>
      </c>
      <c r="M37" s="222">
        <v>0</v>
      </c>
      <c r="N37" s="225">
        <v>0</v>
      </c>
    </row>
    <row r="38" spans="1:14" ht="33" customHeight="1" x14ac:dyDescent="0.2">
      <c r="A38" s="199" t="s">
        <v>252</v>
      </c>
      <c r="B38" s="222">
        <v>0</v>
      </c>
      <c r="C38" s="222">
        <v>0</v>
      </c>
      <c r="D38" s="222">
        <v>0</v>
      </c>
      <c r="E38" s="222">
        <v>0</v>
      </c>
      <c r="F38" s="222">
        <v>0</v>
      </c>
      <c r="G38" s="222">
        <v>0</v>
      </c>
      <c r="H38" s="222">
        <v>0</v>
      </c>
      <c r="I38" s="222">
        <v>0</v>
      </c>
      <c r="J38" s="222">
        <v>0</v>
      </c>
      <c r="K38" s="222">
        <v>0</v>
      </c>
      <c r="L38" s="222">
        <v>0</v>
      </c>
      <c r="M38" s="222">
        <v>0</v>
      </c>
      <c r="N38" s="225">
        <v>0</v>
      </c>
    </row>
    <row r="39" spans="1:14" ht="33" customHeight="1" x14ac:dyDescent="0.2">
      <c r="A39" s="199" t="s">
        <v>253</v>
      </c>
      <c r="B39" s="222">
        <v>5179679.7390000001</v>
      </c>
      <c r="C39" s="222">
        <v>6614672.9809999997</v>
      </c>
      <c r="D39" s="222">
        <v>5567830.0980386864</v>
      </c>
      <c r="E39" s="222">
        <v>1368847.0702801195</v>
      </c>
      <c r="F39" s="222">
        <v>54.330681192973088</v>
      </c>
      <c r="G39" s="222">
        <v>1752881.9699999997</v>
      </c>
      <c r="H39" s="222">
        <v>158.63999999999999</v>
      </c>
      <c r="I39" s="222">
        <v>0</v>
      </c>
      <c r="J39" s="222">
        <v>1704050.44</v>
      </c>
      <c r="K39" s="222">
        <v>0</v>
      </c>
      <c r="L39" s="222">
        <v>2961155.1224392354</v>
      </c>
      <c r="M39" s="222">
        <v>5698178.5375607666</v>
      </c>
      <c r="N39" s="225">
        <v>30847508.929000005</v>
      </c>
    </row>
    <row r="40" spans="1:14" ht="33" customHeight="1" x14ac:dyDescent="0.2">
      <c r="A40" s="199" t="s">
        <v>254</v>
      </c>
      <c r="B40" s="222">
        <v>29304802.932127398</v>
      </c>
      <c r="C40" s="222">
        <v>55727447.377143808</v>
      </c>
      <c r="D40" s="222">
        <v>66906058.656649187</v>
      </c>
      <c r="E40" s="222">
        <v>108599641.24979779</v>
      </c>
      <c r="F40" s="222">
        <v>143177346.80132803</v>
      </c>
      <c r="G40" s="222">
        <v>133297655.41124271</v>
      </c>
      <c r="H40" s="222">
        <v>137963059.91754469</v>
      </c>
      <c r="I40" s="222">
        <v>113054139.12416656</v>
      </c>
      <c r="J40" s="222">
        <v>79407519.880673841</v>
      </c>
      <c r="K40" s="222">
        <v>106819063.8941967</v>
      </c>
      <c r="L40" s="222">
        <v>67352103.396542266</v>
      </c>
      <c r="M40" s="222">
        <v>46832800.6000778</v>
      </c>
      <c r="N40" s="225">
        <v>1088441639.2414911</v>
      </c>
    </row>
    <row r="41" spans="1:14" ht="33" customHeight="1" x14ac:dyDescent="0.2">
      <c r="A41" s="199" t="s">
        <v>255</v>
      </c>
      <c r="B41" s="222">
        <v>0</v>
      </c>
      <c r="C41" s="222">
        <v>0</v>
      </c>
      <c r="D41" s="222">
        <v>0</v>
      </c>
      <c r="E41" s="222">
        <v>0</v>
      </c>
      <c r="F41" s="222">
        <v>0</v>
      </c>
      <c r="G41" s="222">
        <v>0</v>
      </c>
      <c r="H41" s="222">
        <v>0</v>
      </c>
      <c r="I41" s="222">
        <v>0</v>
      </c>
      <c r="J41" s="222">
        <v>0</v>
      </c>
      <c r="K41" s="222">
        <v>0</v>
      </c>
      <c r="L41" s="222">
        <v>0</v>
      </c>
      <c r="M41" s="222">
        <v>0</v>
      </c>
      <c r="N41" s="225">
        <v>0</v>
      </c>
    </row>
    <row r="42" spans="1:14" ht="33" customHeight="1" x14ac:dyDescent="0.2">
      <c r="A42" s="199" t="s">
        <v>256</v>
      </c>
      <c r="B42" s="222">
        <v>51313689.218131274</v>
      </c>
      <c r="C42" s="222">
        <v>44800635.685008951</v>
      </c>
      <c r="D42" s="222">
        <v>32695202.723200593</v>
      </c>
      <c r="E42" s="222">
        <v>2129407.3251685407</v>
      </c>
      <c r="F42" s="222">
        <v>4677669.4284906229</v>
      </c>
      <c r="G42" s="222">
        <v>7549526.7468186067</v>
      </c>
      <c r="H42" s="222">
        <v>4912656.3931813939</v>
      </c>
      <c r="I42" s="222">
        <v>12465797.160000002</v>
      </c>
      <c r="J42" s="222">
        <v>11829963.7003631</v>
      </c>
      <c r="K42" s="222">
        <v>13307723.273161042</v>
      </c>
      <c r="L42" s="222">
        <v>9152440.48247586</v>
      </c>
      <c r="M42" s="222">
        <v>29854260.353420295</v>
      </c>
      <c r="N42" s="225">
        <v>224688972.48942024</v>
      </c>
    </row>
    <row r="43" spans="1:14" ht="33" customHeight="1" x14ac:dyDescent="0.2">
      <c r="A43" s="199" t="s">
        <v>257</v>
      </c>
      <c r="B43" s="222">
        <v>0</v>
      </c>
      <c r="C43" s="222">
        <v>0</v>
      </c>
      <c r="D43" s="222">
        <v>0</v>
      </c>
      <c r="E43" s="222">
        <v>0</v>
      </c>
      <c r="F43" s="222">
        <v>0</v>
      </c>
      <c r="G43" s="222">
        <v>0</v>
      </c>
      <c r="H43" s="222">
        <v>0</v>
      </c>
      <c r="I43" s="222">
        <v>0</v>
      </c>
      <c r="J43" s="222">
        <v>0</v>
      </c>
      <c r="K43" s="222">
        <v>0</v>
      </c>
      <c r="L43" s="222">
        <v>0</v>
      </c>
      <c r="M43" s="222">
        <v>0</v>
      </c>
      <c r="N43" s="225">
        <v>0</v>
      </c>
    </row>
    <row r="44" spans="1:14" ht="33" customHeight="1" x14ac:dyDescent="0.2">
      <c r="A44" s="199" t="s">
        <v>258</v>
      </c>
      <c r="B44" s="222">
        <v>-7503.5999999999995</v>
      </c>
      <c r="C44" s="222">
        <v>0</v>
      </c>
      <c r="D44" s="222">
        <v>1742471.0357072277</v>
      </c>
      <c r="E44" s="222">
        <v>1372688.255802426</v>
      </c>
      <c r="F44" s="222">
        <v>2382.9784903463492</v>
      </c>
      <c r="G44" s="222">
        <v>0</v>
      </c>
      <c r="H44" s="222">
        <v>0</v>
      </c>
      <c r="I44" s="222">
        <v>0</v>
      </c>
      <c r="J44" s="222">
        <v>0</v>
      </c>
      <c r="K44" s="222">
        <v>0</v>
      </c>
      <c r="L44" s="222">
        <v>0</v>
      </c>
      <c r="M44" s="222">
        <v>0</v>
      </c>
      <c r="N44" s="225">
        <v>3110038.6700000004</v>
      </c>
    </row>
    <row r="45" spans="1:14" ht="33" customHeight="1" x14ac:dyDescent="0.2">
      <c r="A45" s="199" t="s">
        <v>259</v>
      </c>
      <c r="B45" s="222">
        <v>13832801.783320939</v>
      </c>
      <c r="C45" s="222">
        <v>23335093.240454793</v>
      </c>
      <c r="D45" s="222">
        <v>27003904.895627972</v>
      </c>
      <c r="E45" s="222">
        <v>22853894.4562461</v>
      </c>
      <c r="F45" s="222">
        <v>15290951.609384</v>
      </c>
      <c r="G45" s="222">
        <v>33165800.316505156</v>
      </c>
      <c r="H45" s="222">
        <v>27974840.928597677</v>
      </c>
      <c r="I45" s="222">
        <v>47363200.755045198</v>
      </c>
      <c r="J45" s="222">
        <v>69564083.6495056</v>
      </c>
      <c r="K45" s="222">
        <v>48306846.902726248</v>
      </c>
      <c r="L45" s="222">
        <v>36860820.028013811</v>
      </c>
      <c r="M45" s="222">
        <v>21415759.21424346</v>
      </c>
      <c r="N45" s="225">
        <v>386967997.77967101</v>
      </c>
    </row>
    <row r="46" spans="1:14" ht="33" customHeight="1" x14ac:dyDescent="0.2">
      <c r="A46" s="199" t="s">
        <v>260</v>
      </c>
      <c r="B46" s="222">
        <v>0</v>
      </c>
      <c r="C46" s="222">
        <v>0</v>
      </c>
      <c r="D46" s="222">
        <v>0</v>
      </c>
      <c r="E46" s="222">
        <v>0</v>
      </c>
      <c r="F46" s="222">
        <v>0</v>
      </c>
      <c r="G46" s="222">
        <v>0</v>
      </c>
      <c r="H46" s="222">
        <v>0</v>
      </c>
      <c r="I46" s="222">
        <v>0</v>
      </c>
      <c r="J46" s="222">
        <v>0</v>
      </c>
      <c r="K46" s="222">
        <v>0</v>
      </c>
      <c r="L46" s="222">
        <v>0</v>
      </c>
      <c r="M46" s="222">
        <v>0</v>
      </c>
      <c r="N46" s="225">
        <v>0</v>
      </c>
    </row>
    <row r="47" spans="1:14" ht="33" customHeight="1" thickBot="1" x14ac:dyDescent="0.25">
      <c r="A47" s="199" t="s">
        <v>261</v>
      </c>
      <c r="B47" s="222">
        <v>0</v>
      </c>
      <c r="C47" s="222">
        <v>0</v>
      </c>
      <c r="D47" s="222">
        <v>0</v>
      </c>
      <c r="E47" s="222">
        <v>0</v>
      </c>
      <c r="F47" s="222">
        <v>0</v>
      </c>
      <c r="G47" s="222">
        <v>0</v>
      </c>
      <c r="H47" s="222">
        <v>0</v>
      </c>
      <c r="I47" s="222">
        <v>0</v>
      </c>
      <c r="J47" s="222">
        <v>0</v>
      </c>
      <c r="K47" s="222">
        <v>0</v>
      </c>
      <c r="L47" s="222">
        <v>0</v>
      </c>
      <c r="M47" s="222">
        <v>0</v>
      </c>
      <c r="N47" s="225">
        <v>0</v>
      </c>
    </row>
    <row r="48" spans="1:14" ht="33" customHeight="1" thickBot="1" x14ac:dyDescent="0.25">
      <c r="A48" s="198" t="s">
        <v>262</v>
      </c>
      <c r="B48" s="221">
        <v>0</v>
      </c>
      <c r="C48" s="221">
        <v>0</v>
      </c>
      <c r="D48" s="221">
        <v>0</v>
      </c>
      <c r="E48" s="221">
        <v>0</v>
      </c>
      <c r="F48" s="221">
        <v>0</v>
      </c>
      <c r="G48" s="221">
        <v>0</v>
      </c>
      <c r="H48" s="221">
        <v>0</v>
      </c>
      <c r="I48" s="221">
        <v>0</v>
      </c>
      <c r="J48" s="221">
        <v>0</v>
      </c>
      <c r="K48" s="221">
        <v>0</v>
      </c>
      <c r="L48" s="221">
        <v>0</v>
      </c>
      <c r="M48" s="221">
        <v>0</v>
      </c>
      <c r="N48" s="221">
        <v>0</v>
      </c>
    </row>
    <row r="49" spans="1:14" ht="33" customHeight="1" thickBot="1" x14ac:dyDescent="0.25">
      <c r="A49" s="200" t="s">
        <v>262</v>
      </c>
      <c r="B49" s="226">
        <v>0</v>
      </c>
      <c r="C49" s="226">
        <v>0</v>
      </c>
      <c r="D49" s="226">
        <v>0</v>
      </c>
      <c r="E49" s="226">
        <v>0</v>
      </c>
      <c r="F49" s="226">
        <v>0</v>
      </c>
      <c r="G49" s="226">
        <v>0</v>
      </c>
      <c r="H49" s="226">
        <v>0</v>
      </c>
      <c r="I49" s="226">
        <v>0</v>
      </c>
      <c r="J49" s="226">
        <v>0</v>
      </c>
      <c r="K49" s="226">
        <v>0</v>
      </c>
      <c r="L49" s="226">
        <v>0</v>
      </c>
      <c r="M49" s="226">
        <v>0</v>
      </c>
      <c r="N49" s="225">
        <v>0</v>
      </c>
    </row>
    <row r="50" spans="1:14" ht="33" customHeight="1" thickBot="1" x14ac:dyDescent="0.25">
      <c r="A50" s="198" t="s">
        <v>263</v>
      </c>
      <c r="B50" s="221">
        <v>0</v>
      </c>
      <c r="C50" s="221">
        <v>0</v>
      </c>
      <c r="D50" s="221">
        <v>0</v>
      </c>
      <c r="E50" s="221">
        <v>0</v>
      </c>
      <c r="F50" s="221">
        <v>0</v>
      </c>
      <c r="G50" s="221">
        <v>0</v>
      </c>
      <c r="H50" s="221">
        <v>0</v>
      </c>
      <c r="I50" s="221">
        <v>0</v>
      </c>
      <c r="J50" s="221">
        <v>0</v>
      </c>
      <c r="K50" s="221">
        <v>0</v>
      </c>
      <c r="L50" s="221">
        <v>0</v>
      </c>
      <c r="M50" s="221">
        <v>0</v>
      </c>
      <c r="N50" s="221">
        <v>0</v>
      </c>
    </row>
    <row r="51" spans="1:14" ht="33" customHeight="1" x14ac:dyDescent="0.2">
      <c r="A51" s="199" t="s">
        <v>264</v>
      </c>
      <c r="B51" s="222">
        <v>0</v>
      </c>
      <c r="C51" s="222">
        <v>0</v>
      </c>
      <c r="D51" s="222">
        <v>0</v>
      </c>
      <c r="E51" s="222">
        <v>0</v>
      </c>
      <c r="F51" s="222">
        <v>0</v>
      </c>
      <c r="G51" s="222">
        <v>0</v>
      </c>
      <c r="H51" s="222">
        <v>0</v>
      </c>
      <c r="I51" s="222">
        <v>0</v>
      </c>
      <c r="J51" s="222">
        <v>0</v>
      </c>
      <c r="K51" s="222">
        <v>0</v>
      </c>
      <c r="L51" s="222">
        <v>0</v>
      </c>
      <c r="M51" s="222">
        <v>0</v>
      </c>
      <c r="N51" s="225">
        <v>0</v>
      </c>
    </row>
    <row r="52" spans="1:14" ht="33" customHeight="1" x14ac:dyDescent="0.2">
      <c r="A52" s="199" t="s">
        <v>265</v>
      </c>
      <c r="B52" s="222">
        <v>0</v>
      </c>
      <c r="C52" s="222">
        <v>0</v>
      </c>
      <c r="D52" s="222">
        <v>0</v>
      </c>
      <c r="E52" s="222">
        <v>0</v>
      </c>
      <c r="F52" s="222">
        <v>0</v>
      </c>
      <c r="G52" s="222">
        <v>0</v>
      </c>
      <c r="H52" s="222">
        <v>0</v>
      </c>
      <c r="I52" s="222">
        <v>0</v>
      </c>
      <c r="J52" s="222">
        <v>0</v>
      </c>
      <c r="K52" s="222">
        <v>0</v>
      </c>
      <c r="L52" s="222">
        <v>0</v>
      </c>
      <c r="M52" s="222">
        <v>0</v>
      </c>
      <c r="N52" s="225">
        <v>0</v>
      </c>
    </row>
    <row r="53" spans="1:14" ht="33" customHeight="1" x14ac:dyDescent="0.2">
      <c r="A53" s="199" t="s">
        <v>266</v>
      </c>
      <c r="B53" s="222">
        <v>0</v>
      </c>
      <c r="C53" s="222">
        <v>0</v>
      </c>
      <c r="D53" s="222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222">
        <v>0</v>
      </c>
      <c r="K53" s="222">
        <v>0</v>
      </c>
      <c r="L53" s="222">
        <v>0</v>
      </c>
      <c r="M53" s="222">
        <v>0</v>
      </c>
      <c r="N53" s="225">
        <v>0</v>
      </c>
    </row>
    <row r="54" spans="1:14" ht="33" customHeight="1" x14ac:dyDescent="0.2">
      <c r="A54" s="199" t="s">
        <v>267</v>
      </c>
      <c r="B54" s="222">
        <v>0</v>
      </c>
      <c r="C54" s="222">
        <v>0</v>
      </c>
      <c r="D54" s="222">
        <v>0</v>
      </c>
      <c r="E54" s="222">
        <v>0</v>
      </c>
      <c r="F54" s="222">
        <v>0</v>
      </c>
      <c r="G54" s="222">
        <v>0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5">
        <v>0</v>
      </c>
    </row>
    <row r="55" spans="1:14" ht="33" customHeight="1" x14ac:dyDescent="0.2">
      <c r="A55" s="199" t="s">
        <v>268</v>
      </c>
      <c r="B55" s="222">
        <v>0</v>
      </c>
      <c r="C55" s="222">
        <v>0</v>
      </c>
      <c r="D55" s="222">
        <v>0</v>
      </c>
      <c r="E55" s="222">
        <v>0</v>
      </c>
      <c r="F55" s="222">
        <v>0</v>
      </c>
      <c r="G55" s="222">
        <v>0</v>
      </c>
      <c r="H55" s="222">
        <v>0</v>
      </c>
      <c r="I55" s="222">
        <v>0</v>
      </c>
      <c r="J55" s="222">
        <v>0</v>
      </c>
      <c r="K55" s="222">
        <v>0</v>
      </c>
      <c r="L55" s="222">
        <v>0</v>
      </c>
      <c r="M55" s="222">
        <v>0</v>
      </c>
      <c r="N55" s="225">
        <v>0</v>
      </c>
    </row>
    <row r="56" spans="1:14" ht="33" customHeight="1" x14ac:dyDescent="0.2">
      <c r="A56" s="199" t="s">
        <v>269</v>
      </c>
      <c r="B56" s="222">
        <v>0</v>
      </c>
      <c r="C56" s="222">
        <v>0</v>
      </c>
      <c r="D56" s="222">
        <v>0</v>
      </c>
      <c r="E56" s="222">
        <v>0</v>
      </c>
      <c r="F56" s="222">
        <v>0</v>
      </c>
      <c r="G56" s="222">
        <v>0</v>
      </c>
      <c r="H56" s="222">
        <v>0</v>
      </c>
      <c r="I56" s="222">
        <v>0</v>
      </c>
      <c r="J56" s="222">
        <v>0</v>
      </c>
      <c r="K56" s="222">
        <v>0</v>
      </c>
      <c r="L56" s="222">
        <v>0</v>
      </c>
      <c r="M56" s="222">
        <v>0</v>
      </c>
      <c r="N56" s="225">
        <v>0</v>
      </c>
    </row>
    <row r="57" spans="1:14" ht="33" customHeight="1" x14ac:dyDescent="0.2">
      <c r="A57" s="199" t="s">
        <v>270</v>
      </c>
      <c r="B57" s="222">
        <v>0</v>
      </c>
      <c r="C57" s="222">
        <v>0</v>
      </c>
      <c r="D57" s="222">
        <v>0</v>
      </c>
      <c r="E57" s="222">
        <v>0</v>
      </c>
      <c r="F57" s="222">
        <v>0</v>
      </c>
      <c r="G57" s="222">
        <v>0</v>
      </c>
      <c r="H57" s="222">
        <v>0</v>
      </c>
      <c r="I57" s="222">
        <v>0</v>
      </c>
      <c r="J57" s="222">
        <v>0</v>
      </c>
      <c r="K57" s="222">
        <v>0</v>
      </c>
      <c r="L57" s="222">
        <v>0</v>
      </c>
      <c r="M57" s="222">
        <v>0</v>
      </c>
      <c r="N57" s="225">
        <v>0</v>
      </c>
    </row>
    <row r="58" spans="1:14" ht="33" customHeight="1" x14ac:dyDescent="0.2">
      <c r="A58" s="199" t="s">
        <v>271</v>
      </c>
      <c r="B58" s="222">
        <v>0</v>
      </c>
      <c r="C58" s="222">
        <v>0</v>
      </c>
      <c r="D58" s="222">
        <v>0</v>
      </c>
      <c r="E58" s="222">
        <v>0</v>
      </c>
      <c r="F58" s="222">
        <v>0</v>
      </c>
      <c r="G58" s="222">
        <v>0</v>
      </c>
      <c r="H58" s="222">
        <v>0</v>
      </c>
      <c r="I58" s="222">
        <v>0</v>
      </c>
      <c r="J58" s="222">
        <v>0</v>
      </c>
      <c r="K58" s="222">
        <v>0</v>
      </c>
      <c r="L58" s="222">
        <v>0</v>
      </c>
      <c r="M58" s="222">
        <v>0</v>
      </c>
      <c r="N58" s="225">
        <v>0</v>
      </c>
    </row>
    <row r="59" spans="1:14" ht="33" customHeight="1" x14ac:dyDescent="0.2">
      <c r="A59" s="199" t="s">
        <v>272</v>
      </c>
      <c r="B59" s="222">
        <v>0</v>
      </c>
      <c r="C59" s="222">
        <v>0</v>
      </c>
      <c r="D59" s="222">
        <v>0</v>
      </c>
      <c r="E59" s="222">
        <v>0</v>
      </c>
      <c r="F59" s="222">
        <v>0</v>
      </c>
      <c r="G59" s="222">
        <v>0</v>
      </c>
      <c r="H59" s="222">
        <v>0</v>
      </c>
      <c r="I59" s="222">
        <v>0</v>
      </c>
      <c r="J59" s="222">
        <v>0</v>
      </c>
      <c r="K59" s="222">
        <v>0</v>
      </c>
      <c r="L59" s="222">
        <v>0</v>
      </c>
      <c r="M59" s="222">
        <v>0</v>
      </c>
      <c r="N59" s="225">
        <v>0</v>
      </c>
    </row>
    <row r="60" spans="1:14" ht="33" customHeight="1" thickBot="1" x14ac:dyDescent="0.25">
      <c r="A60" s="199" t="s">
        <v>273</v>
      </c>
      <c r="B60" s="222">
        <v>0</v>
      </c>
      <c r="C60" s="222">
        <v>0</v>
      </c>
      <c r="D60" s="222">
        <v>0</v>
      </c>
      <c r="E60" s="222">
        <v>0</v>
      </c>
      <c r="F60" s="222">
        <v>0</v>
      </c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5">
        <v>0</v>
      </c>
    </row>
    <row r="61" spans="1:14" ht="33" customHeight="1" thickBot="1" x14ac:dyDescent="0.25">
      <c r="A61" s="198" t="s">
        <v>274</v>
      </c>
      <c r="B61" s="221">
        <v>0</v>
      </c>
      <c r="C61" s="221">
        <v>0</v>
      </c>
      <c r="D61" s="221">
        <v>0</v>
      </c>
      <c r="E61" s="221">
        <v>0</v>
      </c>
      <c r="F61" s="221">
        <v>0</v>
      </c>
      <c r="G61" s="221">
        <v>0</v>
      </c>
      <c r="H61" s="221">
        <v>0</v>
      </c>
      <c r="I61" s="221">
        <v>0</v>
      </c>
      <c r="J61" s="221">
        <v>0</v>
      </c>
      <c r="K61" s="221">
        <v>0</v>
      </c>
      <c r="L61" s="221">
        <v>0</v>
      </c>
      <c r="M61" s="221">
        <v>0</v>
      </c>
      <c r="N61" s="221">
        <v>0</v>
      </c>
    </row>
    <row r="62" spans="1:14" ht="33" customHeight="1" x14ac:dyDescent="0.2">
      <c r="A62" s="199" t="s">
        <v>275</v>
      </c>
      <c r="B62" s="222">
        <v>0</v>
      </c>
      <c r="C62" s="222">
        <v>0</v>
      </c>
      <c r="D62" s="222">
        <v>0</v>
      </c>
      <c r="E62" s="222">
        <v>0</v>
      </c>
      <c r="F62" s="222">
        <v>0</v>
      </c>
      <c r="G62" s="222">
        <v>0</v>
      </c>
      <c r="H62" s="222">
        <v>0</v>
      </c>
      <c r="I62" s="222">
        <v>0</v>
      </c>
      <c r="J62" s="222">
        <v>0</v>
      </c>
      <c r="K62" s="222">
        <v>0</v>
      </c>
      <c r="L62" s="222">
        <v>0</v>
      </c>
      <c r="M62" s="222">
        <v>0</v>
      </c>
      <c r="N62" s="225">
        <v>0</v>
      </c>
    </row>
    <row r="63" spans="1:14" ht="33" customHeight="1" x14ac:dyDescent="0.2">
      <c r="A63" s="199" t="s">
        <v>276</v>
      </c>
      <c r="B63" s="222">
        <v>0</v>
      </c>
      <c r="C63" s="222">
        <v>0</v>
      </c>
      <c r="D63" s="222">
        <v>0</v>
      </c>
      <c r="E63" s="222">
        <v>0</v>
      </c>
      <c r="F63" s="222">
        <v>0</v>
      </c>
      <c r="G63" s="222">
        <v>0</v>
      </c>
      <c r="H63" s="222">
        <v>0</v>
      </c>
      <c r="I63" s="222">
        <v>0</v>
      </c>
      <c r="J63" s="222">
        <v>0</v>
      </c>
      <c r="K63" s="222">
        <v>0</v>
      </c>
      <c r="L63" s="222">
        <v>0</v>
      </c>
      <c r="M63" s="222">
        <v>0</v>
      </c>
      <c r="N63" s="225">
        <v>0</v>
      </c>
    </row>
    <row r="64" spans="1:14" ht="33" customHeight="1" x14ac:dyDescent="0.2">
      <c r="A64" s="199" t="s">
        <v>277</v>
      </c>
      <c r="B64" s="222">
        <v>0</v>
      </c>
      <c r="C64" s="222">
        <v>0</v>
      </c>
      <c r="D64" s="222">
        <v>0</v>
      </c>
      <c r="E64" s="222">
        <v>0</v>
      </c>
      <c r="F64" s="222">
        <v>0</v>
      </c>
      <c r="G64" s="222">
        <v>0</v>
      </c>
      <c r="H64" s="222">
        <v>0</v>
      </c>
      <c r="I64" s="222">
        <v>0</v>
      </c>
      <c r="J64" s="222">
        <v>0</v>
      </c>
      <c r="K64" s="222">
        <v>0</v>
      </c>
      <c r="L64" s="222">
        <v>0</v>
      </c>
      <c r="M64" s="222">
        <v>0</v>
      </c>
      <c r="N64" s="225">
        <v>0</v>
      </c>
    </row>
    <row r="65" spans="1:14" ht="33" customHeight="1" x14ac:dyDescent="0.2">
      <c r="A65" s="199" t="s">
        <v>278</v>
      </c>
      <c r="B65" s="222">
        <v>0</v>
      </c>
      <c r="C65" s="222">
        <v>0</v>
      </c>
      <c r="D65" s="222">
        <v>0</v>
      </c>
      <c r="E65" s="222">
        <v>0</v>
      </c>
      <c r="F65" s="222">
        <v>0</v>
      </c>
      <c r="G65" s="222">
        <v>0</v>
      </c>
      <c r="H65" s="222">
        <v>0</v>
      </c>
      <c r="I65" s="222">
        <v>0</v>
      </c>
      <c r="J65" s="222">
        <v>0</v>
      </c>
      <c r="K65" s="222">
        <v>0</v>
      </c>
      <c r="L65" s="222">
        <v>0</v>
      </c>
      <c r="M65" s="222">
        <v>0</v>
      </c>
      <c r="N65" s="225">
        <v>0</v>
      </c>
    </row>
    <row r="66" spans="1:14" ht="33" customHeight="1" x14ac:dyDescent="0.2">
      <c r="A66" s="199" t="s">
        <v>279</v>
      </c>
      <c r="B66" s="222">
        <v>0</v>
      </c>
      <c r="C66" s="222">
        <v>0</v>
      </c>
      <c r="D66" s="222">
        <v>0</v>
      </c>
      <c r="E66" s="222">
        <v>0</v>
      </c>
      <c r="F66" s="222">
        <v>0</v>
      </c>
      <c r="G66" s="222">
        <v>0</v>
      </c>
      <c r="H66" s="222">
        <v>0</v>
      </c>
      <c r="I66" s="222">
        <v>0</v>
      </c>
      <c r="J66" s="222">
        <v>0</v>
      </c>
      <c r="K66" s="222">
        <v>0</v>
      </c>
      <c r="L66" s="222">
        <v>0</v>
      </c>
      <c r="M66" s="222">
        <v>0</v>
      </c>
      <c r="N66" s="225">
        <v>0</v>
      </c>
    </row>
    <row r="67" spans="1:14" ht="33" customHeight="1" x14ac:dyDescent="0.2">
      <c r="A67" s="199" t="s">
        <v>280</v>
      </c>
      <c r="B67" s="222">
        <v>0</v>
      </c>
      <c r="C67" s="222">
        <v>0</v>
      </c>
      <c r="D67" s="222">
        <v>0</v>
      </c>
      <c r="E67" s="222">
        <v>0</v>
      </c>
      <c r="F67" s="222">
        <v>0</v>
      </c>
      <c r="G67" s="222">
        <v>0</v>
      </c>
      <c r="H67" s="222">
        <v>0</v>
      </c>
      <c r="I67" s="222">
        <v>0</v>
      </c>
      <c r="J67" s="222">
        <v>0</v>
      </c>
      <c r="K67" s="222">
        <v>0</v>
      </c>
      <c r="L67" s="222">
        <v>0</v>
      </c>
      <c r="M67" s="222">
        <v>0</v>
      </c>
      <c r="N67" s="225">
        <v>0</v>
      </c>
    </row>
    <row r="68" spans="1:14" ht="33" customHeight="1" thickBot="1" x14ac:dyDescent="0.25">
      <c r="A68" s="199" t="s">
        <v>281</v>
      </c>
      <c r="B68" s="222">
        <v>0</v>
      </c>
      <c r="C68" s="222">
        <v>0</v>
      </c>
      <c r="D68" s="222">
        <v>0</v>
      </c>
      <c r="E68" s="222">
        <v>0</v>
      </c>
      <c r="F68" s="222">
        <v>0</v>
      </c>
      <c r="G68" s="222">
        <v>0</v>
      </c>
      <c r="H68" s="222">
        <v>0</v>
      </c>
      <c r="I68" s="222">
        <v>0</v>
      </c>
      <c r="J68" s="222">
        <v>0</v>
      </c>
      <c r="K68" s="222">
        <v>0</v>
      </c>
      <c r="L68" s="222">
        <v>0</v>
      </c>
      <c r="M68" s="222">
        <v>0</v>
      </c>
      <c r="N68" s="225">
        <v>0</v>
      </c>
    </row>
    <row r="69" spans="1:14" ht="33" customHeight="1" thickBot="1" x14ac:dyDescent="0.25">
      <c r="A69" s="198" t="s">
        <v>282</v>
      </c>
      <c r="B69" s="221">
        <v>7870801.8499999996</v>
      </c>
      <c r="C69" s="221">
        <v>5701811.4700000007</v>
      </c>
      <c r="D69" s="221">
        <v>5658267.8849999998</v>
      </c>
      <c r="E69" s="221">
        <v>3226087.5399999996</v>
      </c>
      <c r="F69" s="221">
        <v>2429876.63</v>
      </c>
      <c r="G69" s="221">
        <v>6817325.4100000001</v>
      </c>
      <c r="H69" s="221">
        <v>6262899.8149999995</v>
      </c>
      <c r="I69" s="221">
        <v>6774736.1900000004</v>
      </c>
      <c r="J69" s="221">
        <v>6658861.9749999996</v>
      </c>
      <c r="K69" s="221">
        <v>9641327.5199999996</v>
      </c>
      <c r="L69" s="221">
        <v>4609139.8999999994</v>
      </c>
      <c r="M69" s="221">
        <v>4410194.959999999</v>
      </c>
      <c r="N69" s="221">
        <v>70061331.144999996</v>
      </c>
    </row>
    <row r="70" spans="1:14" ht="33" customHeight="1" x14ac:dyDescent="0.2">
      <c r="A70" s="199" t="s">
        <v>283</v>
      </c>
      <c r="B70" s="222">
        <v>7870801.8499999996</v>
      </c>
      <c r="C70" s="222">
        <v>5701811.4700000007</v>
      </c>
      <c r="D70" s="222">
        <v>5658267.8849999998</v>
      </c>
      <c r="E70" s="222">
        <v>3226087.5399999996</v>
      </c>
      <c r="F70" s="222">
        <v>2429876.63</v>
      </c>
      <c r="G70" s="222">
        <v>6817325.4100000001</v>
      </c>
      <c r="H70" s="222">
        <v>6262899.8149999995</v>
      </c>
      <c r="I70" s="222">
        <v>6774736.1900000004</v>
      </c>
      <c r="J70" s="222">
        <v>6658861.9749999996</v>
      </c>
      <c r="K70" s="222">
        <v>9641327.5199999996</v>
      </c>
      <c r="L70" s="222">
        <v>4609139.8999999994</v>
      </c>
      <c r="M70" s="222">
        <v>4410194.959999999</v>
      </c>
      <c r="N70" s="225">
        <v>70061331.144999996</v>
      </c>
    </row>
    <row r="71" spans="1:14" ht="33" customHeight="1" x14ac:dyDescent="0.2">
      <c r="A71" s="199" t="s">
        <v>284</v>
      </c>
      <c r="B71" s="222">
        <v>0</v>
      </c>
      <c r="C71" s="222">
        <v>0</v>
      </c>
      <c r="D71" s="222">
        <v>0</v>
      </c>
      <c r="E71" s="222">
        <v>0</v>
      </c>
      <c r="F71" s="222">
        <v>0</v>
      </c>
      <c r="G71" s="222">
        <v>0</v>
      </c>
      <c r="H71" s="222">
        <v>0</v>
      </c>
      <c r="I71" s="222">
        <v>0</v>
      </c>
      <c r="J71" s="222">
        <v>0</v>
      </c>
      <c r="K71" s="222">
        <v>0</v>
      </c>
      <c r="L71" s="222">
        <v>0</v>
      </c>
      <c r="M71" s="222">
        <v>0</v>
      </c>
      <c r="N71" s="225">
        <v>0</v>
      </c>
    </row>
    <row r="72" spans="1:14" ht="33" customHeight="1" x14ac:dyDescent="0.2">
      <c r="A72" s="199" t="s">
        <v>285</v>
      </c>
      <c r="B72" s="222">
        <v>0</v>
      </c>
      <c r="C72" s="222">
        <v>0</v>
      </c>
      <c r="D72" s="222">
        <v>0</v>
      </c>
      <c r="E72" s="222">
        <v>0</v>
      </c>
      <c r="F72" s="222">
        <v>0</v>
      </c>
      <c r="G72" s="222">
        <v>0</v>
      </c>
      <c r="H72" s="222">
        <v>0</v>
      </c>
      <c r="I72" s="222">
        <v>0</v>
      </c>
      <c r="J72" s="222">
        <v>0</v>
      </c>
      <c r="K72" s="222">
        <v>0</v>
      </c>
      <c r="L72" s="222">
        <v>0</v>
      </c>
      <c r="M72" s="222">
        <v>0</v>
      </c>
      <c r="N72" s="225">
        <v>0</v>
      </c>
    </row>
    <row r="73" spans="1:14" ht="33" customHeight="1" x14ac:dyDescent="0.2">
      <c r="A73" s="199" t="s">
        <v>286</v>
      </c>
      <c r="B73" s="222">
        <v>0</v>
      </c>
      <c r="C73" s="222">
        <v>0</v>
      </c>
      <c r="D73" s="222">
        <v>0</v>
      </c>
      <c r="E73" s="222">
        <v>0</v>
      </c>
      <c r="F73" s="222">
        <v>0</v>
      </c>
      <c r="G73" s="222">
        <v>0</v>
      </c>
      <c r="H73" s="222">
        <v>0</v>
      </c>
      <c r="I73" s="222">
        <v>0</v>
      </c>
      <c r="J73" s="222">
        <v>0</v>
      </c>
      <c r="K73" s="222">
        <v>0</v>
      </c>
      <c r="L73" s="222">
        <v>0</v>
      </c>
      <c r="M73" s="222">
        <v>0</v>
      </c>
      <c r="N73" s="225">
        <v>0</v>
      </c>
    </row>
    <row r="74" spans="1:14" ht="33" customHeight="1" x14ac:dyDescent="0.2">
      <c r="A74" s="199" t="s">
        <v>287</v>
      </c>
      <c r="B74" s="222">
        <v>0</v>
      </c>
      <c r="C74" s="222">
        <v>0</v>
      </c>
      <c r="D74" s="222">
        <v>0</v>
      </c>
      <c r="E74" s="222">
        <v>0</v>
      </c>
      <c r="F74" s="222">
        <v>0</v>
      </c>
      <c r="G74" s="222">
        <v>0</v>
      </c>
      <c r="H74" s="222">
        <v>0</v>
      </c>
      <c r="I74" s="222">
        <v>0</v>
      </c>
      <c r="J74" s="222">
        <v>0</v>
      </c>
      <c r="K74" s="222">
        <v>0</v>
      </c>
      <c r="L74" s="222">
        <v>0</v>
      </c>
      <c r="M74" s="222">
        <v>0</v>
      </c>
      <c r="N74" s="225">
        <v>0</v>
      </c>
    </row>
    <row r="75" spans="1:14" ht="33" customHeight="1" x14ac:dyDescent="0.2">
      <c r="A75" s="199" t="s">
        <v>288</v>
      </c>
      <c r="B75" s="222">
        <v>0</v>
      </c>
      <c r="C75" s="222">
        <v>0</v>
      </c>
      <c r="D75" s="222">
        <v>0</v>
      </c>
      <c r="E75" s="222">
        <v>0</v>
      </c>
      <c r="F75" s="222">
        <v>0</v>
      </c>
      <c r="G75" s="222">
        <v>0</v>
      </c>
      <c r="H75" s="222">
        <v>0</v>
      </c>
      <c r="I75" s="222">
        <v>0</v>
      </c>
      <c r="J75" s="222">
        <v>0</v>
      </c>
      <c r="K75" s="222">
        <v>0</v>
      </c>
      <c r="L75" s="222">
        <v>0</v>
      </c>
      <c r="M75" s="222">
        <v>0</v>
      </c>
      <c r="N75" s="225">
        <v>0</v>
      </c>
    </row>
    <row r="76" spans="1:14" ht="33" customHeight="1" x14ac:dyDescent="0.2">
      <c r="A76" s="199" t="s">
        <v>289</v>
      </c>
      <c r="B76" s="222">
        <v>0</v>
      </c>
      <c r="C76" s="222">
        <v>0</v>
      </c>
      <c r="D76" s="222">
        <v>0</v>
      </c>
      <c r="E76" s="222">
        <v>0</v>
      </c>
      <c r="F76" s="222">
        <v>0</v>
      </c>
      <c r="G76" s="222">
        <v>0</v>
      </c>
      <c r="H76" s="222">
        <v>0</v>
      </c>
      <c r="I76" s="222">
        <v>0</v>
      </c>
      <c r="J76" s="222">
        <v>0</v>
      </c>
      <c r="K76" s="222">
        <v>0</v>
      </c>
      <c r="L76" s="222">
        <v>0</v>
      </c>
      <c r="M76" s="222">
        <v>0</v>
      </c>
      <c r="N76" s="225">
        <v>0</v>
      </c>
    </row>
    <row r="77" spans="1:14" ht="33" customHeight="1" x14ac:dyDescent="0.2">
      <c r="A77" s="199" t="s">
        <v>290</v>
      </c>
      <c r="B77" s="222">
        <v>0</v>
      </c>
      <c r="C77" s="222">
        <v>0</v>
      </c>
      <c r="D77" s="222">
        <v>0</v>
      </c>
      <c r="E77" s="222">
        <v>0</v>
      </c>
      <c r="F77" s="222">
        <v>0</v>
      </c>
      <c r="G77" s="222">
        <v>0</v>
      </c>
      <c r="H77" s="222">
        <v>0</v>
      </c>
      <c r="I77" s="222">
        <v>0</v>
      </c>
      <c r="J77" s="222">
        <v>0</v>
      </c>
      <c r="K77" s="222">
        <v>0</v>
      </c>
      <c r="L77" s="222">
        <v>0</v>
      </c>
      <c r="M77" s="222">
        <v>0</v>
      </c>
      <c r="N77" s="225">
        <v>0</v>
      </c>
    </row>
    <row r="78" spans="1:14" ht="33" customHeight="1" x14ac:dyDescent="0.2">
      <c r="A78" s="199" t="s">
        <v>291</v>
      </c>
      <c r="B78" s="222">
        <v>0</v>
      </c>
      <c r="C78" s="222">
        <v>0</v>
      </c>
      <c r="D78" s="222">
        <v>0</v>
      </c>
      <c r="E78" s="222">
        <v>0</v>
      </c>
      <c r="F78" s="222">
        <v>0</v>
      </c>
      <c r="G78" s="222">
        <v>0</v>
      </c>
      <c r="H78" s="222">
        <v>0</v>
      </c>
      <c r="I78" s="222">
        <v>0</v>
      </c>
      <c r="J78" s="222">
        <v>0</v>
      </c>
      <c r="K78" s="222">
        <v>0</v>
      </c>
      <c r="L78" s="222">
        <v>0</v>
      </c>
      <c r="M78" s="222">
        <v>0</v>
      </c>
      <c r="N78" s="225">
        <v>0</v>
      </c>
    </row>
    <row r="79" spans="1:14" ht="33" customHeight="1" x14ac:dyDescent="0.2">
      <c r="A79" s="199" t="s">
        <v>292</v>
      </c>
      <c r="B79" s="222">
        <v>0</v>
      </c>
      <c r="C79" s="222">
        <v>0</v>
      </c>
      <c r="D79" s="222">
        <v>0</v>
      </c>
      <c r="E79" s="222">
        <v>0</v>
      </c>
      <c r="F79" s="222">
        <v>0</v>
      </c>
      <c r="G79" s="222">
        <v>0</v>
      </c>
      <c r="H79" s="222">
        <v>0</v>
      </c>
      <c r="I79" s="222">
        <v>0</v>
      </c>
      <c r="J79" s="222">
        <v>0</v>
      </c>
      <c r="K79" s="222">
        <v>0</v>
      </c>
      <c r="L79" s="222">
        <v>0</v>
      </c>
      <c r="M79" s="222">
        <v>0</v>
      </c>
      <c r="N79" s="225">
        <v>0</v>
      </c>
    </row>
    <row r="80" spans="1:14" ht="33" customHeight="1" x14ac:dyDescent="0.2">
      <c r="A80" s="199" t="s">
        <v>293</v>
      </c>
      <c r="B80" s="222">
        <v>0</v>
      </c>
      <c r="C80" s="222">
        <v>0</v>
      </c>
      <c r="D80" s="222">
        <v>0</v>
      </c>
      <c r="E80" s="222">
        <v>0</v>
      </c>
      <c r="F80" s="222">
        <v>0</v>
      </c>
      <c r="G80" s="222">
        <v>0</v>
      </c>
      <c r="H80" s="222">
        <v>0</v>
      </c>
      <c r="I80" s="222">
        <v>0</v>
      </c>
      <c r="J80" s="222">
        <v>0</v>
      </c>
      <c r="K80" s="222">
        <v>0</v>
      </c>
      <c r="L80" s="222">
        <v>0</v>
      </c>
      <c r="M80" s="222">
        <v>0</v>
      </c>
      <c r="N80" s="225">
        <v>0</v>
      </c>
    </row>
    <row r="81" spans="1:14" ht="33" customHeight="1" x14ac:dyDescent="0.2">
      <c r="A81" s="199" t="s">
        <v>294</v>
      </c>
      <c r="B81" s="222">
        <v>0</v>
      </c>
      <c r="C81" s="222">
        <v>0</v>
      </c>
      <c r="D81" s="222">
        <v>0</v>
      </c>
      <c r="E81" s="222">
        <v>0</v>
      </c>
      <c r="F81" s="222">
        <v>0</v>
      </c>
      <c r="G81" s="222">
        <v>0</v>
      </c>
      <c r="H81" s="222">
        <v>0</v>
      </c>
      <c r="I81" s="222">
        <v>0</v>
      </c>
      <c r="J81" s="222">
        <v>0</v>
      </c>
      <c r="K81" s="222">
        <v>0</v>
      </c>
      <c r="L81" s="222">
        <v>0</v>
      </c>
      <c r="M81" s="222">
        <v>0</v>
      </c>
      <c r="N81" s="225">
        <v>0</v>
      </c>
    </row>
    <row r="82" spans="1:14" ht="33" customHeight="1" x14ac:dyDescent="0.2">
      <c r="A82" s="199" t="s">
        <v>295</v>
      </c>
      <c r="B82" s="222">
        <v>0</v>
      </c>
      <c r="C82" s="222">
        <v>0</v>
      </c>
      <c r="D82" s="222">
        <v>0</v>
      </c>
      <c r="E82" s="222">
        <v>0</v>
      </c>
      <c r="F82" s="222">
        <v>0</v>
      </c>
      <c r="G82" s="222">
        <v>0</v>
      </c>
      <c r="H82" s="222">
        <v>0</v>
      </c>
      <c r="I82" s="222">
        <v>0</v>
      </c>
      <c r="J82" s="222">
        <v>0</v>
      </c>
      <c r="K82" s="222">
        <v>0</v>
      </c>
      <c r="L82" s="222">
        <v>0</v>
      </c>
      <c r="M82" s="222">
        <v>0</v>
      </c>
      <c r="N82" s="225">
        <v>0</v>
      </c>
    </row>
    <row r="83" spans="1:14" ht="33" customHeight="1" x14ac:dyDescent="0.2">
      <c r="A83" s="199" t="s">
        <v>296</v>
      </c>
      <c r="B83" s="222">
        <v>0</v>
      </c>
      <c r="C83" s="222">
        <v>0</v>
      </c>
      <c r="D83" s="222">
        <v>0</v>
      </c>
      <c r="E83" s="222">
        <v>0</v>
      </c>
      <c r="F83" s="222">
        <v>0</v>
      </c>
      <c r="G83" s="222">
        <v>0</v>
      </c>
      <c r="H83" s="222">
        <v>0</v>
      </c>
      <c r="I83" s="222">
        <v>0</v>
      </c>
      <c r="J83" s="222">
        <v>0</v>
      </c>
      <c r="K83" s="222">
        <v>0</v>
      </c>
      <c r="L83" s="222">
        <v>0</v>
      </c>
      <c r="M83" s="222">
        <v>0</v>
      </c>
      <c r="N83" s="225">
        <v>0</v>
      </c>
    </row>
    <row r="84" spans="1:14" ht="33" customHeight="1" thickBot="1" x14ac:dyDescent="0.25">
      <c r="A84" s="199" t="s">
        <v>297</v>
      </c>
      <c r="B84" s="222">
        <v>0</v>
      </c>
      <c r="C84" s="222">
        <v>0</v>
      </c>
      <c r="D84" s="222">
        <v>0</v>
      </c>
      <c r="E84" s="222">
        <v>0</v>
      </c>
      <c r="F84" s="222">
        <v>0</v>
      </c>
      <c r="G84" s="222">
        <v>0</v>
      </c>
      <c r="H84" s="222">
        <v>0</v>
      </c>
      <c r="I84" s="222">
        <v>0</v>
      </c>
      <c r="J84" s="222">
        <v>0</v>
      </c>
      <c r="K84" s="222">
        <v>0</v>
      </c>
      <c r="L84" s="222">
        <v>0</v>
      </c>
      <c r="M84" s="222">
        <v>0</v>
      </c>
      <c r="N84" s="225">
        <v>0</v>
      </c>
    </row>
    <row r="85" spans="1:14" ht="33" customHeight="1" thickBot="1" x14ac:dyDescent="0.25">
      <c r="A85" s="198" t="s">
        <v>298</v>
      </c>
      <c r="B85" s="221">
        <v>0</v>
      </c>
      <c r="C85" s="221">
        <v>0</v>
      </c>
      <c r="D85" s="221">
        <v>0</v>
      </c>
      <c r="E85" s="221">
        <v>0</v>
      </c>
      <c r="F85" s="221">
        <v>0</v>
      </c>
      <c r="G85" s="221">
        <v>0</v>
      </c>
      <c r="H85" s="221">
        <v>0</v>
      </c>
      <c r="I85" s="221">
        <v>0</v>
      </c>
      <c r="J85" s="221">
        <v>0</v>
      </c>
      <c r="K85" s="221">
        <v>0</v>
      </c>
      <c r="L85" s="221">
        <v>0</v>
      </c>
      <c r="M85" s="221">
        <v>0</v>
      </c>
      <c r="N85" s="221">
        <v>0</v>
      </c>
    </row>
    <row r="86" spans="1:14" ht="33" customHeight="1" x14ac:dyDescent="0.2">
      <c r="A86" s="199" t="s">
        <v>299</v>
      </c>
      <c r="B86" s="222">
        <v>0</v>
      </c>
      <c r="C86" s="222">
        <v>0</v>
      </c>
      <c r="D86" s="222">
        <v>0</v>
      </c>
      <c r="E86" s="222">
        <v>0</v>
      </c>
      <c r="F86" s="222">
        <v>0</v>
      </c>
      <c r="G86" s="222">
        <v>0</v>
      </c>
      <c r="H86" s="222">
        <v>0</v>
      </c>
      <c r="I86" s="222">
        <v>0</v>
      </c>
      <c r="J86" s="222">
        <v>0</v>
      </c>
      <c r="K86" s="222">
        <v>0</v>
      </c>
      <c r="L86" s="222">
        <v>0</v>
      </c>
      <c r="M86" s="222">
        <v>0</v>
      </c>
      <c r="N86" s="225">
        <v>0</v>
      </c>
    </row>
    <row r="87" spans="1:14" ht="33" customHeight="1" x14ac:dyDescent="0.2">
      <c r="A87" s="199" t="s">
        <v>300</v>
      </c>
      <c r="B87" s="222">
        <v>0</v>
      </c>
      <c r="C87" s="222">
        <v>0</v>
      </c>
      <c r="D87" s="222">
        <v>0</v>
      </c>
      <c r="E87" s="222">
        <v>0</v>
      </c>
      <c r="F87" s="222">
        <v>0</v>
      </c>
      <c r="G87" s="222">
        <v>0</v>
      </c>
      <c r="H87" s="222">
        <v>0</v>
      </c>
      <c r="I87" s="222">
        <v>0</v>
      </c>
      <c r="J87" s="222">
        <v>0</v>
      </c>
      <c r="K87" s="222">
        <v>0</v>
      </c>
      <c r="L87" s="222">
        <v>0</v>
      </c>
      <c r="M87" s="222">
        <v>0</v>
      </c>
      <c r="N87" s="225">
        <v>0</v>
      </c>
    </row>
    <row r="88" spans="1:14" ht="33" customHeight="1" x14ac:dyDescent="0.2">
      <c r="A88" s="199" t="s">
        <v>301</v>
      </c>
      <c r="B88" s="222">
        <v>0</v>
      </c>
      <c r="C88" s="222">
        <v>0</v>
      </c>
      <c r="D88" s="222">
        <v>0</v>
      </c>
      <c r="E88" s="222">
        <v>0</v>
      </c>
      <c r="F88" s="222">
        <v>0</v>
      </c>
      <c r="G88" s="222">
        <v>0</v>
      </c>
      <c r="H88" s="222">
        <v>0</v>
      </c>
      <c r="I88" s="222">
        <v>0</v>
      </c>
      <c r="J88" s="222">
        <v>0</v>
      </c>
      <c r="K88" s="222">
        <v>0</v>
      </c>
      <c r="L88" s="222">
        <v>0</v>
      </c>
      <c r="M88" s="222">
        <v>0</v>
      </c>
      <c r="N88" s="225">
        <v>0</v>
      </c>
    </row>
    <row r="89" spans="1:14" ht="33" customHeight="1" x14ac:dyDescent="0.2">
      <c r="A89" s="199" t="s">
        <v>302</v>
      </c>
      <c r="B89" s="222">
        <v>0</v>
      </c>
      <c r="C89" s="222">
        <v>0</v>
      </c>
      <c r="D89" s="222">
        <v>0</v>
      </c>
      <c r="E89" s="222">
        <v>0</v>
      </c>
      <c r="F89" s="222">
        <v>0</v>
      </c>
      <c r="G89" s="222">
        <v>0</v>
      </c>
      <c r="H89" s="222">
        <v>0</v>
      </c>
      <c r="I89" s="222">
        <v>0</v>
      </c>
      <c r="J89" s="222">
        <v>0</v>
      </c>
      <c r="K89" s="222">
        <v>0</v>
      </c>
      <c r="L89" s="222">
        <v>0</v>
      </c>
      <c r="M89" s="222">
        <v>0</v>
      </c>
      <c r="N89" s="225">
        <v>0</v>
      </c>
    </row>
    <row r="90" spans="1:14" ht="33" customHeight="1" x14ac:dyDescent="0.2">
      <c r="A90" s="199" t="s">
        <v>303</v>
      </c>
      <c r="B90" s="222">
        <v>0</v>
      </c>
      <c r="C90" s="222">
        <v>0</v>
      </c>
      <c r="D90" s="222">
        <v>0</v>
      </c>
      <c r="E90" s="222">
        <v>0</v>
      </c>
      <c r="F90" s="222">
        <v>0</v>
      </c>
      <c r="G90" s="222">
        <v>0</v>
      </c>
      <c r="H90" s="222">
        <v>0</v>
      </c>
      <c r="I90" s="222">
        <v>0</v>
      </c>
      <c r="J90" s="222">
        <v>0</v>
      </c>
      <c r="K90" s="222">
        <v>0</v>
      </c>
      <c r="L90" s="222">
        <v>0</v>
      </c>
      <c r="M90" s="222">
        <v>0</v>
      </c>
      <c r="N90" s="225">
        <v>0</v>
      </c>
    </row>
    <row r="91" spans="1:14" ht="33" customHeight="1" thickBot="1" x14ac:dyDescent="0.25">
      <c r="A91" s="199" t="s">
        <v>234</v>
      </c>
      <c r="B91" s="222">
        <v>0</v>
      </c>
      <c r="C91" s="222">
        <v>0</v>
      </c>
      <c r="D91" s="222">
        <v>0</v>
      </c>
      <c r="E91" s="222">
        <v>0</v>
      </c>
      <c r="F91" s="222">
        <v>0</v>
      </c>
      <c r="G91" s="222">
        <v>0</v>
      </c>
      <c r="H91" s="222">
        <v>0</v>
      </c>
      <c r="I91" s="222">
        <v>0</v>
      </c>
      <c r="J91" s="222">
        <v>0</v>
      </c>
      <c r="K91" s="222">
        <v>0</v>
      </c>
      <c r="L91" s="222">
        <v>0</v>
      </c>
      <c r="M91" s="222">
        <v>0</v>
      </c>
      <c r="N91" s="225">
        <v>0</v>
      </c>
    </row>
    <row r="92" spans="1:14" ht="33" customHeight="1" thickBot="1" x14ac:dyDescent="0.25">
      <c r="A92" s="198" t="s">
        <v>304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221">
        <v>0</v>
      </c>
    </row>
    <row r="93" spans="1:14" ht="33" customHeight="1" x14ac:dyDescent="0.2">
      <c r="A93" s="199" t="s">
        <v>305</v>
      </c>
      <c r="B93" s="222">
        <v>0</v>
      </c>
      <c r="C93" s="222">
        <v>0</v>
      </c>
      <c r="D93" s="222">
        <v>0</v>
      </c>
      <c r="E93" s="222">
        <v>0</v>
      </c>
      <c r="F93" s="222">
        <v>0</v>
      </c>
      <c r="G93" s="222">
        <v>0</v>
      </c>
      <c r="H93" s="222">
        <v>0</v>
      </c>
      <c r="I93" s="222">
        <v>0</v>
      </c>
      <c r="J93" s="222">
        <v>0</v>
      </c>
      <c r="K93" s="222">
        <v>0</v>
      </c>
      <c r="L93" s="222">
        <v>0</v>
      </c>
      <c r="M93" s="222">
        <v>0</v>
      </c>
      <c r="N93" s="222">
        <v>0</v>
      </c>
    </row>
    <row r="94" spans="1:14" ht="33" customHeight="1" x14ac:dyDescent="0.2">
      <c r="A94" s="199" t="s">
        <v>306</v>
      </c>
      <c r="B94" s="222">
        <v>0</v>
      </c>
      <c r="C94" s="222">
        <v>0</v>
      </c>
      <c r="D94" s="222">
        <v>0</v>
      </c>
      <c r="E94" s="222">
        <v>0</v>
      </c>
      <c r="F94" s="222">
        <v>0</v>
      </c>
      <c r="G94" s="222">
        <v>0</v>
      </c>
      <c r="H94" s="222">
        <v>0</v>
      </c>
      <c r="I94" s="222">
        <v>0</v>
      </c>
      <c r="J94" s="222">
        <v>0</v>
      </c>
      <c r="K94" s="222">
        <v>0</v>
      </c>
      <c r="L94" s="222">
        <v>0</v>
      </c>
      <c r="M94" s="222">
        <v>0</v>
      </c>
      <c r="N94" s="222">
        <v>0</v>
      </c>
    </row>
    <row r="95" spans="1:14" ht="33" customHeight="1" x14ac:dyDescent="0.2">
      <c r="A95" s="199" t="s">
        <v>307</v>
      </c>
      <c r="B95" s="222">
        <v>0</v>
      </c>
      <c r="C95" s="222">
        <v>0</v>
      </c>
      <c r="D95" s="222">
        <v>0</v>
      </c>
      <c r="E95" s="222">
        <v>0</v>
      </c>
      <c r="F95" s="222">
        <v>0</v>
      </c>
      <c r="G95" s="222">
        <v>0</v>
      </c>
      <c r="H95" s="222">
        <v>0</v>
      </c>
      <c r="I95" s="222">
        <v>0</v>
      </c>
      <c r="J95" s="222">
        <v>0</v>
      </c>
      <c r="K95" s="222">
        <v>0</v>
      </c>
      <c r="L95" s="222">
        <v>0</v>
      </c>
      <c r="M95" s="222">
        <v>0</v>
      </c>
      <c r="N95" s="222">
        <v>0</v>
      </c>
    </row>
    <row r="96" spans="1:14" ht="33" customHeight="1" thickBot="1" x14ac:dyDescent="0.25">
      <c r="A96" s="199" t="s">
        <v>234</v>
      </c>
      <c r="B96" s="222">
        <v>0</v>
      </c>
      <c r="C96" s="222">
        <v>0</v>
      </c>
      <c r="D96" s="222">
        <v>0</v>
      </c>
      <c r="E96" s="222">
        <v>0</v>
      </c>
      <c r="F96" s="222">
        <v>0</v>
      </c>
      <c r="G96" s="222">
        <v>0</v>
      </c>
      <c r="H96" s="222">
        <v>0</v>
      </c>
      <c r="I96" s="222">
        <v>0</v>
      </c>
      <c r="J96" s="222">
        <v>0</v>
      </c>
      <c r="K96" s="222">
        <v>0</v>
      </c>
      <c r="L96" s="222">
        <v>0</v>
      </c>
      <c r="M96" s="222">
        <v>0</v>
      </c>
      <c r="N96" s="222">
        <v>0</v>
      </c>
    </row>
    <row r="97" spans="1:14" ht="33" customHeight="1" thickBot="1" x14ac:dyDescent="0.25">
      <c r="A97" s="198" t="s">
        <v>308</v>
      </c>
      <c r="B97" s="221">
        <v>3305785.9400000004</v>
      </c>
      <c r="C97" s="221">
        <v>1716774.1199999999</v>
      </c>
      <c r="D97" s="221">
        <v>1462586.8399999999</v>
      </c>
      <c r="E97" s="221">
        <v>1896289.48</v>
      </c>
      <c r="F97" s="221">
        <v>4047704.2880775183</v>
      </c>
      <c r="G97" s="221">
        <v>4377570.9119224818</v>
      </c>
      <c r="H97" s="221">
        <v>6148731.8799999999</v>
      </c>
      <c r="I97" s="221">
        <v>4721431.4000000004</v>
      </c>
      <c r="J97" s="221">
        <v>496242.64</v>
      </c>
      <c r="K97" s="221">
        <v>987451.44</v>
      </c>
      <c r="L97" s="221">
        <v>3690556.4000000004</v>
      </c>
      <c r="M97" s="221">
        <v>7300989.9199999999</v>
      </c>
      <c r="N97" s="221">
        <v>40152115.260000005</v>
      </c>
    </row>
    <row r="98" spans="1:14" ht="33" customHeight="1" x14ac:dyDescent="0.2">
      <c r="A98" s="199" t="s">
        <v>309</v>
      </c>
      <c r="B98" s="222">
        <v>0</v>
      </c>
      <c r="C98" s="222">
        <v>0</v>
      </c>
      <c r="D98" s="222">
        <v>0</v>
      </c>
      <c r="E98" s="222">
        <v>0</v>
      </c>
      <c r="F98" s="222">
        <v>0</v>
      </c>
      <c r="G98" s="222">
        <v>0</v>
      </c>
      <c r="H98" s="222">
        <v>0</v>
      </c>
      <c r="I98" s="222">
        <v>0</v>
      </c>
      <c r="J98" s="222">
        <v>0</v>
      </c>
      <c r="K98" s="222">
        <v>0</v>
      </c>
      <c r="L98" s="222">
        <v>0</v>
      </c>
      <c r="M98" s="222">
        <v>0</v>
      </c>
      <c r="N98" s="225">
        <v>0</v>
      </c>
    </row>
    <row r="99" spans="1:14" ht="33" customHeight="1" x14ac:dyDescent="0.2">
      <c r="A99" s="199" t="s">
        <v>310</v>
      </c>
      <c r="B99" s="222">
        <v>0</v>
      </c>
      <c r="C99" s="222">
        <v>135</v>
      </c>
      <c r="D99" s="222">
        <v>0</v>
      </c>
      <c r="E99" s="222">
        <v>1412083.2</v>
      </c>
      <c r="F99" s="222">
        <v>3552857.1680775182</v>
      </c>
      <c r="G99" s="222">
        <v>2916917.1519224821</v>
      </c>
      <c r="H99" s="222">
        <v>4748829.5199999996</v>
      </c>
      <c r="I99" s="222">
        <v>3013411.6799999997</v>
      </c>
      <c r="J99" s="222">
        <v>0</v>
      </c>
      <c r="K99" s="222">
        <v>0</v>
      </c>
      <c r="L99" s="222">
        <v>2453826.64</v>
      </c>
      <c r="M99" s="222">
        <v>5579017.9199999999</v>
      </c>
      <c r="N99" s="225">
        <v>23677078.280000001</v>
      </c>
    </row>
    <row r="100" spans="1:14" ht="33" customHeight="1" x14ac:dyDescent="0.2">
      <c r="A100" s="199" t="s">
        <v>311</v>
      </c>
      <c r="B100" s="222">
        <v>0</v>
      </c>
      <c r="C100" s="222">
        <v>0</v>
      </c>
      <c r="D100" s="222">
        <v>0</v>
      </c>
      <c r="E100" s="222">
        <v>0</v>
      </c>
      <c r="F100" s="222">
        <v>0</v>
      </c>
      <c r="G100" s="222">
        <v>0</v>
      </c>
      <c r="H100" s="222">
        <v>0</v>
      </c>
      <c r="I100" s="222">
        <v>0</v>
      </c>
      <c r="J100" s="222">
        <v>0</v>
      </c>
      <c r="K100" s="222">
        <v>0</v>
      </c>
      <c r="L100" s="222">
        <v>0</v>
      </c>
      <c r="M100" s="222">
        <v>0</v>
      </c>
      <c r="N100" s="225">
        <v>0</v>
      </c>
    </row>
    <row r="101" spans="1:14" ht="33" customHeight="1" x14ac:dyDescent="0.2">
      <c r="A101" s="199" t="s">
        <v>312</v>
      </c>
      <c r="B101" s="222">
        <v>0</v>
      </c>
      <c r="C101" s="222">
        <v>0</v>
      </c>
      <c r="D101" s="222">
        <v>0</v>
      </c>
      <c r="E101" s="222">
        <v>0</v>
      </c>
      <c r="F101" s="222">
        <v>0</v>
      </c>
      <c r="G101" s="222">
        <v>0</v>
      </c>
      <c r="H101" s="222">
        <v>0</v>
      </c>
      <c r="I101" s="222">
        <v>0</v>
      </c>
      <c r="J101" s="222">
        <v>0</v>
      </c>
      <c r="K101" s="222">
        <v>0</v>
      </c>
      <c r="L101" s="222">
        <v>0</v>
      </c>
      <c r="M101" s="222">
        <v>0</v>
      </c>
      <c r="N101" s="225">
        <v>0</v>
      </c>
    </row>
    <row r="102" spans="1:14" ht="33" customHeight="1" x14ac:dyDescent="0.2">
      <c r="A102" s="199" t="s">
        <v>313</v>
      </c>
      <c r="B102" s="222">
        <v>3305785.9400000004</v>
      </c>
      <c r="C102" s="222">
        <v>1716639.1199999999</v>
      </c>
      <c r="D102" s="222">
        <v>1462586.8399999999</v>
      </c>
      <c r="E102" s="222">
        <v>484206.28</v>
      </c>
      <c r="F102" s="222">
        <v>494847.12</v>
      </c>
      <c r="G102" s="222">
        <v>1460653.76</v>
      </c>
      <c r="H102" s="222">
        <v>1399902.36</v>
      </c>
      <c r="I102" s="222">
        <v>1708019.7200000002</v>
      </c>
      <c r="J102" s="222">
        <v>496242.64</v>
      </c>
      <c r="K102" s="222">
        <v>987451.44</v>
      </c>
      <c r="L102" s="222">
        <v>1236729.76</v>
      </c>
      <c r="M102" s="222">
        <v>1721972</v>
      </c>
      <c r="N102" s="225">
        <v>16475036.98</v>
      </c>
    </row>
    <row r="103" spans="1:14" ht="33" customHeight="1" x14ac:dyDescent="0.2">
      <c r="A103" s="199" t="s">
        <v>314</v>
      </c>
      <c r="B103" s="222">
        <v>0</v>
      </c>
      <c r="C103" s="222">
        <v>0</v>
      </c>
      <c r="D103" s="222">
        <v>0</v>
      </c>
      <c r="E103" s="222">
        <v>0</v>
      </c>
      <c r="F103" s="222">
        <v>0</v>
      </c>
      <c r="G103" s="222">
        <v>0</v>
      </c>
      <c r="H103" s="222">
        <v>0</v>
      </c>
      <c r="I103" s="222">
        <v>0</v>
      </c>
      <c r="J103" s="222">
        <v>0</v>
      </c>
      <c r="K103" s="222">
        <v>0</v>
      </c>
      <c r="L103" s="222">
        <v>0</v>
      </c>
      <c r="M103" s="222">
        <v>0</v>
      </c>
      <c r="N103" s="225">
        <v>0</v>
      </c>
    </row>
    <row r="104" spans="1:14" ht="33" customHeight="1" x14ac:dyDescent="0.2">
      <c r="A104" s="199" t="s">
        <v>313</v>
      </c>
      <c r="B104" s="222">
        <v>0</v>
      </c>
      <c r="C104" s="222">
        <v>0</v>
      </c>
      <c r="D104" s="222">
        <v>0</v>
      </c>
      <c r="E104" s="222">
        <v>0</v>
      </c>
      <c r="F104" s="222">
        <v>0</v>
      </c>
      <c r="G104" s="222">
        <v>0</v>
      </c>
      <c r="H104" s="222">
        <v>0</v>
      </c>
      <c r="I104" s="222">
        <v>0</v>
      </c>
      <c r="J104" s="222">
        <v>0</v>
      </c>
      <c r="K104" s="222">
        <v>0</v>
      </c>
      <c r="L104" s="222">
        <v>0</v>
      </c>
      <c r="M104" s="222">
        <v>0</v>
      </c>
      <c r="N104" s="225">
        <v>0</v>
      </c>
    </row>
    <row r="105" spans="1:14" ht="33" customHeight="1" thickBot="1" x14ac:dyDescent="0.25">
      <c r="A105" s="199" t="s">
        <v>234</v>
      </c>
      <c r="B105" s="222">
        <v>0</v>
      </c>
      <c r="C105" s="222">
        <v>0</v>
      </c>
      <c r="D105" s="222">
        <v>0</v>
      </c>
      <c r="E105" s="222">
        <v>0</v>
      </c>
      <c r="F105" s="222">
        <v>0</v>
      </c>
      <c r="G105" s="222">
        <v>0</v>
      </c>
      <c r="H105" s="222">
        <v>0</v>
      </c>
      <c r="I105" s="222">
        <v>0</v>
      </c>
      <c r="J105" s="222">
        <v>0</v>
      </c>
      <c r="K105" s="222">
        <v>0</v>
      </c>
      <c r="L105" s="222">
        <v>0</v>
      </c>
      <c r="M105" s="222">
        <v>0</v>
      </c>
      <c r="N105" s="225">
        <v>0</v>
      </c>
    </row>
    <row r="106" spans="1:14" ht="33" customHeight="1" thickBot="1" x14ac:dyDescent="0.25">
      <c r="A106" s="198" t="s">
        <v>315</v>
      </c>
      <c r="B106" s="221">
        <v>0</v>
      </c>
      <c r="C106" s="221">
        <v>0</v>
      </c>
      <c r="D106" s="221">
        <v>0</v>
      </c>
      <c r="E106" s="221">
        <v>0</v>
      </c>
      <c r="F106" s="221">
        <v>0</v>
      </c>
      <c r="G106" s="221">
        <v>0</v>
      </c>
      <c r="H106" s="221">
        <v>0</v>
      </c>
      <c r="I106" s="221">
        <v>0</v>
      </c>
      <c r="J106" s="221">
        <v>351671.37899999996</v>
      </c>
      <c r="K106" s="221">
        <v>771302.41500000004</v>
      </c>
      <c r="L106" s="221">
        <v>222774.446</v>
      </c>
      <c r="M106" s="221">
        <v>320825</v>
      </c>
      <c r="N106" s="221">
        <v>1666573.24</v>
      </c>
    </row>
    <row r="107" spans="1:14" ht="33" customHeight="1" x14ac:dyDescent="0.2">
      <c r="A107" s="199" t="s">
        <v>316</v>
      </c>
      <c r="B107" s="222">
        <v>0</v>
      </c>
      <c r="C107" s="222">
        <v>0</v>
      </c>
      <c r="D107" s="222">
        <v>0</v>
      </c>
      <c r="E107" s="222">
        <v>0</v>
      </c>
      <c r="F107" s="222">
        <v>0</v>
      </c>
      <c r="G107" s="222">
        <v>0</v>
      </c>
      <c r="H107" s="222">
        <v>0</v>
      </c>
      <c r="I107" s="222">
        <v>0</v>
      </c>
      <c r="J107" s="222">
        <v>351671.37899999996</v>
      </c>
      <c r="K107" s="222">
        <v>771302.41500000004</v>
      </c>
      <c r="L107" s="222">
        <v>222774.446</v>
      </c>
      <c r="M107" s="222">
        <v>0</v>
      </c>
      <c r="N107" s="225">
        <v>1345748.24</v>
      </c>
    </row>
    <row r="108" spans="1:14" ht="33" customHeight="1" x14ac:dyDescent="0.2">
      <c r="A108" s="199" t="s">
        <v>317</v>
      </c>
      <c r="B108" s="222">
        <v>0</v>
      </c>
      <c r="C108" s="222">
        <v>0</v>
      </c>
      <c r="D108" s="222">
        <v>0</v>
      </c>
      <c r="E108" s="222">
        <v>0</v>
      </c>
      <c r="F108" s="222">
        <v>0</v>
      </c>
      <c r="G108" s="222">
        <v>0</v>
      </c>
      <c r="H108" s="222">
        <v>0</v>
      </c>
      <c r="I108" s="222">
        <v>0</v>
      </c>
      <c r="J108" s="222">
        <v>0</v>
      </c>
      <c r="K108" s="222">
        <v>0</v>
      </c>
      <c r="L108" s="222">
        <v>0</v>
      </c>
      <c r="M108" s="222">
        <v>320825</v>
      </c>
      <c r="N108" s="225">
        <v>320825</v>
      </c>
    </row>
    <row r="109" spans="1:14" ht="33" customHeight="1" thickBot="1" x14ac:dyDescent="0.25">
      <c r="A109" s="199" t="s">
        <v>234</v>
      </c>
      <c r="B109" s="222">
        <v>0</v>
      </c>
      <c r="C109" s="222">
        <v>0</v>
      </c>
      <c r="D109" s="222">
        <v>0</v>
      </c>
      <c r="E109" s="222">
        <v>0</v>
      </c>
      <c r="F109" s="222">
        <v>0</v>
      </c>
      <c r="G109" s="222">
        <v>0</v>
      </c>
      <c r="H109" s="222">
        <v>0</v>
      </c>
      <c r="I109" s="222">
        <v>0</v>
      </c>
      <c r="J109" s="222">
        <v>0</v>
      </c>
      <c r="K109" s="222">
        <v>0</v>
      </c>
      <c r="L109" s="222">
        <v>0</v>
      </c>
      <c r="M109" s="222">
        <v>0</v>
      </c>
      <c r="N109" s="225">
        <v>0</v>
      </c>
    </row>
    <row r="110" spans="1:14" ht="33" customHeight="1" thickBot="1" x14ac:dyDescent="0.25">
      <c r="A110" s="198" t="s">
        <v>377</v>
      </c>
      <c r="B110" s="221">
        <v>0</v>
      </c>
      <c r="C110" s="221">
        <v>0</v>
      </c>
      <c r="D110" s="221">
        <v>0</v>
      </c>
      <c r="E110" s="221">
        <v>0</v>
      </c>
      <c r="F110" s="221">
        <v>0</v>
      </c>
      <c r="G110" s="221">
        <v>0</v>
      </c>
      <c r="H110" s="221">
        <v>0</v>
      </c>
      <c r="I110" s="221">
        <v>0</v>
      </c>
      <c r="J110" s="221">
        <v>0</v>
      </c>
      <c r="K110" s="221">
        <v>0</v>
      </c>
      <c r="L110" s="221">
        <v>0</v>
      </c>
      <c r="M110" s="221">
        <v>0</v>
      </c>
      <c r="N110" s="221">
        <v>0</v>
      </c>
    </row>
    <row r="111" spans="1:14" ht="33" customHeight="1" thickBot="1" x14ac:dyDescent="0.25">
      <c r="A111" s="201" t="s">
        <v>234</v>
      </c>
      <c r="B111" s="227">
        <v>0</v>
      </c>
      <c r="C111" s="227">
        <v>0</v>
      </c>
      <c r="D111" s="227">
        <v>0</v>
      </c>
      <c r="E111" s="227">
        <v>0</v>
      </c>
      <c r="F111" s="227">
        <v>0</v>
      </c>
      <c r="G111" s="227">
        <v>0</v>
      </c>
      <c r="H111" s="227">
        <v>0</v>
      </c>
      <c r="I111" s="227">
        <v>0</v>
      </c>
      <c r="J111" s="227">
        <v>0</v>
      </c>
      <c r="K111" s="227">
        <v>0</v>
      </c>
      <c r="L111" s="227">
        <v>0</v>
      </c>
      <c r="M111" s="227">
        <v>0</v>
      </c>
      <c r="N111" s="228">
        <v>0</v>
      </c>
    </row>
    <row r="112" spans="1:14" ht="33" customHeight="1" thickBot="1" x14ac:dyDescent="0.25">
      <c r="A112" s="202" t="s">
        <v>229</v>
      </c>
      <c r="B112" s="229">
        <v>110800057.8625796</v>
      </c>
      <c r="C112" s="229">
        <v>137896434.87360755</v>
      </c>
      <c r="D112" s="229">
        <v>141036322.13422367</v>
      </c>
      <c r="E112" s="229">
        <v>143599890.78318486</v>
      </c>
      <c r="F112" s="229">
        <v>171653015.83056182</v>
      </c>
      <c r="G112" s="229">
        <v>187188855.76648897</v>
      </c>
      <c r="H112" s="229">
        <v>184367148.42432374</v>
      </c>
      <c r="I112" s="229">
        <v>184440535.66921175</v>
      </c>
      <c r="J112" s="229">
        <v>170520871.72454253</v>
      </c>
      <c r="K112" s="229">
        <v>183178189.64508396</v>
      </c>
      <c r="L112" s="229">
        <v>129372892.47547118</v>
      </c>
      <c r="M112" s="229">
        <v>122208072.40530232</v>
      </c>
      <c r="N112" s="229">
        <v>1866262287.5945821</v>
      </c>
    </row>
    <row r="113" spans="1:14" ht="33" customHeight="1" x14ac:dyDescent="0.2"/>
    <row r="114" spans="1:14" ht="33" customHeight="1" x14ac:dyDescent="0.2">
      <c r="A114" s="64"/>
    </row>
    <row r="115" spans="1:14" ht="33" customHeight="1" x14ac:dyDescent="0.2">
      <c r="A115" s="347" t="s">
        <v>385</v>
      </c>
      <c r="B115" s="347"/>
      <c r="C115" s="347"/>
      <c r="D115" s="347"/>
      <c r="E115" s="347"/>
      <c r="F115" s="347"/>
      <c r="G115" s="347"/>
      <c r="H115" s="347"/>
      <c r="I115" s="347"/>
      <c r="J115" s="347"/>
      <c r="K115" s="347"/>
      <c r="L115" s="347"/>
      <c r="M115" s="347"/>
      <c r="N115" s="347"/>
    </row>
    <row r="116" spans="1:14" ht="33" customHeight="1" thickBot="1" x14ac:dyDescent="0.25">
      <c r="A116" s="348"/>
      <c r="B116" s="348"/>
      <c r="C116" s="348"/>
      <c r="D116" s="348"/>
      <c r="E116" s="348"/>
      <c r="F116" s="348"/>
      <c r="G116" s="348"/>
      <c r="H116" s="348"/>
      <c r="I116" s="348"/>
      <c r="J116" s="348"/>
      <c r="K116" s="348"/>
      <c r="L116" s="348"/>
      <c r="M116" s="348"/>
      <c r="N116" s="348"/>
    </row>
    <row r="117" spans="1:14" ht="33" customHeight="1" thickBot="1" x14ac:dyDescent="0.25">
      <c r="A117" s="191" t="s">
        <v>216</v>
      </c>
      <c r="B117" s="192" t="s">
        <v>217</v>
      </c>
      <c r="C117" s="192" t="s">
        <v>218</v>
      </c>
      <c r="D117" s="192" t="s">
        <v>219</v>
      </c>
      <c r="E117" s="192" t="s">
        <v>220</v>
      </c>
      <c r="F117" s="192" t="s">
        <v>221</v>
      </c>
      <c r="G117" s="192" t="s">
        <v>222</v>
      </c>
      <c r="H117" s="192" t="s">
        <v>223</v>
      </c>
      <c r="I117" s="192" t="s">
        <v>224</v>
      </c>
      <c r="J117" s="192" t="s">
        <v>225</v>
      </c>
      <c r="K117" s="192" t="s">
        <v>226</v>
      </c>
      <c r="L117" s="192" t="s">
        <v>227</v>
      </c>
      <c r="M117" s="192" t="s">
        <v>228</v>
      </c>
      <c r="N117" s="193" t="s">
        <v>229</v>
      </c>
    </row>
    <row r="118" spans="1:14" ht="33" customHeight="1" thickBot="1" x14ac:dyDescent="0.25">
      <c r="A118" s="198" t="s">
        <v>230</v>
      </c>
      <c r="B118" s="221">
        <v>919265</v>
      </c>
      <c r="C118" s="221">
        <v>0</v>
      </c>
      <c r="D118" s="221">
        <v>0</v>
      </c>
      <c r="E118" s="221">
        <v>870591.5</v>
      </c>
      <c r="F118" s="221">
        <v>733765.5</v>
      </c>
      <c r="G118" s="221">
        <v>0</v>
      </c>
      <c r="H118" s="221">
        <v>1372589</v>
      </c>
      <c r="I118" s="221">
        <v>1378666.25</v>
      </c>
      <c r="J118" s="221">
        <v>0</v>
      </c>
      <c r="K118" s="221">
        <v>1372219</v>
      </c>
      <c r="L118" s="221">
        <v>1382227.5</v>
      </c>
      <c r="M118" s="221">
        <v>3166358.25</v>
      </c>
      <c r="N118" s="221">
        <v>11195682</v>
      </c>
    </row>
    <row r="119" spans="1:14" ht="33" customHeight="1" x14ac:dyDescent="0.2">
      <c r="A119" s="195" t="s">
        <v>231</v>
      </c>
      <c r="B119" s="222">
        <v>0</v>
      </c>
      <c r="C119" s="222">
        <v>0</v>
      </c>
      <c r="D119" s="222">
        <v>0</v>
      </c>
      <c r="E119" s="222">
        <v>0</v>
      </c>
      <c r="F119" s="222">
        <v>0</v>
      </c>
      <c r="G119" s="222">
        <v>0</v>
      </c>
      <c r="H119" s="222">
        <v>0</v>
      </c>
      <c r="I119" s="222">
        <v>0</v>
      </c>
      <c r="J119" s="222">
        <v>0</v>
      </c>
      <c r="K119" s="222">
        <v>0</v>
      </c>
      <c r="L119" s="222">
        <v>0</v>
      </c>
      <c r="M119" s="222">
        <v>0</v>
      </c>
      <c r="N119" s="223">
        <v>0</v>
      </c>
    </row>
    <row r="120" spans="1:14" ht="33" customHeight="1" x14ac:dyDescent="0.2">
      <c r="A120" s="195" t="s">
        <v>213</v>
      </c>
      <c r="B120" s="222">
        <v>0</v>
      </c>
      <c r="C120" s="222">
        <v>0</v>
      </c>
      <c r="D120" s="222">
        <v>0</v>
      </c>
      <c r="E120" s="222">
        <v>0</v>
      </c>
      <c r="F120" s="222">
        <v>0</v>
      </c>
      <c r="G120" s="222">
        <v>0</v>
      </c>
      <c r="H120" s="222">
        <v>0</v>
      </c>
      <c r="I120" s="222">
        <v>0</v>
      </c>
      <c r="J120" s="222">
        <v>0</v>
      </c>
      <c r="K120" s="222">
        <v>0</v>
      </c>
      <c r="L120" s="222">
        <v>0</v>
      </c>
      <c r="M120" s="222">
        <v>0</v>
      </c>
      <c r="N120" s="223">
        <v>0</v>
      </c>
    </row>
    <row r="121" spans="1:14" ht="33" customHeight="1" x14ac:dyDescent="0.2">
      <c r="A121" s="195" t="s">
        <v>232</v>
      </c>
      <c r="B121" s="222">
        <v>0</v>
      </c>
      <c r="C121" s="222">
        <v>0</v>
      </c>
      <c r="D121" s="222">
        <v>0</v>
      </c>
      <c r="E121" s="222">
        <v>0</v>
      </c>
      <c r="F121" s="222">
        <v>0</v>
      </c>
      <c r="G121" s="222">
        <v>0</v>
      </c>
      <c r="H121" s="222">
        <v>0</v>
      </c>
      <c r="I121" s="222">
        <v>0</v>
      </c>
      <c r="J121" s="222">
        <v>0</v>
      </c>
      <c r="K121" s="222">
        <v>0</v>
      </c>
      <c r="L121" s="222">
        <v>0</v>
      </c>
      <c r="M121" s="222">
        <v>0</v>
      </c>
      <c r="N121" s="223">
        <v>0</v>
      </c>
    </row>
    <row r="122" spans="1:14" ht="33" customHeight="1" x14ac:dyDescent="0.2">
      <c r="A122" s="196" t="s">
        <v>233</v>
      </c>
      <c r="B122" s="222">
        <v>0</v>
      </c>
      <c r="C122" s="222">
        <v>0</v>
      </c>
      <c r="D122" s="222">
        <v>0</v>
      </c>
      <c r="E122" s="222">
        <v>0</v>
      </c>
      <c r="F122" s="222">
        <v>0</v>
      </c>
      <c r="G122" s="222">
        <v>0</v>
      </c>
      <c r="H122" s="222">
        <v>0</v>
      </c>
      <c r="I122" s="222">
        <v>0</v>
      </c>
      <c r="J122" s="222">
        <v>0</v>
      </c>
      <c r="K122" s="222">
        <v>0</v>
      </c>
      <c r="L122" s="222">
        <v>0</v>
      </c>
      <c r="M122" s="222">
        <v>0</v>
      </c>
      <c r="N122" s="223">
        <v>0</v>
      </c>
    </row>
    <row r="123" spans="1:14" ht="33" customHeight="1" thickBot="1" x14ac:dyDescent="0.25">
      <c r="A123" s="197" t="s">
        <v>234</v>
      </c>
      <c r="B123" s="223">
        <v>919265</v>
      </c>
      <c r="C123" s="223">
        <v>0</v>
      </c>
      <c r="D123" s="223">
        <v>0</v>
      </c>
      <c r="E123" s="223">
        <v>870591.5</v>
      </c>
      <c r="F123" s="223">
        <v>733765.5</v>
      </c>
      <c r="G123" s="223">
        <v>0</v>
      </c>
      <c r="H123" s="223">
        <v>1372589</v>
      </c>
      <c r="I123" s="223">
        <v>1378666.25</v>
      </c>
      <c r="J123" s="223">
        <v>0</v>
      </c>
      <c r="K123" s="223">
        <v>1372219</v>
      </c>
      <c r="L123" s="223">
        <v>1382227.5</v>
      </c>
      <c r="M123" s="223">
        <v>3166358.25</v>
      </c>
      <c r="N123" s="223">
        <v>11195682</v>
      </c>
    </row>
    <row r="124" spans="1:14" ht="33" customHeight="1" thickBot="1" x14ac:dyDescent="0.25">
      <c r="A124" s="198" t="s">
        <v>235</v>
      </c>
      <c r="B124" s="221">
        <v>10467016.1</v>
      </c>
      <c r="C124" s="221">
        <v>14492664.58</v>
      </c>
      <c r="D124" s="221">
        <v>18292911.710000001</v>
      </c>
      <c r="E124" s="221">
        <v>17958048.899999999</v>
      </c>
      <c r="F124" s="221">
        <v>18817536.210000001</v>
      </c>
      <c r="G124" s="221">
        <v>13957573.52</v>
      </c>
      <c r="H124" s="221">
        <v>17961464.050000001</v>
      </c>
      <c r="I124" s="221">
        <v>15569744.49</v>
      </c>
      <c r="J124" s="221">
        <v>8810993.5099999998</v>
      </c>
      <c r="K124" s="221">
        <v>6734039.8799999999</v>
      </c>
      <c r="L124" s="221">
        <v>7110224.2999999998</v>
      </c>
      <c r="M124" s="221">
        <v>9037453.3200000003</v>
      </c>
      <c r="N124" s="221">
        <v>159209670.57000002</v>
      </c>
    </row>
    <row r="125" spans="1:14" ht="33" customHeight="1" x14ac:dyDescent="0.2">
      <c r="A125" s="199" t="s">
        <v>236</v>
      </c>
      <c r="B125" s="222">
        <v>0</v>
      </c>
      <c r="C125" s="222">
        <v>265491.24</v>
      </c>
      <c r="D125" s="222">
        <v>3158293.5</v>
      </c>
      <c r="E125" s="222">
        <v>4693990.62</v>
      </c>
      <c r="F125" s="222">
        <v>6429694.3300000001</v>
      </c>
      <c r="G125" s="222">
        <v>6871378.6100000003</v>
      </c>
      <c r="H125" s="222">
        <v>2913911.91</v>
      </c>
      <c r="I125" s="222">
        <v>5493481.6500000004</v>
      </c>
      <c r="J125" s="222">
        <v>0</v>
      </c>
      <c r="K125" s="222">
        <v>0</v>
      </c>
      <c r="L125" s="222">
        <v>0</v>
      </c>
      <c r="M125" s="222">
        <v>0</v>
      </c>
      <c r="N125" s="223">
        <v>29826241.859999999</v>
      </c>
    </row>
    <row r="126" spans="1:14" ht="33" customHeight="1" x14ac:dyDescent="0.2">
      <c r="A126" s="199" t="s">
        <v>237</v>
      </c>
      <c r="B126" s="222">
        <v>8464208.1799999997</v>
      </c>
      <c r="C126" s="222">
        <v>9566777.1400000006</v>
      </c>
      <c r="D126" s="222">
        <v>12338902.210000001</v>
      </c>
      <c r="E126" s="222">
        <v>10658753.470000001</v>
      </c>
      <c r="F126" s="222">
        <v>11054505.4</v>
      </c>
      <c r="G126" s="222">
        <v>5469960.9100000001</v>
      </c>
      <c r="H126" s="222">
        <v>11718090.17</v>
      </c>
      <c r="I126" s="222">
        <v>8446561.25</v>
      </c>
      <c r="J126" s="222">
        <v>6671108.6900000004</v>
      </c>
      <c r="K126" s="222">
        <v>3366026.86</v>
      </c>
      <c r="L126" s="222">
        <v>6444416.2999999998</v>
      </c>
      <c r="M126" s="222">
        <v>7151917.8200000003</v>
      </c>
      <c r="N126" s="223">
        <v>101351228.40000001</v>
      </c>
    </row>
    <row r="127" spans="1:14" ht="33" customHeight="1" x14ac:dyDescent="0.2">
      <c r="A127" s="199" t="s">
        <v>238</v>
      </c>
      <c r="B127" s="222">
        <v>0</v>
      </c>
      <c r="C127" s="222">
        <v>0</v>
      </c>
      <c r="D127" s="222">
        <v>0</v>
      </c>
      <c r="E127" s="222">
        <v>0</v>
      </c>
      <c r="F127" s="222">
        <v>0</v>
      </c>
      <c r="G127" s="222">
        <v>0</v>
      </c>
      <c r="H127" s="222">
        <v>0</v>
      </c>
      <c r="I127" s="222">
        <v>0</v>
      </c>
      <c r="J127" s="222">
        <v>0</v>
      </c>
      <c r="K127" s="222">
        <v>0</v>
      </c>
      <c r="L127" s="222">
        <v>0</v>
      </c>
      <c r="M127" s="222">
        <v>0</v>
      </c>
      <c r="N127" s="223">
        <v>0</v>
      </c>
    </row>
    <row r="128" spans="1:14" ht="33" customHeight="1" x14ac:dyDescent="0.2">
      <c r="A128" s="199" t="s">
        <v>239</v>
      </c>
      <c r="B128" s="222">
        <v>232129.92000000001</v>
      </c>
      <c r="C128" s="222">
        <v>1919678.2</v>
      </c>
      <c r="D128" s="222">
        <v>986986</v>
      </c>
      <c r="E128" s="222">
        <v>669258.81000000006</v>
      </c>
      <c r="F128" s="222">
        <v>474646.48</v>
      </c>
      <c r="G128" s="222">
        <v>0</v>
      </c>
      <c r="H128" s="222">
        <v>1954075.97</v>
      </c>
      <c r="I128" s="222">
        <v>709331.59</v>
      </c>
      <c r="J128" s="222">
        <v>1718829.42</v>
      </c>
      <c r="K128" s="222">
        <v>2600673.02</v>
      </c>
      <c r="L128" s="222">
        <v>0</v>
      </c>
      <c r="M128" s="222">
        <v>1359099.5</v>
      </c>
      <c r="N128" s="223">
        <v>12624708.91</v>
      </c>
    </row>
    <row r="129" spans="1:14" ht="33" customHeight="1" x14ac:dyDescent="0.2">
      <c r="A129" s="199" t="s">
        <v>240</v>
      </c>
      <c r="B129" s="222">
        <v>0</v>
      </c>
      <c r="C129" s="222">
        <v>0</v>
      </c>
      <c r="D129" s="222">
        <v>0</v>
      </c>
      <c r="E129" s="222">
        <v>0</v>
      </c>
      <c r="F129" s="222">
        <v>0</v>
      </c>
      <c r="G129" s="222">
        <v>0</v>
      </c>
      <c r="H129" s="222">
        <v>0</v>
      </c>
      <c r="I129" s="222">
        <v>0</v>
      </c>
      <c r="J129" s="222">
        <v>0</v>
      </c>
      <c r="K129" s="222">
        <v>0</v>
      </c>
      <c r="L129" s="222">
        <v>0</v>
      </c>
      <c r="M129" s="222">
        <v>0</v>
      </c>
      <c r="N129" s="223">
        <v>0</v>
      </c>
    </row>
    <row r="130" spans="1:14" ht="33" customHeight="1" thickBot="1" x14ac:dyDescent="0.25">
      <c r="A130" s="199" t="s">
        <v>241</v>
      </c>
      <c r="B130" s="222">
        <v>1770678</v>
      </c>
      <c r="C130" s="222">
        <v>2740718</v>
      </c>
      <c r="D130" s="222">
        <v>1808730</v>
      </c>
      <c r="E130" s="222">
        <v>1936046</v>
      </c>
      <c r="F130" s="222">
        <v>858690</v>
      </c>
      <c r="G130" s="222">
        <v>1616234</v>
      </c>
      <c r="H130" s="222">
        <v>1375386</v>
      </c>
      <c r="I130" s="222">
        <v>920370</v>
      </c>
      <c r="J130" s="222">
        <v>421055.4</v>
      </c>
      <c r="K130" s="222">
        <v>767340</v>
      </c>
      <c r="L130" s="222">
        <v>665808</v>
      </c>
      <c r="M130" s="222">
        <v>526436</v>
      </c>
      <c r="N130" s="223">
        <v>15407491.4</v>
      </c>
    </row>
    <row r="131" spans="1:14" ht="33" customHeight="1" thickBot="1" x14ac:dyDescent="0.25">
      <c r="A131" s="198" t="s">
        <v>242</v>
      </c>
      <c r="B131" s="221">
        <v>0</v>
      </c>
      <c r="C131" s="221">
        <v>0</v>
      </c>
      <c r="D131" s="221">
        <v>0</v>
      </c>
      <c r="E131" s="221">
        <v>0</v>
      </c>
      <c r="F131" s="221">
        <v>0</v>
      </c>
      <c r="G131" s="221">
        <v>0</v>
      </c>
      <c r="H131" s="221">
        <v>0</v>
      </c>
      <c r="I131" s="221">
        <v>0</v>
      </c>
      <c r="J131" s="221">
        <v>0</v>
      </c>
      <c r="K131" s="221">
        <v>0</v>
      </c>
      <c r="L131" s="221">
        <v>0</v>
      </c>
      <c r="M131" s="221">
        <v>0</v>
      </c>
      <c r="N131" s="221">
        <v>0</v>
      </c>
    </row>
    <row r="132" spans="1:14" ht="33" customHeight="1" x14ac:dyDescent="0.2">
      <c r="A132" s="199" t="s">
        <v>243</v>
      </c>
      <c r="B132" s="222">
        <v>0</v>
      </c>
      <c r="C132" s="222">
        <v>0</v>
      </c>
      <c r="D132" s="222">
        <v>0</v>
      </c>
      <c r="E132" s="222">
        <v>0</v>
      </c>
      <c r="F132" s="222">
        <v>0</v>
      </c>
      <c r="G132" s="222">
        <v>0</v>
      </c>
      <c r="H132" s="222">
        <v>0</v>
      </c>
      <c r="I132" s="222">
        <v>0</v>
      </c>
      <c r="J132" s="222">
        <v>0</v>
      </c>
      <c r="K132" s="222">
        <v>0</v>
      </c>
      <c r="L132" s="222">
        <v>0</v>
      </c>
      <c r="M132" s="222">
        <v>0</v>
      </c>
      <c r="N132" s="223">
        <v>0</v>
      </c>
    </row>
    <row r="133" spans="1:14" ht="33" customHeight="1" x14ac:dyDescent="0.2">
      <c r="A133" s="199" t="s">
        <v>244</v>
      </c>
      <c r="B133" s="222">
        <v>0</v>
      </c>
      <c r="C133" s="222">
        <v>0</v>
      </c>
      <c r="D133" s="222">
        <v>0</v>
      </c>
      <c r="E133" s="222">
        <v>0</v>
      </c>
      <c r="F133" s="222">
        <v>0</v>
      </c>
      <c r="G133" s="222">
        <v>0</v>
      </c>
      <c r="H133" s="222">
        <v>0</v>
      </c>
      <c r="I133" s="222">
        <v>0</v>
      </c>
      <c r="J133" s="222">
        <v>0</v>
      </c>
      <c r="K133" s="222">
        <v>0</v>
      </c>
      <c r="L133" s="222">
        <v>0</v>
      </c>
      <c r="M133" s="222">
        <v>0</v>
      </c>
      <c r="N133" s="223">
        <v>0</v>
      </c>
    </row>
    <row r="134" spans="1:14" ht="33" customHeight="1" x14ac:dyDescent="0.2">
      <c r="A134" s="199" t="s">
        <v>245</v>
      </c>
      <c r="B134" s="222">
        <v>0</v>
      </c>
      <c r="C134" s="222">
        <v>0</v>
      </c>
      <c r="D134" s="222">
        <v>0</v>
      </c>
      <c r="E134" s="222">
        <v>0</v>
      </c>
      <c r="F134" s="222">
        <v>0</v>
      </c>
      <c r="G134" s="222">
        <v>0</v>
      </c>
      <c r="H134" s="222">
        <v>0</v>
      </c>
      <c r="I134" s="222">
        <v>0</v>
      </c>
      <c r="J134" s="222">
        <v>0</v>
      </c>
      <c r="K134" s="222">
        <v>0</v>
      </c>
      <c r="L134" s="222">
        <v>0</v>
      </c>
      <c r="M134" s="222">
        <v>0</v>
      </c>
      <c r="N134" s="223">
        <v>0</v>
      </c>
    </row>
    <row r="135" spans="1:14" ht="33" customHeight="1" thickBot="1" x14ac:dyDescent="0.25">
      <c r="A135" s="199" t="s">
        <v>246</v>
      </c>
      <c r="B135" s="222">
        <v>0</v>
      </c>
      <c r="C135" s="222">
        <v>0</v>
      </c>
      <c r="D135" s="222">
        <v>0</v>
      </c>
      <c r="E135" s="222">
        <v>0</v>
      </c>
      <c r="F135" s="222">
        <v>0</v>
      </c>
      <c r="G135" s="222">
        <v>0</v>
      </c>
      <c r="H135" s="222">
        <v>0</v>
      </c>
      <c r="I135" s="222">
        <v>0</v>
      </c>
      <c r="J135" s="222">
        <v>0</v>
      </c>
      <c r="K135" s="222">
        <v>0</v>
      </c>
      <c r="L135" s="222">
        <v>0</v>
      </c>
      <c r="M135" s="222">
        <v>0</v>
      </c>
      <c r="N135" s="223">
        <v>0</v>
      </c>
    </row>
    <row r="136" spans="1:14" ht="33" customHeight="1" thickBot="1" x14ac:dyDescent="0.25">
      <c r="A136" s="198" t="s">
        <v>247</v>
      </c>
      <c r="B136" s="224">
        <v>1926316</v>
      </c>
      <c r="C136" s="224">
        <v>2196328</v>
      </c>
      <c r="D136" s="224">
        <v>2225868</v>
      </c>
      <c r="E136" s="224">
        <v>1862222</v>
      </c>
      <c r="F136" s="224">
        <v>1356036</v>
      </c>
      <c r="G136" s="224">
        <v>2488514</v>
      </c>
      <c r="H136" s="224">
        <v>2472644</v>
      </c>
      <c r="I136" s="224">
        <v>1821564</v>
      </c>
      <c r="J136" s="224">
        <v>2224892</v>
      </c>
      <c r="K136" s="224">
        <v>1962130</v>
      </c>
      <c r="L136" s="224">
        <v>1983232</v>
      </c>
      <c r="M136" s="224">
        <v>1465822</v>
      </c>
      <c r="N136" s="224">
        <v>23985568</v>
      </c>
    </row>
    <row r="137" spans="1:14" ht="33" customHeight="1" x14ac:dyDescent="0.2">
      <c r="A137" s="199" t="s">
        <v>248</v>
      </c>
      <c r="B137" s="222">
        <v>0</v>
      </c>
      <c r="C137" s="222">
        <v>0</v>
      </c>
      <c r="D137" s="222">
        <v>0</v>
      </c>
      <c r="E137" s="222">
        <v>0</v>
      </c>
      <c r="F137" s="222">
        <v>0</v>
      </c>
      <c r="G137" s="222">
        <v>0</v>
      </c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5">
        <v>0</v>
      </c>
    </row>
    <row r="138" spans="1:14" ht="33" customHeight="1" thickBot="1" x14ac:dyDescent="0.25">
      <c r="A138" s="199" t="s">
        <v>249</v>
      </c>
      <c r="B138" s="222">
        <v>1926316</v>
      </c>
      <c r="C138" s="222">
        <v>2196328</v>
      </c>
      <c r="D138" s="222">
        <v>2225868</v>
      </c>
      <c r="E138" s="222">
        <v>1862222</v>
      </c>
      <c r="F138" s="222">
        <v>1356036</v>
      </c>
      <c r="G138" s="222">
        <v>2488514</v>
      </c>
      <c r="H138" s="222">
        <v>2472644</v>
      </c>
      <c r="I138" s="222">
        <v>1821564</v>
      </c>
      <c r="J138" s="222">
        <v>2224892</v>
      </c>
      <c r="K138" s="222">
        <v>1962130</v>
      </c>
      <c r="L138" s="222">
        <v>1983232</v>
      </c>
      <c r="M138" s="222">
        <v>1465822</v>
      </c>
      <c r="N138" s="225">
        <v>23985568</v>
      </c>
    </row>
    <row r="139" spans="1:14" ht="33" customHeight="1" thickBot="1" x14ac:dyDescent="0.25">
      <c r="A139" s="198" t="s">
        <v>250</v>
      </c>
      <c r="B139" s="221">
        <v>110399197.69</v>
      </c>
      <c r="C139" s="221">
        <v>93857419.479999989</v>
      </c>
      <c r="D139" s="221">
        <v>83149910.24000001</v>
      </c>
      <c r="E139" s="221">
        <v>104153976.19</v>
      </c>
      <c r="F139" s="221">
        <v>95531419.379999995</v>
      </c>
      <c r="G139" s="221">
        <v>127688450.39</v>
      </c>
      <c r="H139" s="221">
        <v>147625647.88</v>
      </c>
      <c r="I139" s="221">
        <v>174051429.17000002</v>
      </c>
      <c r="J139" s="221">
        <v>174971000.77000001</v>
      </c>
      <c r="K139" s="221">
        <v>186990071.79999998</v>
      </c>
      <c r="L139" s="221">
        <v>158674262.52000001</v>
      </c>
      <c r="M139" s="221">
        <v>179685789.19</v>
      </c>
      <c r="N139" s="221">
        <v>1636778574.7</v>
      </c>
    </row>
    <row r="140" spans="1:14" ht="33" customHeight="1" x14ac:dyDescent="0.2">
      <c r="A140" s="199" t="s">
        <v>251</v>
      </c>
      <c r="B140" s="222">
        <v>0</v>
      </c>
      <c r="C140" s="222">
        <v>0</v>
      </c>
      <c r="D140" s="222">
        <v>0</v>
      </c>
      <c r="E140" s="222">
        <v>0</v>
      </c>
      <c r="F140" s="222">
        <v>0</v>
      </c>
      <c r="G140" s="222">
        <v>0</v>
      </c>
      <c r="H140" s="222">
        <v>0</v>
      </c>
      <c r="I140" s="222">
        <v>0</v>
      </c>
      <c r="J140" s="222">
        <v>0</v>
      </c>
      <c r="K140" s="222">
        <v>0</v>
      </c>
      <c r="L140" s="222">
        <v>0</v>
      </c>
      <c r="M140" s="222">
        <v>0</v>
      </c>
      <c r="N140" s="225">
        <v>0</v>
      </c>
    </row>
    <row r="141" spans="1:14" ht="33" customHeight="1" x14ac:dyDescent="0.2">
      <c r="A141" s="199" t="s">
        <v>252</v>
      </c>
      <c r="B141" s="222">
        <v>0</v>
      </c>
      <c r="C141" s="222">
        <v>0</v>
      </c>
      <c r="D141" s="222">
        <v>0</v>
      </c>
      <c r="E141" s="222">
        <v>0</v>
      </c>
      <c r="F141" s="222">
        <v>0</v>
      </c>
      <c r="G141" s="222">
        <v>0</v>
      </c>
      <c r="H141" s="222">
        <v>0</v>
      </c>
      <c r="I141" s="222">
        <v>0</v>
      </c>
      <c r="J141" s="222">
        <v>0</v>
      </c>
      <c r="K141" s="222">
        <v>0</v>
      </c>
      <c r="L141" s="222">
        <v>0</v>
      </c>
      <c r="M141" s="222">
        <v>0</v>
      </c>
      <c r="N141" s="225">
        <v>0</v>
      </c>
    </row>
    <row r="142" spans="1:14" ht="33" customHeight="1" x14ac:dyDescent="0.2">
      <c r="A142" s="199" t="s">
        <v>253</v>
      </c>
      <c r="B142" s="222">
        <v>0</v>
      </c>
      <c r="C142" s="222">
        <v>0</v>
      </c>
      <c r="D142" s="222">
        <v>0</v>
      </c>
      <c r="E142" s="222">
        <v>0</v>
      </c>
      <c r="F142" s="222">
        <v>0</v>
      </c>
      <c r="G142" s="222">
        <v>0</v>
      </c>
      <c r="H142" s="222">
        <v>0</v>
      </c>
      <c r="I142" s="222">
        <v>0</v>
      </c>
      <c r="J142" s="222">
        <v>0</v>
      </c>
      <c r="K142" s="222">
        <v>0</v>
      </c>
      <c r="L142" s="222">
        <v>0</v>
      </c>
      <c r="M142" s="222">
        <v>0</v>
      </c>
      <c r="N142" s="225">
        <v>0</v>
      </c>
    </row>
    <row r="143" spans="1:14" ht="33" customHeight="1" x14ac:dyDescent="0.2">
      <c r="A143" s="199" t="s">
        <v>254</v>
      </c>
      <c r="B143" s="222">
        <v>36980403.280000001</v>
      </c>
      <c r="C143" s="222">
        <v>43139372.259999998</v>
      </c>
      <c r="D143" s="222">
        <v>40212052.799999997</v>
      </c>
      <c r="E143" s="222">
        <v>27219473.93</v>
      </c>
      <c r="F143" s="222">
        <v>5117786.3</v>
      </c>
      <c r="G143" s="222">
        <v>46561791.609999999</v>
      </c>
      <c r="H143" s="222">
        <v>97329794.579999998</v>
      </c>
      <c r="I143" s="222">
        <v>64098253.829999998</v>
      </c>
      <c r="J143" s="222">
        <v>101820951.97</v>
      </c>
      <c r="K143" s="222">
        <v>106726080.58</v>
      </c>
      <c r="L143" s="222">
        <v>68569396.530000001</v>
      </c>
      <c r="M143" s="222">
        <v>99769617.459999993</v>
      </c>
      <c r="N143" s="225">
        <v>737544975.13</v>
      </c>
    </row>
    <row r="144" spans="1:14" ht="33" customHeight="1" x14ac:dyDescent="0.2">
      <c r="A144" s="199" t="s">
        <v>255</v>
      </c>
      <c r="B144" s="222">
        <v>5787144</v>
      </c>
      <c r="C144" s="222">
        <v>7028825</v>
      </c>
      <c r="D144" s="222">
        <v>8914915.1999999993</v>
      </c>
      <c r="E144" s="222">
        <v>8115966.4000000004</v>
      </c>
      <c r="F144" s="222">
        <v>5688865</v>
      </c>
      <c r="G144" s="222">
        <v>8397723</v>
      </c>
      <c r="H144" s="222">
        <v>10116317.9</v>
      </c>
      <c r="I144" s="222">
        <v>7141300</v>
      </c>
      <c r="J144" s="222">
        <v>8069277</v>
      </c>
      <c r="K144" s="222">
        <v>8230125.5999999996</v>
      </c>
      <c r="L144" s="222">
        <v>8145496.4000000004</v>
      </c>
      <c r="M144" s="222">
        <v>5809625</v>
      </c>
      <c r="N144" s="225">
        <v>91445580.5</v>
      </c>
    </row>
    <row r="145" spans="1:14" ht="33" customHeight="1" x14ac:dyDescent="0.2">
      <c r="A145" s="199" t="s">
        <v>256</v>
      </c>
      <c r="B145" s="222">
        <v>1168469.28</v>
      </c>
      <c r="C145" s="222">
        <v>0</v>
      </c>
      <c r="D145" s="222">
        <v>223770.6</v>
      </c>
      <c r="E145" s="222">
        <v>9380228.1600000001</v>
      </c>
      <c r="F145" s="222">
        <v>302239.18</v>
      </c>
      <c r="G145" s="222">
        <v>0</v>
      </c>
      <c r="H145" s="222">
        <v>0</v>
      </c>
      <c r="I145" s="222">
        <v>0</v>
      </c>
      <c r="J145" s="222">
        <v>0</v>
      </c>
      <c r="K145" s="222">
        <v>0</v>
      </c>
      <c r="L145" s="222">
        <v>2092289.34</v>
      </c>
      <c r="M145" s="222">
        <v>0</v>
      </c>
      <c r="N145" s="225">
        <v>13166996.560000001</v>
      </c>
    </row>
    <row r="146" spans="1:14" ht="33" customHeight="1" x14ac:dyDescent="0.2">
      <c r="A146" s="199" t="s">
        <v>257</v>
      </c>
      <c r="B146" s="222">
        <v>0</v>
      </c>
      <c r="C146" s="222">
        <v>0</v>
      </c>
      <c r="D146" s="222">
        <v>0</v>
      </c>
      <c r="E146" s="222">
        <v>0</v>
      </c>
      <c r="F146" s="222">
        <v>1476877.73</v>
      </c>
      <c r="G146" s="222">
        <v>1654839.7</v>
      </c>
      <c r="H146" s="222">
        <v>0</v>
      </c>
      <c r="I146" s="222">
        <v>0</v>
      </c>
      <c r="J146" s="222">
        <v>1293893.1200000001</v>
      </c>
      <c r="K146" s="222">
        <v>1265925.44</v>
      </c>
      <c r="L146" s="222">
        <v>1114988.1599999999</v>
      </c>
      <c r="M146" s="222">
        <v>0</v>
      </c>
      <c r="N146" s="225">
        <v>6806524.1500000004</v>
      </c>
    </row>
    <row r="147" spans="1:14" ht="33" customHeight="1" x14ac:dyDescent="0.2">
      <c r="A147" s="199" t="s">
        <v>258</v>
      </c>
      <c r="B147" s="222">
        <v>0</v>
      </c>
      <c r="C147" s="222">
        <v>0</v>
      </c>
      <c r="D147" s="222">
        <v>0</v>
      </c>
      <c r="E147" s="222">
        <v>502135.2</v>
      </c>
      <c r="F147" s="222">
        <v>0</v>
      </c>
      <c r="G147" s="222">
        <v>0</v>
      </c>
      <c r="H147" s="222">
        <v>0</v>
      </c>
      <c r="I147" s="222">
        <v>0</v>
      </c>
      <c r="J147" s="222">
        <v>0</v>
      </c>
      <c r="K147" s="222">
        <v>0</v>
      </c>
      <c r="L147" s="222">
        <v>0</v>
      </c>
      <c r="M147" s="222">
        <v>0</v>
      </c>
      <c r="N147" s="225">
        <v>502135.2</v>
      </c>
    </row>
    <row r="148" spans="1:14" ht="33" customHeight="1" x14ac:dyDescent="0.2">
      <c r="A148" s="199" t="s">
        <v>259</v>
      </c>
      <c r="B148" s="222">
        <v>63535192.880000003</v>
      </c>
      <c r="C148" s="222">
        <v>41903360.219999999</v>
      </c>
      <c r="D148" s="222">
        <v>30985403.640000001</v>
      </c>
      <c r="E148" s="222">
        <v>57625072.5</v>
      </c>
      <c r="F148" s="222">
        <v>80825651.170000002</v>
      </c>
      <c r="G148" s="222">
        <v>59469543.579999998</v>
      </c>
      <c r="H148" s="222">
        <v>25186654.149999999</v>
      </c>
      <c r="I148" s="222">
        <v>90890318.840000004</v>
      </c>
      <c r="J148" s="222">
        <v>52766121.18</v>
      </c>
      <c r="K148" s="222">
        <v>66368300.18</v>
      </c>
      <c r="L148" s="222">
        <v>72763904.590000004</v>
      </c>
      <c r="M148" s="222">
        <v>68546096.730000004</v>
      </c>
      <c r="N148" s="225">
        <v>710865619.66000009</v>
      </c>
    </row>
    <row r="149" spans="1:14" ht="33" customHeight="1" x14ac:dyDescent="0.2">
      <c r="A149" s="199" t="s">
        <v>260</v>
      </c>
      <c r="B149" s="222">
        <v>0</v>
      </c>
      <c r="C149" s="222">
        <v>237300</v>
      </c>
      <c r="D149" s="222">
        <v>203400</v>
      </c>
      <c r="E149" s="222">
        <v>0</v>
      </c>
      <c r="F149" s="222">
        <v>0</v>
      </c>
      <c r="G149" s="222">
        <v>0</v>
      </c>
      <c r="H149" s="222">
        <v>0</v>
      </c>
      <c r="I149" s="222">
        <v>0</v>
      </c>
      <c r="J149" s="222">
        <v>0</v>
      </c>
      <c r="K149" s="222">
        <v>0</v>
      </c>
      <c r="L149" s="222">
        <v>0</v>
      </c>
      <c r="M149" s="222">
        <v>0</v>
      </c>
      <c r="N149" s="225">
        <v>440700</v>
      </c>
    </row>
    <row r="150" spans="1:14" ht="33" customHeight="1" thickBot="1" x14ac:dyDescent="0.25">
      <c r="A150" s="199" t="s">
        <v>261</v>
      </c>
      <c r="B150" s="222">
        <v>2927988.25</v>
      </c>
      <c r="C150" s="222">
        <v>1548562</v>
      </c>
      <c r="D150" s="222">
        <v>2610368</v>
      </c>
      <c r="E150" s="222">
        <v>1311100</v>
      </c>
      <c r="F150" s="222">
        <v>2120000</v>
      </c>
      <c r="G150" s="222">
        <v>11604552.5</v>
      </c>
      <c r="H150" s="222">
        <v>14992881.25</v>
      </c>
      <c r="I150" s="222">
        <v>11921556.5</v>
      </c>
      <c r="J150" s="222">
        <v>11020757.5</v>
      </c>
      <c r="K150" s="222">
        <v>4399640</v>
      </c>
      <c r="L150" s="222">
        <v>5988187.5</v>
      </c>
      <c r="M150" s="222">
        <v>5560450</v>
      </c>
      <c r="N150" s="225">
        <v>76006043.5</v>
      </c>
    </row>
    <row r="151" spans="1:14" ht="33" customHeight="1" thickBot="1" x14ac:dyDescent="0.25">
      <c r="A151" s="198" t="s">
        <v>262</v>
      </c>
      <c r="B151" s="221">
        <v>0</v>
      </c>
      <c r="C151" s="221">
        <v>0</v>
      </c>
      <c r="D151" s="221">
        <v>0</v>
      </c>
      <c r="E151" s="221">
        <v>0</v>
      </c>
      <c r="F151" s="221">
        <v>0</v>
      </c>
      <c r="G151" s="221">
        <v>0</v>
      </c>
      <c r="H151" s="221">
        <v>0</v>
      </c>
      <c r="I151" s="221">
        <v>0</v>
      </c>
      <c r="J151" s="221">
        <v>0</v>
      </c>
      <c r="K151" s="221">
        <v>0</v>
      </c>
      <c r="L151" s="221">
        <v>0</v>
      </c>
      <c r="M151" s="221">
        <v>0</v>
      </c>
      <c r="N151" s="221">
        <v>0</v>
      </c>
    </row>
    <row r="152" spans="1:14" ht="33" customHeight="1" thickBot="1" x14ac:dyDescent="0.25">
      <c r="A152" s="200" t="s">
        <v>262</v>
      </c>
      <c r="B152" s="226">
        <v>0</v>
      </c>
      <c r="C152" s="226">
        <v>0</v>
      </c>
      <c r="D152" s="226">
        <v>0</v>
      </c>
      <c r="E152" s="226">
        <v>0</v>
      </c>
      <c r="F152" s="226">
        <v>0</v>
      </c>
      <c r="G152" s="226">
        <v>0</v>
      </c>
      <c r="H152" s="226">
        <v>0</v>
      </c>
      <c r="I152" s="226">
        <v>0</v>
      </c>
      <c r="J152" s="226">
        <v>0</v>
      </c>
      <c r="K152" s="226">
        <v>0</v>
      </c>
      <c r="L152" s="226">
        <v>0</v>
      </c>
      <c r="M152" s="226">
        <v>0</v>
      </c>
      <c r="N152" s="225">
        <v>0</v>
      </c>
    </row>
    <row r="153" spans="1:14" ht="33" customHeight="1" thickBot="1" x14ac:dyDescent="0.25">
      <c r="A153" s="198" t="s">
        <v>263</v>
      </c>
      <c r="B153" s="221">
        <v>7748378.8000000007</v>
      </c>
      <c r="C153" s="221">
        <v>7936928.4400000004</v>
      </c>
      <c r="D153" s="221">
        <v>10027992.24</v>
      </c>
      <c r="E153" s="221">
        <v>9596497.6600000001</v>
      </c>
      <c r="F153" s="221">
        <v>9921001.7400000002</v>
      </c>
      <c r="G153" s="221">
        <v>8722025.0800000001</v>
      </c>
      <c r="H153" s="221">
        <v>8547945.6400000006</v>
      </c>
      <c r="I153" s="221">
        <v>8486847.6600000001</v>
      </c>
      <c r="J153" s="221">
        <v>8764186.7400000002</v>
      </c>
      <c r="K153" s="221">
        <v>7909773.0099999998</v>
      </c>
      <c r="L153" s="221">
        <v>6767660.6299999999</v>
      </c>
      <c r="M153" s="221">
        <v>6876099.5300000003</v>
      </c>
      <c r="N153" s="221">
        <v>101305337.16999999</v>
      </c>
    </row>
    <row r="154" spans="1:14" ht="33" customHeight="1" x14ac:dyDescent="0.2">
      <c r="A154" s="199" t="s">
        <v>264</v>
      </c>
      <c r="B154" s="222">
        <v>0</v>
      </c>
      <c r="C154" s="222">
        <v>0</v>
      </c>
      <c r="D154" s="222">
        <v>0</v>
      </c>
      <c r="E154" s="222">
        <v>0</v>
      </c>
      <c r="F154" s="222">
        <v>0</v>
      </c>
      <c r="G154" s="222">
        <v>0</v>
      </c>
      <c r="H154" s="222">
        <v>0</v>
      </c>
      <c r="I154" s="222">
        <v>0</v>
      </c>
      <c r="J154" s="222">
        <v>0</v>
      </c>
      <c r="K154" s="222">
        <v>0</v>
      </c>
      <c r="L154" s="222">
        <v>0</v>
      </c>
      <c r="M154" s="222">
        <v>0</v>
      </c>
      <c r="N154" s="225">
        <v>0</v>
      </c>
    </row>
    <row r="155" spans="1:14" ht="33" customHeight="1" x14ac:dyDescent="0.2">
      <c r="A155" s="199" t="s">
        <v>265</v>
      </c>
      <c r="B155" s="222">
        <v>7577082.1500000004</v>
      </c>
      <c r="C155" s="222">
        <v>7936928.4400000004</v>
      </c>
      <c r="D155" s="222">
        <v>10011336.24</v>
      </c>
      <c r="E155" s="222">
        <v>9579841.6600000001</v>
      </c>
      <c r="F155" s="222">
        <v>9849790.4000000004</v>
      </c>
      <c r="G155" s="222">
        <v>8578382.4800000004</v>
      </c>
      <c r="H155" s="222">
        <v>8296619.5</v>
      </c>
      <c r="I155" s="222">
        <v>8123229.2199999997</v>
      </c>
      <c r="J155" s="222">
        <v>8181167.9199999999</v>
      </c>
      <c r="K155" s="222">
        <v>7315176.8799999999</v>
      </c>
      <c r="L155" s="222">
        <v>6143172.2599999998</v>
      </c>
      <c r="M155" s="222">
        <v>6514730.1100000003</v>
      </c>
      <c r="N155" s="225">
        <v>98107457.25999999</v>
      </c>
    </row>
    <row r="156" spans="1:14" ht="33" customHeight="1" x14ac:dyDescent="0.2">
      <c r="A156" s="199" t="s">
        <v>266</v>
      </c>
      <c r="B156" s="222">
        <v>0</v>
      </c>
      <c r="C156" s="222">
        <v>0</v>
      </c>
      <c r="D156" s="222">
        <v>16656</v>
      </c>
      <c r="E156" s="222">
        <v>16656</v>
      </c>
      <c r="F156" s="222">
        <v>71211.34</v>
      </c>
      <c r="G156" s="222">
        <v>0</v>
      </c>
      <c r="H156" s="222">
        <v>111734</v>
      </c>
      <c r="I156" s="222">
        <v>0</v>
      </c>
      <c r="J156" s="222">
        <v>0</v>
      </c>
      <c r="K156" s="222">
        <v>0</v>
      </c>
      <c r="L156" s="222">
        <v>10410</v>
      </c>
      <c r="M156" s="222">
        <v>0</v>
      </c>
      <c r="N156" s="225">
        <v>226667.34</v>
      </c>
    </row>
    <row r="157" spans="1:14" ht="33" customHeight="1" x14ac:dyDescent="0.2">
      <c r="A157" s="199" t="s">
        <v>267</v>
      </c>
      <c r="B157" s="222">
        <v>171296.65</v>
      </c>
      <c r="C157" s="222">
        <v>0</v>
      </c>
      <c r="D157" s="222">
        <v>0</v>
      </c>
      <c r="E157" s="222">
        <v>0</v>
      </c>
      <c r="F157" s="222">
        <v>0</v>
      </c>
      <c r="G157" s="222">
        <v>143642.6</v>
      </c>
      <c r="H157" s="222">
        <v>139592.14000000001</v>
      </c>
      <c r="I157" s="222">
        <v>363618.44</v>
      </c>
      <c r="J157" s="222">
        <v>583018.81999999995</v>
      </c>
      <c r="K157" s="222">
        <v>594596.13</v>
      </c>
      <c r="L157" s="222">
        <v>614078.37</v>
      </c>
      <c r="M157" s="222">
        <v>361369.42</v>
      </c>
      <c r="N157" s="225">
        <v>2971212.57</v>
      </c>
    </row>
    <row r="158" spans="1:14" ht="33" customHeight="1" x14ac:dyDescent="0.2">
      <c r="A158" s="199" t="s">
        <v>268</v>
      </c>
      <c r="B158" s="222">
        <v>0</v>
      </c>
      <c r="C158" s="222">
        <v>0</v>
      </c>
      <c r="D158" s="222">
        <v>0</v>
      </c>
      <c r="E158" s="222">
        <v>0</v>
      </c>
      <c r="F158" s="222">
        <v>0</v>
      </c>
      <c r="G158" s="222">
        <v>0</v>
      </c>
      <c r="H158" s="222">
        <v>0</v>
      </c>
      <c r="I158" s="222">
        <v>0</v>
      </c>
      <c r="J158" s="222">
        <v>0</v>
      </c>
      <c r="K158" s="222">
        <v>0</v>
      </c>
      <c r="L158" s="222">
        <v>0</v>
      </c>
      <c r="M158" s="222">
        <v>0</v>
      </c>
      <c r="N158" s="225">
        <v>0</v>
      </c>
    </row>
    <row r="159" spans="1:14" ht="33" customHeight="1" x14ac:dyDescent="0.2">
      <c r="A159" s="199" t="s">
        <v>269</v>
      </c>
      <c r="B159" s="222">
        <v>0</v>
      </c>
      <c r="C159" s="222">
        <v>0</v>
      </c>
      <c r="D159" s="222">
        <v>0</v>
      </c>
      <c r="E159" s="222">
        <v>0</v>
      </c>
      <c r="F159" s="222">
        <v>0</v>
      </c>
      <c r="G159" s="222">
        <v>0</v>
      </c>
      <c r="H159" s="222">
        <v>0</v>
      </c>
      <c r="I159" s="222">
        <v>0</v>
      </c>
      <c r="J159" s="222">
        <v>0</v>
      </c>
      <c r="K159" s="222">
        <v>0</v>
      </c>
      <c r="L159" s="222">
        <v>0</v>
      </c>
      <c r="M159" s="222">
        <v>0</v>
      </c>
      <c r="N159" s="225">
        <v>0</v>
      </c>
    </row>
    <row r="160" spans="1:14" ht="33" customHeight="1" x14ac:dyDescent="0.2">
      <c r="A160" s="199" t="s">
        <v>270</v>
      </c>
      <c r="B160" s="222">
        <v>0</v>
      </c>
      <c r="C160" s="222">
        <v>0</v>
      </c>
      <c r="D160" s="222">
        <v>0</v>
      </c>
      <c r="E160" s="222">
        <v>0</v>
      </c>
      <c r="F160" s="222">
        <v>0</v>
      </c>
      <c r="G160" s="222">
        <v>0</v>
      </c>
      <c r="H160" s="222">
        <v>0</v>
      </c>
      <c r="I160" s="222">
        <v>0</v>
      </c>
      <c r="J160" s="222">
        <v>0</v>
      </c>
      <c r="K160" s="222">
        <v>0</v>
      </c>
      <c r="L160" s="222">
        <v>0</v>
      </c>
      <c r="M160" s="222">
        <v>0</v>
      </c>
      <c r="N160" s="225">
        <v>0</v>
      </c>
    </row>
    <row r="161" spans="1:14" ht="33" customHeight="1" x14ac:dyDescent="0.2">
      <c r="A161" s="199" t="s">
        <v>271</v>
      </c>
      <c r="B161" s="222">
        <v>0</v>
      </c>
      <c r="C161" s="222">
        <v>0</v>
      </c>
      <c r="D161" s="222">
        <v>0</v>
      </c>
      <c r="E161" s="222">
        <v>0</v>
      </c>
      <c r="F161" s="222">
        <v>0</v>
      </c>
      <c r="G161" s="222">
        <v>0</v>
      </c>
      <c r="H161" s="222">
        <v>0</v>
      </c>
      <c r="I161" s="222">
        <v>0</v>
      </c>
      <c r="J161" s="222">
        <v>0</v>
      </c>
      <c r="K161" s="222">
        <v>0</v>
      </c>
      <c r="L161" s="222">
        <v>0</v>
      </c>
      <c r="M161" s="222">
        <v>0</v>
      </c>
      <c r="N161" s="225">
        <v>0</v>
      </c>
    </row>
    <row r="162" spans="1:14" ht="33" customHeight="1" x14ac:dyDescent="0.2">
      <c r="A162" s="199" t="s">
        <v>272</v>
      </c>
      <c r="B162" s="222">
        <v>0</v>
      </c>
      <c r="C162" s="222">
        <v>0</v>
      </c>
      <c r="D162" s="222">
        <v>0</v>
      </c>
      <c r="E162" s="222">
        <v>0</v>
      </c>
      <c r="F162" s="222">
        <v>0</v>
      </c>
      <c r="G162" s="222">
        <v>0</v>
      </c>
      <c r="H162" s="222">
        <v>0</v>
      </c>
      <c r="I162" s="222">
        <v>0</v>
      </c>
      <c r="J162" s="222">
        <v>0</v>
      </c>
      <c r="K162" s="222">
        <v>0</v>
      </c>
      <c r="L162" s="222">
        <v>0</v>
      </c>
      <c r="M162" s="222">
        <v>0</v>
      </c>
      <c r="N162" s="225">
        <v>0</v>
      </c>
    </row>
    <row r="163" spans="1:14" ht="33" customHeight="1" thickBot="1" x14ac:dyDescent="0.25">
      <c r="A163" s="199" t="s">
        <v>273</v>
      </c>
      <c r="B163" s="222">
        <v>0</v>
      </c>
      <c r="C163" s="222">
        <v>0</v>
      </c>
      <c r="D163" s="222">
        <v>0</v>
      </c>
      <c r="E163" s="222">
        <v>0</v>
      </c>
      <c r="F163" s="222">
        <v>0</v>
      </c>
      <c r="G163" s="222">
        <v>0</v>
      </c>
      <c r="H163" s="222">
        <v>0</v>
      </c>
      <c r="I163" s="222">
        <v>0</v>
      </c>
      <c r="J163" s="222">
        <v>0</v>
      </c>
      <c r="K163" s="222">
        <v>0</v>
      </c>
      <c r="L163" s="222">
        <v>0</v>
      </c>
      <c r="M163" s="222">
        <v>0</v>
      </c>
      <c r="N163" s="225">
        <v>0</v>
      </c>
    </row>
    <row r="164" spans="1:14" ht="33" customHeight="1" thickBot="1" x14ac:dyDescent="0.25">
      <c r="A164" s="198" t="s">
        <v>274</v>
      </c>
      <c r="B164" s="221">
        <v>0</v>
      </c>
      <c r="C164" s="221">
        <v>0</v>
      </c>
      <c r="D164" s="221">
        <v>0</v>
      </c>
      <c r="E164" s="221">
        <v>0</v>
      </c>
      <c r="F164" s="221">
        <v>277930.35000000003</v>
      </c>
      <c r="G164" s="221">
        <v>0</v>
      </c>
      <c r="H164" s="221">
        <v>0</v>
      </c>
      <c r="I164" s="221">
        <v>0</v>
      </c>
      <c r="J164" s="221">
        <v>0</v>
      </c>
      <c r="K164" s="221">
        <v>0</v>
      </c>
      <c r="L164" s="221">
        <v>0</v>
      </c>
      <c r="M164" s="221">
        <v>323250</v>
      </c>
      <c r="N164" s="221">
        <v>601180.35000000009</v>
      </c>
    </row>
    <row r="165" spans="1:14" ht="33" customHeight="1" x14ac:dyDescent="0.2">
      <c r="A165" s="199" t="s">
        <v>275</v>
      </c>
      <c r="B165" s="222">
        <v>0</v>
      </c>
      <c r="C165" s="222">
        <v>0</v>
      </c>
      <c r="D165" s="222">
        <v>0</v>
      </c>
      <c r="E165" s="222">
        <v>0</v>
      </c>
      <c r="F165" s="222">
        <v>277930.35000000003</v>
      </c>
      <c r="G165" s="222">
        <v>0</v>
      </c>
      <c r="H165" s="222">
        <v>0</v>
      </c>
      <c r="I165" s="222">
        <v>0</v>
      </c>
      <c r="J165" s="222">
        <v>0</v>
      </c>
      <c r="K165" s="222">
        <v>0</v>
      </c>
      <c r="L165" s="222">
        <v>0</v>
      </c>
      <c r="M165" s="222">
        <v>323250</v>
      </c>
      <c r="N165" s="225">
        <v>601180.35000000009</v>
      </c>
    </row>
    <row r="166" spans="1:14" ht="33" customHeight="1" x14ac:dyDescent="0.2">
      <c r="A166" s="199" t="s">
        <v>276</v>
      </c>
      <c r="B166" s="222">
        <v>0</v>
      </c>
      <c r="C166" s="222">
        <v>0</v>
      </c>
      <c r="D166" s="222">
        <v>0</v>
      </c>
      <c r="E166" s="222">
        <v>0</v>
      </c>
      <c r="F166" s="222">
        <v>0</v>
      </c>
      <c r="G166" s="222">
        <v>0</v>
      </c>
      <c r="H166" s="222">
        <v>0</v>
      </c>
      <c r="I166" s="222">
        <v>0</v>
      </c>
      <c r="J166" s="222">
        <v>0</v>
      </c>
      <c r="K166" s="222">
        <v>0</v>
      </c>
      <c r="L166" s="222">
        <v>0</v>
      </c>
      <c r="M166" s="222">
        <v>0</v>
      </c>
      <c r="N166" s="225">
        <v>0</v>
      </c>
    </row>
    <row r="167" spans="1:14" ht="33" customHeight="1" x14ac:dyDescent="0.2">
      <c r="A167" s="199" t="s">
        <v>277</v>
      </c>
      <c r="B167" s="222">
        <v>0</v>
      </c>
      <c r="C167" s="222">
        <v>0</v>
      </c>
      <c r="D167" s="222">
        <v>0</v>
      </c>
      <c r="E167" s="222">
        <v>0</v>
      </c>
      <c r="F167" s="222">
        <v>0</v>
      </c>
      <c r="G167" s="222">
        <v>0</v>
      </c>
      <c r="H167" s="222">
        <v>0</v>
      </c>
      <c r="I167" s="222">
        <v>0</v>
      </c>
      <c r="J167" s="222">
        <v>0</v>
      </c>
      <c r="K167" s="222">
        <v>0</v>
      </c>
      <c r="L167" s="222">
        <v>0</v>
      </c>
      <c r="M167" s="222">
        <v>0</v>
      </c>
      <c r="N167" s="225">
        <v>0</v>
      </c>
    </row>
    <row r="168" spans="1:14" ht="33" customHeight="1" x14ac:dyDescent="0.2">
      <c r="A168" s="199" t="s">
        <v>278</v>
      </c>
      <c r="B168" s="222">
        <v>0</v>
      </c>
      <c r="C168" s="222">
        <v>0</v>
      </c>
      <c r="D168" s="222">
        <v>0</v>
      </c>
      <c r="E168" s="222">
        <v>0</v>
      </c>
      <c r="F168" s="222">
        <v>0</v>
      </c>
      <c r="G168" s="222">
        <v>0</v>
      </c>
      <c r="H168" s="222">
        <v>0</v>
      </c>
      <c r="I168" s="222">
        <v>0</v>
      </c>
      <c r="J168" s="222">
        <v>0</v>
      </c>
      <c r="K168" s="222">
        <v>0</v>
      </c>
      <c r="L168" s="222">
        <v>0</v>
      </c>
      <c r="M168" s="222">
        <v>0</v>
      </c>
      <c r="N168" s="225">
        <v>0</v>
      </c>
    </row>
    <row r="169" spans="1:14" ht="33" customHeight="1" x14ac:dyDescent="0.2">
      <c r="A169" s="199" t="s">
        <v>279</v>
      </c>
      <c r="B169" s="222">
        <v>0</v>
      </c>
      <c r="C169" s="222">
        <v>0</v>
      </c>
      <c r="D169" s="222">
        <v>0</v>
      </c>
      <c r="E169" s="222">
        <v>0</v>
      </c>
      <c r="F169" s="222">
        <v>0</v>
      </c>
      <c r="G169" s="222">
        <v>0</v>
      </c>
      <c r="H169" s="222">
        <v>0</v>
      </c>
      <c r="I169" s="222">
        <v>0</v>
      </c>
      <c r="J169" s="222">
        <v>0</v>
      </c>
      <c r="K169" s="222">
        <v>0</v>
      </c>
      <c r="L169" s="222">
        <v>0</v>
      </c>
      <c r="M169" s="222">
        <v>0</v>
      </c>
      <c r="N169" s="225">
        <v>0</v>
      </c>
    </row>
    <row r="170" spans="1:14" ht="33" customHeight="1" x14ac:dyDescent="0.2">
      <c r="A170" s="199" t="s">
        <v>280</v>
      </c>
      <c r="B170" s="222">
        <v>0</v>
      </c>
      <c r="C170" s="222">
        <v>0</v>
      </c>
      <c r="D170" s="222">
        <v>0</v>
      </c>
      <c r="E170" s="222">
        <v>0</v>
      </c>
      <c r="F170" s="222">
        <v>0</v>
      </c>
      <c r="G170" s="222">
        <v>0</v>
      </c>
      <c r="H170" s="222">
        <v>0</v>
      </c>
      <c r="I170" s="222">
        <v>0</v>
      </c>
      <c r="J170" s="222">
        <v>0</v>
      </c>
      <c r="K170" s="222">
        <v>0</v>
      </c>
      <c r="L170" s="222">
        <v>0</v>
      </c>
      <c r="M170" s="222">
        <v>0</v>
      </c>
      <c r="N170" s="225">
        <v>0</v>
      </c>
    </row>
    <row r="171" spans="1:14" ht="33" customHeight="1" thickBot="1" x14ac:dyDescent="0.25">
      <c r="A171" s="199" t="s">
        <v>281</v>
      </c>
      <c r="B171" s="222">
        <v>0</v>
      </c>
      <c r="C171" s="222">
        <v>0</v>
      </c>
      <c r="D171" s="222">
        <v>0</v>
      </c>
      <c r="E171" s="222">
        <v>0</v>
      </c>
      <c r="F171" s="222">
        <v>0</v>
      </c>
      <c r="G171" s="222">
        <v>0</v>
      </c>
      <c r="H171" s="222">
        <v>0</v>
      </c>
      <c r="I171" s="222">
        <v>0</v>
      </c>
      <c r="J171" s="222">
        <v>0</v>
      </c>
      <c r="K171" s="222">
        <v>0</v>
      </c>
      <c r="L171" s="222">
        <v>0</v>
      </c>
      <c r="M171" s="222">
        <v>0</v>
      </c>
      <c r="N171" s="225">
        <v>0</v>
      </c>
    </row>
    <row r="172" spans="1:14" ht="33" customHeight="1" thickBot="1" x14ac:dyDescent="0.25">
      <c r="A172" s="198" t="s">
        <v>282</v>
      </c>
      <c r="B172" s="221">
        <v>14200122.77</v>
      </c>
      <c r="C172" s="221">
        <v>15880541.25</v>
      </c>
      <c r="D172" s="221">
        <v>16706000.09</v>
      </c>
      <c r="E172" s="221">
        <v>13683115.41</v>
      </c>
      <c r="F172" s="221">
        <v>22236432.82</v>
      </c>
      <c r="G172" s="221">
        <v>24950574.880000003</v>
      </c>
      <c r="H172" s="221">
        <v>22842966.739999998</v>
      </c>
      <c r="I172" s="221">
        <v>21108531.34</v>
      </c>
      <c r="J172" s="221">
        <v>26198599.850000001</v>
      </c>
      <c r="K172" s="221">
        <v>27753219.449999999</v>
      </c>
      <c r="L172" s="221">
        <v>24637476.73</v>
      </c>
      <c r="M172" s="221">
        <v>24565954.68</v>
      </c>
      <c r="N172" s="221">
        <v>254763536.01000002</v>
      </c>
    </row>
    <row r="173" spans="1:14" ht="33" customHeight="1" x14ac:dyDescent="0.2">
      <c r="A173" s="199" t="s">
        <v>283</v>
      </c>
      <c r="B173" s="222">
        <v>0</v>
      </c>
      <c r="C173" s="222">
        <v>0</v>
      </c>
      <c r="D173" s="222">
        <v>0</v>
      </c>
      <c r="E173" s="222">
        <v>0</v>
      </c>
      <c r="F173" s="222">
        <v>0</v>
      </c>
      <c r="G173" s="222">
        <v>0</v>
      </c>
      <c r="H173" s="222">
        <v>0</v>
      </c>
      <c r="I173" s="222">
        <v>0</v>
      </c>
      <c r="J173" s="222">
        <v>0</v>
      </c>
      <c r="K173" s="222">
        <v>0</v>
      </c>
      <c r="L173" s="222">
        <v>0</v>
      </c>
      <c r="M173" s="222">
        <v>0</v>
      </c>
      <c r="N173" s="225">
        <v>0</v>
      </c>
    </row>
    <row r="174" spans="1:14" ht="33" customHeight="1" x14ac:dyDescent="0.2">
      <c r="A174" s="199" t="s">
        <v>284</v>
      </c>
      <c r="B174" s="222">
        <v>0</v>
      </c>
      <c r="C174" s="222">
        <v>0</v>
      </c>
      <c r="D174" s="222">
        <v>0</v>
      </c>
      <c r="E174" s="222">
        <v>0</v>
      </c>
      <c r="F174" s="222">
        <v>0</v>
      </c>
      <c r="G174" s="222">
        <v>0</v>
      </c>
      <c r="H174" s="222">
        <v>0</v>
      </c>
      <c r="I174" s="222">
        <v>0</v>
      </c>
      <c r="J174" s="222">
        <v>0</v>
      </c>
      <c r="K174" s="222">
        <v>0</v>
      </c>
      <c r="L174" s="222">
        <v>0</v>
      </c>
      <c r="M174" s="222">
        <v>0</v>
      </c>
      <c r="N174" s="225">
        <v>0</v>
      </c>
    </row>
    <row r="175" spans="1:14" ht="33" customHeight="1" x14ac:dyDescent="0.2">
      <c r="A175" s="199" t="s">
        <v>285</v>
      </c>
      <c r="B175" s="222">
        <v>0</v>
      </c>
      <c r="C175" s="222">
        <v>0</v>
      </c>
      <c r="D175" s="222">
        <v>0</v>
      </c>
      <c r="E175" s="222">
        <v>0</v>
      </c>
      <c r="F175" s="222">
        <v>0</v>
      </c>
      <c r="G175" s="222">
        <v>0</v>
      </c>
      <c r="H175" s="222">
        <v>0</v>
      </c>
      <c r="I175" s="222">
        <v>0</v>
      </c>
      <c r="J175" s="222">
        <v>0</v>
      </c>
      <c r="K175" s="222">
        <v>0</v>
      </c>
      <c r="L175" s="222">
        <v>0</v>
      </c>
      <c r="M175" s="222">
        <v>0</v>
      </c>
      <c r="N175" s="225">
        <v>0</v>
      </c>
    </row>
    <row r="176" spans="1:14" ht="33" customHeight="1" x14ac:dyDescent="0.2">
      <c r="A176" s="199" t="s">
        <v>286</v>
      </c>
      <c r="B176" s="222">
        <v>0</v>
      </c>
      <c r="C176" s="222">
        <v>0</v>
      </c>
      <c r="D176" s="222">
        <v>0</v>
      </c>
      <c r="E176" s="222">
        <v>0</v>
      </c>
      <c r="F176" s="222">
        <v>0</v>
      </c>
      <c r="G176" s="222">
        <v>0</v>
      </c>
      <c r="H176" s="222">
        <v>0</v>
      </c>
      <c r="I176" s="222">
        <v>0</v>
      </c>
      <c r="J176" s="222">
        <v>0</v>
      </c>
      <c r="K176" s="222">
        <v>0</v>
      </c>
      <c r="L176" s="222">
        <v>0</v>
      </c>
      <c r="M176" s="222">
        <v>0</v>
      </c>
      <c r="N176" s="225">
        <v>0</v>
      </c>
    </row>
    <row r="177" spans="1:14" ht="33" customHeight="1" x14ac:dyDescent="0.2">
      <c r="A177" s="199" t="s">
        <v>287</v>
      </c>
      <c r="B177" s="222">
        <v>7432280.8799999999</v>
      </c>
      <c r="C177" s="222">
        <v>8451676.7400000002</v>
      </c>
      <c r="D177" s="222">
        <v>8182974.5700000003</v>
      </c>
      <c r="E177" s="222">
        <v>4412142.93</v>
      </c>
      <c r="F177" s="222">
        <v>11803595.310000001</v>
      </c>
      <c r="G177" s="222">
        <v>14550758.76</v>
      </c>
      <c r="H177" s="222">
        <v>13724107.060000001</v>
      </c>
      <c r="I177" s="222">
        <v>10012078.710000001</v>
      </c>
      <c r="J177" s="222">
        <v>14750128.02</v>
      </c>
      <c r="K177" s="222">
        <v>16473434.439999999</v>
      </c>
      <c r="L177" s="222">
        <v>14495997.51</v>
      </c>
      <c r="M177" s="222">
        <v>14052429.09</v>
      </c>
      <c r="N177" s="225">
        <v>138341604.02000001</v>
      </c>
    </row>
    <row r="178" spans="1:14" ht="33" customHeight="1" x14ac:dyDescent="0.2">
      <c r="A178" s="199" t="s">
        <v>288</v>
      </c>
      <c r="B178" s="222">
        <v>0</v>
      </c>
      <c r="C178" s="222">
        <v>0</v>
      </c>
      <c r="D178" s="222">
        <v>0</v>
      </c>
      <c r="E178" s="222">
        <v>0</v>
      </c>
      <c r="F178" s="222">
        <v>0</v>
      </c>
      <c r="G178" s="222">
        <v>0</v>
      </c>
      <c r="H178" s="222">
        <v>0</v>
      </c>
      <c r="I178" s="222">
        <v>0</v>
      </c>
      <c r="J178" s="222">
        <v>0</v>
      </c>
      <c r="K178" s="222">
        <v>0</v>
      </c>
      <c r="L178" s="222">
        <v>0</v>
      </c>
      <c r="M178" s="222">
        <v>0</v>
      </c>
      <c r="N178" s="225">
        <v>0</v>
      </c>
    </row>
    <row r="179" spans="1:14" ht="33" customHeight="1" x14ac:dyDescent="0.2">
      <c r="A179" s="199" t="s">
        <v>289</v>
      </c>
      <c r="B179" s="222">
        <v>2891563.27</v>
      </c>
      <c r="C179" s="222">
        <v>3865256.53</v>
      </c>
      <c r="D179" s="222">
        <v>3608656.07</v>
      </c>
      <c r="E179" s="222">
        <v>4135201.91</v>
      </c>
      <c r="F179" s="222">
        <v>3975010.94</v>
      </c>
      <c r="G179" s="222">
        <v>4179213.2</v>
      </c>
      <c r="H179" s="222">
        <v>4275167.3899999997</v>
      </c>
      <c r="I179" s="222">
        <v>4505907.57</v>
      </c>
      <c r="J179" s="222">
        <v>5386605.0300000003</v>
      </c>
      <c r="K179" s="222">
        <v>5897932.3700000001</v>
      </c>
      <c r="L179" s="222">
        <v>4816381.8099999996</v>
      </c>
      <c r="M179" s="222">
        <v>4180733.43</v>
      </c>
      <c r="N179" s="225">
        <v>51717629.519999996</v>
      </c>
    </row>
    <row r="180" spans="1:14" ht="33" customHeight="1" x14ac:dyDescent="0.2">
      <c r="A180" s="199" t="s">
        <v>290</v>
      </c>
      <c r="B180" s="222">
        <v>0</v>
      </c>
      <c r="C180" s="222">
        <v>0</v>
      </c>
      <c r="D180" s="222">
        <v>0</v>
      </c>
      <c r="E180" s="222">
        <v>0</v>
      </c>
      <c r="F180" s="222">
        <v>0</v>
      </c>
      <c r="G180" s="222">
        <v>0</v>
      </c>
      <c r="H180" s="222">
        <v>0</v>
      </c>
      <c r="I180" s="222">
        <v>0</v>
      </c>
      <c r="J180" s="222">
        <v>0</v>
      </c>
      <c r="K180" s="222">
        <v>0</v>
      </c>
      <c r="L180" s="222">
        <v>0</v>
      </c>
      <c r="M180" s="222">
        <v>0</v>
      </c>
      <c r="N180" s="225">
        <v>0</v>
      </c>
    </row>
    <row r="181" spans="1:14" ht="33" customHeight="1" x14ac:dyDescent="0.2">
      <c r="A181" s="199" t="s">
        <v>291</v>
      </c>
      <c r="B181" s="222">
        <v>0</v>
      </c>
      <c r="C181" s="222">
        <v>0</v>
      </c>
      <c r="D181" s="222">
        <v>0</v>
      </c>
      <c r="E181" s="222">
        <v>0</v>
      </c>
      <c r="F181" s="222">
        <v>0</v>
      </c>
      <c r="G181" s="222">
        <v>0</v>
      </c>
      <c r="H181" s="222">
        <v>0</v>
      </c>
      <c r="I181" s="222">
        <v>0</v>
      </c>
      <c r="J181" s="222">
        <v>0</v>
      </c>
      <c r="K181" s="222">
        <v>0</v>
      </c>
      <c r="L181" s="222">
        <v>0</v>
      </c>
      <c r="M181" s="222">
        <v>0</v>
      </c>
      <c r="N181" s="225">
        <v>0</v>
      </c>
    </row>
    <row r="182" spans="1:14" ht="33" customHeight="1" x14ac:dyDescent="0.2">
      <c r="A182" s="199" t="s">
        <v>292</v>
      </c>
      <c r="B182" s="222">
        <v>3876278.62</v>
      </c>
      <c r="C182" s="222">
        <v>3563607.98</v>
      </c>
      <c r="D182" s="222">
        <v>4914369.45</v>
      </c>
      <c r="E182" s="222">
        <v>5135770.57</v>
      </c>
      <c r="F182" s="222">
        <v>6457826.5700000003</v>
      </c>
      <c r="G182" s="222">
        <v>6220602.9199999999</v>
      </c>
      <c r="H182" s="222">
        <v>4843692.29</v>
      </c>
      <c r="I182" s="222">
        <v>6590545.0599999996</v>
      </c>
      <c r="J182" s="222">
        <v>6061866.7999999998</v>
      </c>
      <c r="K182" s="222">
        <v>5381852.6399999997</v>
      </c>
      <c r="L182" s="222">
        <v>4699399.41</v>
      </c>
      <c r="M182" s="222">
        <v>5081072.16</v>
      </c>
      <c r="N182" s="225">
        <v>62826884.469999999</v>
      </c>
    </row>
    <row r="183" spans="1:14" ht="33" customHeight="1" x14ac:dyDescent="0.2">
      <c r="A183" s="199" t="s">
        <v>293</v>
      </c>
      <c r="B183" s="222">
        <v>0</v>
      </c>
      <c r="C183" s="222">
        <v>0</v>
      </c>
      <c r="D183" s="222">
        <v>0</v>
      </c>
      <c r="E183" s="222">
        <v>0</v>
      </c>
      <c r="F183" s="222">
        <v>0</v>
      </c>
      <c r="G183" s="222">
        <v>0</v>
      </c>
      <c r="H183" s="222">
        <v>0</v>
      </c>
      <c r="I183" s="222">
        <v>0</v>
      </c>
      <c r="J183" s="222">
        <v>0</v>
      </c>
      <c r="K183" s="222">
        <v>0</v>
      </c>
      <c r="L183" s="222">
        <v>625698</v>
      </c>
      <c r="M183" s="222">
        <v>1251720</v>
      </c>
      <c r="N183" s="225">
        <v>1877418</v>
      </c>
    </row>
    <row r="184" spans="1:14" ht="33" customHeight="1" x14ac:dyDescent="0.2">
      <c r="A184" s="199" t="s">
        <v>294</v>
      </c>
      <c r="B184" s="222">
        <v>0</v>
      </c>
      <c r="C184" s="222">
        <v>0</v>
      </c>
      <c r="D184" s="222">
        <v>0</v>
      </c>
      <c r="E184" s="222">
        <v>0</v>
      </c>
      <c r="F184" s="222">
        <v>0</v>
      </c>
      <c r="G184" s="222">
        <v>0</v>
      </c>
      <c r="H184" s="222">
        <v>0</v>
      </c>
      <c r="I184" s="222">
        <v>0</v>
      </c>
      <c r="J184" s="222">
        <v>0</v>
      </c>
      <c r="K184" s="222">
        <v>0</v>
      </c>
      <c r="L184" s="222">
        <v>0</v>
      </c>
      <c r="M184" s="222">
        <v>0</v>
      </c>
      <c r="N184" s="225">
        <v>0</v>
      </c>
    </row>
    <row r="185" spans="1:14" ht="33" customHeight="1" x14ac:dyDescent="0.2">
      <c r="A185" s="199" t="s">
        <v>295</v>
      </c>
      <c r="B185" s="222">
        <v>0</v>
      </c>
      <c r="C185" s="222">
        <v>0</v>
      </c>
      <c r="D185" s="222">
        <v>0</v>
      </c>
      <c r="E185" s="222">
        <v>0</v>
      </c>
      <c r="F185" s="222">
        <v>0</v>
      </c>
      <c r="G185" s="222">
        <v>0</v>
      </c>
      <c r="H185" s="222">
        <v>0</v>
      </c>
      <c r="I185" s="222">
        <v>0</v>
      </c>
      <c r="J185" s="222">
        <v>0</v>
      </c>
      <c r="K185" s="222">
        <v>0</v>
      </c>
      <c r="L185" s="222">
        <v>0</v>
      </c>
      <c r="M185" s="222">
        <v>0</v>
      </c>
      <c r="N185" s="225">
        <v>0</v>
      </c>
    </row>
    <row r="186" spans="1:14" ht="33" customHeight="1" x14ac:dyDescent="0.2">
      <c r="A186" s="199" t="s">
        <v>296</v>
      </c>
      <c r="B186" s="222">
        <v>0</v>
      </c>
      <c r="C186" s="222">
        <v>0</v>
      </c>
      <c r="D186" s="222">
        <v>0</v>
      </c>
      <c r="E186" s="222">
        <v>0</v>
      </c>
      <c r="F186" s="222">
        <v>0</v>
      </c>
      <c r="G186" s="222">
        <v>0</v>
      </c>
      <c r="H186" s="222">
        <v>0</v>
      </c>
      <c r="I186" s="222">
        <v>0</v>
      </c>
      <c r="J186" s="222">
        <v>0</v>
      </c>
      <c r="K186" s="222">
        <v>0</v>
      </c>
      <c r="L186" s="222">
        <v>0</v>
      </c>
      <c r="M186" s="222">
        <v>0</v>
      </c>
      <c r="N186" s="225">
        <v>0</v>
      </c>
    </row>
    <row r="187" spans="1:14" ht="33" customHeight="1" thickBot="1" x14ac:dyDescent="0.25">
      <c r="A187" s="199" t="s">
        <v>297</v>
      </c>
      <c r="B187" s="222">
        <v>0</v>
      </c>
      <c r="C187" s="222">
        <v>0</v>
      </c>
      <c r="D187" s="222">
        <v>0</v>
      </c>
      <c r="E187" s="222">
        <v>0</v>
      </c>
      <c r="F187" s="222">
        <v>0</v>
      </c>
      <c r="G187" s="222">
        <v>0</v>
      </c>
      <c r="H187" s="222">
        <v>0</v>
      </c>
      <c r="I187" s="222">
        <v>0</v>
      </c>
      <c r="J187" s="222">
        <v>0</v>
      </c>
      <c r="K187" s="222">
        <v>0</v>
      </c>
      <c r="L187" s="222">
        <v>0</v>
      </c>
      <c r="M187" s="222">
        <v>0</v>
      </c>
      <c r="N187" s="225">
        <v>0</v>
      </c>
    </row>
    <row r="188" spans="1:14" ht="33" customHeight="1" thickBot="1" x14ac:dyDescent="0.25">
      <c r="A188" s="198" t="s">
        <v>298</v>
      </c>
      <c r="B188" s="221">
        <v>2377304</v>
      </c>
      <c r="C188" s="221">
        <v>3328080</v>
      </c>
      <c r="D188" s="221">
        <v>5273472</v>
      </c>
      <c r="E188" s="221">
        <v>2298062.4</v>
      </c>
      <c r="F188" s="221">
        <v>1396489.1</v>
      </c>
      <c r="G188" s="221">
        <v>10510525.48</v>
      </c>
      <c r="H188" s="221">
        <v>11867004.039999999</v>
      </c>
      <c r="I188" s="221">
        <v>15752240.76</v>
      </c>
      <c r="J188" s="221">
        <v>12242929.210000001</v>
      </c>
      <c r="K188" s="221">
        <v>9897775.2599999998</v>
      </c>
      <c r="L188" s="221">
        <v>4345589.4000000004</v>
      </c>
      <c r="M188" s="221">
        <v>3129692.56</v>
      </c>
      <c r="N188" s="221">
        <v>82419164.210000008</v>
      </c>
    </row>
    <row r="189" spans="1:14" ht="33" customHeight="1" x14ac:dyDescent="0.2">
      <c r="A189" s="199" t="s">
        <v>299</v>
      </c>
      <c r="B189" s="222">
        <v>2377304</v>
      </c>
      <c r="C189" s="222">
        <v>3328080</v>
      </c>
      <c r="D189" s="222">
        <v>5212572</v>
      </c>
      <c r="E189" s="222">
        <v>2298062.4</v>
      </c>
      <c r="F189" s="222">
        <v>1335589.1000000001</v>
      </c>
      <c r="G189" s="222">
        <v>10510525.48</v>
      </c>
      <c r="H189" s="222">
        <v>11867004.039999999</v>
      </c>
      <c r="I189" s="222">
        <v>15752240.76</v>
      </c>
      <c r="J189" s="222">
        <v>12182029.210000001</v>
      </c>
      <c r="K189" s="222">
        <v>9775975.2599999998</v>
      </c>
      <c r="L189" s="222">
        <v>4345589.4000000004</v>
      </c>
      <c r="M189" s="222">
        <v>2946992.56</v>
      </c>
      <c r="N189" s="225">
        <v>81931964.210000008</v>
      </c>
    </row>
    <row r="190" spans="1:14" ht="33" customHeight="1" x14ac:dyDescent="0.2">
      <c r="A190" s="199" t="s">
        <v>300</v>
      </c>
      <c r="B190" s="222">
        <v>0</v>
      </c>
      <c r="C190" s="222">
        <v>0</v>
      </c>
      <c r="D190" s="222">
        <v>0</v>
      </c>
      <c r="E190" s="222">
        <v>0</v>
      </c>
      <c r="F190" s="222">
        <v>0</v>
      </c>
      <c r="G190" s="222">
        <v>0</v>
      </c>
      <c r="H190" s="222">
        <v>0</v>
      </c>
      <c r="I190" s="222">
        <v>0</v>
      </c>
      <c r="J190" s="222">
        <v>0</v>
      </c>
      <c r="K190" s="222">
        <v>0</v>
      </c>
      <c r="L190" s="222">
        <v>0</v>
      </c>
      <c r="M190" s="222">
        <v>0</v>
      </c>
      <c r="N190" s="225">
        <v>0</v>
      </c>
    </row>
    <row r="191" spans="1:14" ht="33" customHeight="1" x14ac:dyDescent="0.2">
      <c r="A191" s="199" t="s">
        <v>301</v>
      </c>
      <c r="B191" s="222">
        <v>0</v>
      </c>
      <c r="C191" s="222">
        <v>0</v>
      </c>
      <c r="D191" s="222">
        <v>0</v>
      </c>
      <c r="E191" s="222">
        <v>0</v>
      </c>
      <c r="F191" s="222">
        <v>0</v>
      </c>
      <c r="G191" s="222">
        <v>0</v>
      </c>
      <c r="H191" s="222">
        <v>0</v>
      </c>
      <c r="I191" s="222">
        <v>0</v>
      </c>
      <c r="J191" s="222">
        <v>0</v>
      </c>
      <c r="K191" s="222">
        <v>0</v>
      </c>
      <c r="L191" s="222">
        <v>0</v>
      </c>
      <c r="M191" s="222">
        <v>0</v>
      </c>
      <c r="N191" s="225">
        <v>0</v>
      </c>
    </row>
    <row r="192" spans="1:14" ht="33" customHeight="1" x14ac:dyDescent="0.2">
      <c r="A192" s="199" t="s">
        <v>302</v>
      </c>
      <c r="B192" s="222">
        <v>0</v>
      </c>
      <c r="C192" s="222">
        <v>0</v>
      </c>
      <c r="D192" s="222">
        <v>0</v>
      </c>
      <c r="E192" s="222">
        <v>0</v>
      </c>
      <c r="F192" s="222">
        <v>0</v>
      </c>
      <c r="G192" s="222">
        <v>0</v>
      </c>
      <c r="H192" s="222">
        <v>0</v>
      </c>
      <c r="I192" s="222">
        <v>0</v>
      </c>
      <c r="J192" s="222">
        <v>0</v>
      </c>
      <c r="K192" s="222">
        <v>0</v>
      </c>
      <c r="L192" s="222">
        <v>0</v>
      </c>
      <c r="M192" s="222">
        <v>0</v>
      </c>
      <c r="N192" s="225">
        <v>0</v>
      </c>
    </row>
    <row r="193" spans="1:14" ht="33" customHeight="1" x14ac:dyDescent="0.2">
      <c r="A193" s="199" t="s">
        <v>303</v>
      </c>
      <c r="B193" s="222">
        <v>0</v>
      </c>
      <c r="C193" s="222">
        <v>0</v>
      </c>
      <c r="D193" s="222">
        <v>0</v>
      </c>
      <c r="E193" s="222">
        <v>0</v>
      </c>
      <c r="F193" s="222">
        <v>0</v>
      </c>
      <c r="G193" s="222">
        <v>0</v>
      </c>
      <c r="H193" s="222">
        <v>0</v>
      </c>
      <c r="I193" s="222">
        <v>0</v>
      </c>
      <c r="J193" s="222">
        <v>0</v>
      </c>
      <c r="K193" s="222">
        <v>0</v>
      </c>
      <c r="L193" s="222">
        <v>0</v>
      </c>
      <c r="M193" s="222">
        <v>0</v>
      </c>
      <c r="N193" s="225">
        <v>0</v>
      </c>
    </row>
    <row r="194" spans="1:14" ht="33" customHeight="1" thickBot="1" x14ac:dyDescent="0.25">
      <c r="A194" s="199" t="s">
        <v>234</v>
      </c>
      <c r="B194" s="222">
        <v>0</v>
      </c>
      <c r="C194" s="222">
        <v>0</v>
      </c>
      <c r="D194" s="222">
        <v>60900</v>
      </c>
      <c r="E194" s="222">
        <v>0</v>
      </c>
      <c r="F194" s="222">
        <v>60900</v>
      </c>
      <c r="G194" s="222">
        <v>0</v>
      </c>
      <c r="H194" s="222">
        <v>0</v>
      </c>
      <c r="I194" s="222">
        <v>0</v>
      </c>
      <c r="J194" s="222">
        <v>60900</v>
      </c>
      <c r="K194" s="222">
        <v>121800</v>
      </c>
      <c r="L194" s="222">
        <v>0</v>
      </c>
      <c r="M194" s="222">
        <v>182700</v>
      </c>
      <c r="N194" s="225">
        <v>487200</v>
      </c>
    </row>
    <row r="195" spans="1:14" ht="33" customHeight="1" thickBot="1" x14ac:dyDescent="0.25">
      <c r="A195" s="198" t="s">
        <v>304</v>
      </c>
      <c r="B195" s="221">
        <v>2291281.5</v>
      </c>
      <c r="C195" s="221">
        <v>2708950.16</v>
      </c>
      <c r="D195" s="221">
        <v>2224098.9</v>
      </c>
      <c r="E195" s="221">
        <v>1918935.72</v>
      </c>
      <c r="F195" s="221">
        <v>2592567.52</v>
      </c>
      <c r="G195" s="221">
        <v>4609330.5</v>
      </c>
      <c r="H195" s="221">
        <v>9287757</v>
      </c>
      <c r="I195" s="221">
        <v>3676725</v>
      </c>
      <c r="J195" s="221">
        <v>553320</v>
      </c>
      <c r="K195" s="221">
        <v>851324</v>
      </c>
      <c r="L195" s="221">
        <v>1881877.82</v>
      </c>
      <c r="M195" s="221">
        <v>2472686.56</v>
      </c>
      <c r="N195" s="221">
        <v>35068854.68</v>
      </c>
    </row>
    <row r="196" spans="1:14" ht="33" customHeight="1" x14ac:dyDescent="0.2">
      <c r="A196" s="199" t="s">
        <v>305</v>
      </c>
      <c r="B196" s="222">
        <v>636889.5</v>
      </c>
      <c r="C196" s="222">
        <v>848774.16</v>
      </c>
      <c r="D196" s="222">
        <v>1269882.8999999999</v>
      </c>
      <c r="E196" s="222">
        <v>426015.72</v>
      </c>
      <c r="F196" s="222">
        <v>851006.52</v>
      </c>
      <c r="G196" s="222">
        <v>425763</v>
      </c>
      <c r="H196" s="222">
        <v>0</v>
      </c>
      <c r="I196" s="222">
        <v>0</v>
      </c>
      <c r="J196" s="222">
        <v>0</v>
      </c>
      <c r="K196" s="222">
        <v>0</v>
      </c>
      <c r="L196" s="222">
        <v>1256405.82</v>
      </c>
      <c r="M196" s="222">
        <v>1201674.56</v>
      </c>
      <c r="N196" s="222">
        <v>6916412.1800000016</v>
      </c>
    </row>
    <row r="197" spans="1:14" ht="33" customHeight="1" x14ac:dyDescent="0.2">
      <c r="A197" s="199" t="s">
        <v>306</v>
      </c>
      <c r="B197" s="222">
        <v>0</v>
      </c>
      <c r="C197" s="222">
        <v>0</v>
      </c>
      <c r="D197" s="222">
        <v>0</v>
      </c>
      <c r="E197" s="222">
        <v>1001080</v>
      </c>
      <c r="F197" s="222">
        <v>1384745</v>
      </c>
      <c r="G197" s="222">
        <v>3115787.5</v>
      </c>
      <c r="H197" s="222">
        <v>7050465</v>
      </c>
      <c r="I197" s="222">
        <v>2908225</v>
      </c>
      <c r="J197" s="222">
        <v>0</v>
      </c>
      <c r="K197" s="222">
        <v>0</v>
      </c>
      <c r="L197" s="222">
        <v>0</v>
      </c>
      <c r="M197" s="222">
        <v>0</v>
      </c>
      <c r="N197" s="222">
        <v>15460302.5</v>
      </c>
    </row>
    <row r="198" spans="1:14" ht="33" customHeight="1" x14ac:dyDescent="0.2">
      <c r="A198" s="199" t="s">
        <v>307</v>
      </c>
      <c r="B198" s="222">
        <v>1654392</v>
      </c>
      <c r="C198" s="222">
        <v>1860176</v>
      </c>
      <c r="D198" s="222">
        <v>954216</v>
      </c>
      <c r="E198" s="222">
        <v>491840</v>
      </c>
      <c r="F198" s="222">
        <v>356816</v>
      </c>
      <c r="G198" s="222">
        <v>1067780</v>
      </c>
      <c r="H198" s="222">
        <v>2237292</v>
      </c>
      <c r="I198" s="222">
        <v>768500</v>
      </c>
      <c r="J198" s="222">
        <v>553320</v>
      </c>
      <c r="K198" s="222">
        <v>851324</v>
      </c>
      <c r="L198" s="222">
        <v>625472</v>
      </c>
      <c r="M198" s="222">
        <v>1271012</v>
      </c>
      <c r="N198" s="222">
        <v>12692140</v>
      </c>
    </row>
    <row r="199" spans="1:14" ht="33" customHeight="1" thickBot="1" x14ac:dyDescent="0.25">
      <c r="A199" s="199" t="s">
        <v>234</v>
      </c>
      <c r="B199" s="222">
        <v>0</v>
      </c>
      <c r="C199" s="222">
        <v>0</v>
      </c>
      <c r="D199" s="222">
        <v>0</v>
      </c>
      <c r="E199" s="222">
        <v>0</v>
      </c>
      <c r="F199" s="222">
        <v>0</v>
      </c>
      <c r="G199" s="222">
        <v>0</v>
      </c>
      <c r="H199" s="222">
        <v>0</v>
      </c>
      <c r="I199" s="222">
        <v>0</v>
      </c>
      <c r="J199" s="222">
        <v>0</v>
      </c>
      <c r="K199" s="222">
        <v>0</v>
      </c>
      <c r="L199" s="222">
        <v>0</v>
      </c>
      <c r="M199" s="222">
        <v>0</v>
      </c>
      <c r="N199" s="222">
        <v>0</v>
      </c>
    </row>
    <row r="200" spans="1:14" ht="33" customHeight="1" thickBot="1" x14ac:dyDescent="0.25">
      <c r="A200" s="198" t="s">
        <v>308</v>
      </c>
      <c r="B200" s="221">
        <v>57895410.899999976</v>
      </c>
      <c r="C200" s="221">
        <v>59403382.419999994</v>
      </c>
      <c r="D200" s="221">
        <v>72730336.010000005</v>
      </c>
      <c r="E200" s="221">
        <v>55712092.810000002</v>
      </c>
      <c r="F200" s="221">
        <v>53910697.450000003</v>
      </c>
      <c r="G200" s="221">
        <v>48605635.039999999</v>
      </c>
      <c r="H200" s="221">
        <v>50488476.414000005</v>
      </c>
      <c r="I200" s="221">
        <v>45656703.789999999</v>
      </c>
      <c r="J200" s="221">
        <v>55889771.480000004</v>
      </c>
      <c r="K200" s="221">
        <v>15405381.800000001</v>
      </c>
      <c r="L200" s="221">
        <v>37373455.18</v>
      </c>
      <c r="M200" s="221">
        <v>46724770.859999999</v>
      </c>
      <c r="N200" s="221">
        <v>599796114.15400004</v>
      </c>
    </row>
    <row r="201" spans="1:14" ht="33" customHeight="1" x14ac:dyDescent="0.2">
      <c r="A201" s="199" t="s">
        <v>309</v>
      </c>
      <c r="B201" s="222">
        <v>2227515.0099999998</v>
      </c>
      <c r="C201" s="222">
        <v>4640930.0199999996</v>
      </c>
      <c r="D201" s="222">
        <v>4256735.46</v>
      </c>
      <c r="E201" s="222">
        <v>2990792.16</v>
      </c>
      <c r="F201" s="222">
        <v>2691135.17</v>
      </c>
      <c r="G201" s="222">
        <v>1844646.78</v>
      </c>
      <c r="H201" s="222">
        <v>4637305.4539999999</v>
      </c>
      <c r="I201" s="222">
        <v>2513178.98</v>
      </c>
      <c r="J201" s="222">
        <v>3429062.38</v>
      </c>
      <c r="K201" s="222">
        <v>1781579.14</v>
      </c>
      <c r="L201" s="222">
        <v>1865007.63</v>
      </c>
      <c r="M201" s="222">
        <v>2437297.56</v>
      </c>
      <c r="N201" s="225">
        <v>35315185.744000003</v>
      </c>
    </row>
    <row r="202" spans="1:14" ht="33" customHeight="1" x14ac:dyDescent="0.2">
      <c r="A202" s="199" t="s">
        <v>310</v>
      </c>
      <c r="B202" s="222">
        <v>3796037.25</v>
      </c>
      <c r="C202" s="222">
        <v>5981075.3099999996</v>
      </c>
      <c r="D202" s="222">
        <v>6885144.2400000002</v>
      </c>
      <c r="E202" s="222">
        <v>10129387.800000001</v>
      </c>
      <c r="F202" s="222">
        <v>6929539.6799999997</v>
      </c>
      <c r="G202" s="222">
        <v>9891989.2300000004</v>
      </c>
      <c r="H202" s="222">
        <v>4367553.96</v>
      </c>
      <c r="I202" s="222">
        <v>7432310.5800000001</v>
      </c>
      <c r="J202" s="222">
        <v>6298833.5700000003</v>
      </c>
      <c r="K202" s="222">
        <v>2979388.08</v>
      </c>
      <c r="L202" s="222">
        <v>1845142.32</v>
      </c>
      <c r="M202" s="222">
        <v>0</v>
      </c>
      <c r="N202" s="225">
        <v>66536402.020000003</v>
      </c>
    </row>
    <row r="203" spans="1:14" ht="33" customHeight="1" x14ac:dyDescent="0.2">
      <c r="A203" s="199" t="s">
        <v>311</v>
      </c>
      <c r="B203" s="222">
        <v>0</v>
      </c>
      <c r="C203" s="222">
        <v>0</v>
      </c>
      <c r="D203" s="222">
        <v>0</v>
      </c>
      <c r="E203" s="222">
        <v>0</v>
      </c>
      <c r="F203" s="222">
        <v>0</v>
      </c>
      <c r="G203" s="222">
        <v>0</v>
      </c>
      <c r="H203" s="222">
        <v>0</v>
      </c>
      <c r="I203" s="222">
        <v>0</v>
      </c>
      <c r="J203" s="222">
        <v>0</v>
      </c>
      <c r="K203" s="222">
        <v>0</v>
      </c>
      <c r="L203" s="222">
        <v>0</v>
      </c>
      <c r="M203" s="222">
        <v>0</v>
      </c>
      <c r="N203" s="225">
        <v>0</v>
      </c>
    </row>
    <row r="204" spans="1:14" ht="33" customHeight="1" x14ac:dyDescent="0.2">
      <c r="A204" s="199" t="s">
        <v>312</v>
      </c>
      <c r="B204" s="222">
        <v>0</v>
      </c>
      <c r="C204" s="222">
        <v>0</v>
      </c>
      <c r="D204" s="222">
        <v>0</v>
      </c>
      <c r="E204" s="222">
        <v>0</v>
      </c>
      <c r="F204" s="222">
        <v>0</v>
      </c>
      <c r="G204" s="222">
        <v>0</v>
      </c>
      <c r="H204" s="222">
        <v>0</v>
      </c>
      <c r="I204" s="222">
        <v>0</v>
      </c>
      <c r="J204" s="222">
        <v>0</v>
      </c>
      <c r="K204" s="222">
        <v>0</v>
      </c>
      <c r="L204" s="222">
        <v>0</v>
      </c>
      <c r="M204" s="222">
        <v>0</v>
      </c>
      <c r="N204" s="225">
        <v>0</v>
      </c>
    </row>
    <row r="205" spans="1:14" ht="33" customHeight="1" x14ac:dyDescent="0.2">
      <c r="A205" s="199" t="s">
        <v>313</v>
      </c>
      <c r="B205" s="222">
        <v>0</v>
      </c>
      <c r="C205" s="222">
        <v>0</v>
      </c>
      <c r="D205" s="222">
        <v>0</v>
      </c>
      <c r="E205" s="222">
        <v>0</v>
      </c>
      <c r="F205" s="222">
        <v>0</v>
      </c>
      <c r="G205" s="222">
        <v>0</v>
      </c>
      <c r="H205" s="222">
        <v>0</v>
      </c>
      <c r="I205" s="222">
        <v>0</v>
      </c>
      <c r="J205" s="222">
        <v>0</v>
      </c>
      <c r="K205" s="222">
        <v>0</v>
      </c>
      <c r="L205" s="222">
        <v>0</v>
      </c>
      <c r="M205" s="222">
        <v>0</v>
      </c>
      <c r="N205" s="225">
        <v>0</v>
      </c>
    </row>
    <row r="206" spans="1:14" ht="33" customHeight="1" x14ac:dyDescent="0.2">
      <c r="A206" s="199" t="s">
        <v>314</v>
      </c>
      <c r="B206" s="222">
        <v>51871858.639999978</v>
      </c>
      <c r="C206" s="222">
        <v>48781377.089999996</v>
      </c>
      <c r="D206" s="222">
        <v>61588456.310000002</v>
      </c>
      <c r="E206" s="222">
        <v>42591912.850000001</v>
      </c>
      <c r="F206" s="222">
        <v>44290022.600000001</v>
      </c>
      <c r="G206" s="222">
        <v>36868999.030000001</v>
      </c>
      <c r="H206" s="222">
        <v>41483617</v>
      </c>
      <c r="I206" s="222">
        <v>35711214.229999997</v>
      </c>
      <c r="J206" s="222">
        <v>46161875.530000001</v>
      </c>
      <c r="K206" s="222">
        <v>10644414.58</v>
      </c>
      <c r="L206" s="222">
        <v>33663305.229999997</v>
      </c>
      <c r="M206" s="222">
        <v>44287473.299999997</v>
      </c>
      <c r="N206" s="225">
        <v>497944526.38999999</v>
      </c>
    </row>
    <row r="207" spans="1:14" ht="33" customHeight="1" x14ac:dyDescent="0.2">
      <c r="A207" s="199" t="s">
        <v>313</v>
      </c>
      <c r="B207" s="222">
        <v>0</v>
      </c>
      <c r="C207" s="222">
        <v>0</v>
      </c>
      <c r="D207" s="222">
        <v>0</v>
      </c>
      <c r="E207" s="222">
        <v>0</v>
      </c>
      <c r="F207" s="222">
        <v>0</v>
      </c>
      <c r="G207" s="222">
        <v>0</v>
      </c>
      <c r="H207" s="222">
        <v>0</v>
      </c>
      <c r="I207" s="222">
        <v>0</v>
      </c>
      <c r="J207" s="222">
        <v>0</v>
      </c>
      <c r="K207" s="222">
        <v>0</v>
      </c>
      <c r="L207" s="222">
        <v>0</v>
      </c>
      <c r="M207" s="222">
        <v>0</v>
      </c>
      <c r="N207" s="225">
        <v>0</v>
      </c>
    </row>
    <row r="208" spans="1:14" ht="33" customHeight="1" thickBot="1" x14ac:dyDescent="0.25">
      <c r="A208" s="199" t="s">
        <v>234</v>
      </c>
      <c r="B208" s="222">
        <v>0</v>
      </c>
      <c r="C208" s="222">
        <v>0</v>
      </c>
      <c r="D208" s="222">
        <v>0</v>
      </c>
      <c r="E208" s="222">
        <v>0</v>
      </c>
      <c r="F208" s="222">
        <v>0</v>
      </c>
      <c r="G208" s="222">
        <v>0</v>
      </c>
      <c r="H208" s="222">
        <v>0</v>
      </c>
      <c r="I208" s="222">
        <v>0</v>
      </c>
      <c r="J208" s="222">
        <v>0</v>
      </c>
      <c r="K208" s="222">
        <v>0</v>
      </c>
      <c r="L208" s="222">
        <v>0</v>
      </c>
      <c r="M208" s="222">
        <v>0</v>
      </c>
      <c r="N208" s="225">
        <v>0</v>
      </c>
    </row>
    <row r="209" spans="1:14" ht="33" customHeight="1" thickBot="1" x14ac:dyDescent="0.25">
      <c r="A209" s="198" t="s">
        <v>315</v>
      </c>
      <c r="B209" s="221">
        <v>0</v>
      </c>
      <c r="C209" s="221">
        <v>0</v>
      </c>
      <c r="D209" s="221">
        <v>0</v>
      </c>
      <c r="E209" s="221">
        <v>0</v>
      </c>
      <c r="F209" s="221">
        <v>0</v>
      </c>
      <c r="G209" s="221">
        <v>0</v>
      </c>
      <c r="H209" s="221">
        <v>0</v>
      </c>
      <c r="I209" s="221">
        <v>0</v>
      </c>
      <c r="J209" s="221">
        <v>0</v>
      </c>
      <c r="K209" s="221">
        <v>0</v>
      </c>
      <c r="L209" s="221">
        <v>0</v>
      </c>
      <c r="M209" s="221">
        <v>0</v>
      </c>
      <c r="N209" s="221">
        <v>0</v>
      </c>
    </row>
    <row r="210" spans="1:14" ht="33" customHeight="1" x14ac:dyDescent="0.2">
      <c r="A210" s="199" t="s">
        <v>316</v>
      </c>
      <c r="B210" s="222">
        <v>0</v>
      </c>
      <c r="C210" s="222">
        <v>0</v>
      </c>
      <c r="D210" s="222">
        <v>0</v>
      </c>
      <c r="E210" s="222">
        <v>0</v>
      </c>
      <c r="F210" s="222">
        <v>0</v>
      </c>
      <c r="G210" s="222">
        <v>0</v>
      </c>
      <c r="H210" s="222">
        <v>0</v>
      </c>
      <c r="I210" s="222">
        <v>0</v>
      </c>
      <c r="J210" s="222">
        <v>0</v>
      </c>
      <c r="K210" s="222">
        <v>0</v>
      </c>
      <c r="L210" s="222">
        <v>0</v>
      </c>
      <c r="M210" s="222">
        <v>0</v>
      </c>
      <c r="N210" s="225">
        <v>0</v>
      </c>
    </row>
    <row r="211" spans="1:14" ht="33" customHeight="1" x14ac:dyDescent="0.2">
      <c r="A211" s="199" t="s">
        <v>317</v>
      </c>
      <c r="B211" s="222">
        <v>0</v>
      </c>
      <c r="C211" s="222">
        <v>0</v>
      </c>
      <c r="D211" s="222">
        <v>0</v>
      </c>
      <c r="E211" s="222">
        <v>0</v>
      </c>
      <c r="F211" s="222">
        <v>0</v>
      </c>
      <c r="G211" s="222">
        <v>0</v>
      </c>
      <c r="H211" s="222">
        <v>0</v>
      </c>
      <c r="I211" s="222">
        <v>0</v>
      </c>
      <c r="J211" s="222">
        <v>0</v>
      </c>
      <c r="K211" s="222">
        <v>0</v>
      </c>
      <c r="L211" s="222">
        <v>0</v>
      </c>
      <c r="M211" s="222">
        <v>0</v>
      </c>
      <c r="N211" s="225">
        <v>0</v>
      </c>
    </row>
    <row r="212" spans="1:14" ht="33" customHeight="1" thickBot="1" x14ac:dyDescent="0.25">
      <c r="A212" s="199" t="s">
        <v>234</v>
      </c>
      <c r="B212" s="222">
        <v>0</v>
      </c>
      <c r="C212" s="222">
        <v>0</v>
      </c>
      <c r="D212" s="222">
        <v>0</v>
      </c>
      <c r="E212" s="222">
        <v>0</v>
      </c>
      <c r="F212" s="222">
        <v>0</v>
      </c>
      <c r="G212" s="222">
        <v>0</v>
      </c>
      <c r="H212" s="222">
        <v>0</v>
      </c>
      <c r="I212" s="222">
        <v>0</v>
      </c>
      <c r="J212" s="222">
        <v>0</v>
      </c>
      <c r="K212" s="222">
        <v>0</v>
      </c>
      <c r="L212" s="222">
        <v>0</v>
      </c>
      <c r="M212" s="222">
        <v>0</v>
      </c>
      <c r="N212" s="225">
        <v>0</v>
      </c>
    </row>
    <row r="213" spans="1:14" ht="33" customHeight="1" thickBot="1" x14ac:dyDescent="0.25">
      <c r="A213" s="198" t="s">
        <v>377</v>
      </c>
      <c r="B213" s="221">
        <v>0</v>
      </c>
      <c r="C213" s="221">
        <v>0</v>
      </c>
      <c r="D213" s="221">
        <v>0</v>
      </c>
      <c r="E213" s="221">
        <v>0</v>
      </c>
      <c r="F213" s="221">
        <v>0</v>
      </c>
      <c r="G213" s="221">
        <v>0</v>
      </c>
      <c r="H213" s="221">
        <v>0</v>
      </c>
      <c r="I213" s="221">
        <v>0</v>
      </c>
      <c r="J213" s="221">
        <v>0</v>
      </c>
      <c r="K213" s="221">
        <v>0</v>
      </c>
      <c r="L213" s="221">
        <v>0</v>
      </c>
      <c r="M213" s="221">
        <v>0</v>
      </c>
      <c r="N213" s="221">
        <v>0</v>
      </c>
    </row>
    <row r="214" spans="1:14" ht="33" customHeight="1" thickBot="1" x14ac:dyDescent="0.25">
      <c r="A214" s="201" t="s">
        <v>234</v>
      </c>
      <c r="B214" s="227">
        <v>0</v>
      </c>
      <c r="C214" s="227">
        <v>0</v>
      </c>
      <c r="D214" s="227">
        <v>0</v>
      </c>
      <c r="E214" s="227">
        <v>0</v>
      </c>
      <c r="F214" s="227">
        <v>0</v>
      </c>
      <c r="G214" s="227">
        <v>0</v>
      </c>
      <c r="H214" s="227">
        <v>0</v>
      </c>
      <c r="I214" s="227">
        <v>0</v>
      </c>
      <c r="J214" s="227">
        <v>0</v>
      </c>
      <c r="K214" s="227">
        <v>0</v>
      </c>
      <c r="L214" s="227">
        <v>0</v>
      </c>
      <c r="M214" s="227">
        <v>0</v>
      </c>
      <c r="N214" s="228">
        <v>0</v>
      </c>
    </row>
    <row r="215" spans="1:14" ht="33" customHeight="1" thickBot="1" x14ac:dyDescent="0.25">
      <c r="A215" s="202" t="s">
        <v>229</v>
      </c>
      <c r="B215" s="229">
        <v>208224292.75999996</v>
      </c>
      <c r="C215" s="229">
        <v>199804294.32999998</v>
      </c>
      <c r="D215" s="229">
        <v>210630589.19000006</v>
      </c>
      <c r="E215" s="229">
        <v>208053542.59</v>
      </c>
      <c r="F215" s="229">
        <v>206773876.06999999</v>
      </c>
      <c r="G215" s="229">
        <v>241532628.88999999</v>
      </c>
      <c r="H215" s="229">
        <v>272466494.764</v>
      </c>
      <c r="I215" s="229">
        <v>287502452.46000004</v>
      </c>
      <c r="J215" s="229">
        <v>289655693.56</v>
      </c>
      <c r="K215" s="229">
        <v>258875934.19999996</v>
      </c>
      <c r="L215" s="229">
        <v>244156006.08000001</v>
      </c>
      <c r="M215" s="229">
        <v>277447876.94999999</v>
      </c>
      <c r="N215" s="229">
        <v>2905123681.8439994</v>
      </c>
    </row>
    <row r="216" spans="1:14" ht="33" customHeight="1" x14ac:dyDescent="0.2"/>
    <row r="217" spans="1:14" ht="33" customHeight="1" x14ac:dyDescent="0.2">
      <c r="A217" s="64"/>
    </row>
    <row r="218" spans="1:14" ht="33" customHeight="1" x14ac:dyDescent="0.2">
      <c r="A218" s="349" t="s">
        <v>386</v>
      </c>
      <c r="B218" s="349"/>
      <c r="C218" s="349"/>
      <c r="D218" s="349"/>
      <c r="E218" s="349"/>
      <c r="F218" s="349"/>
      <c r="G218" s="349"/>
      <c r="H218" s="349"/>
      <c r="I218" s="349"/>
      <c r="J218" s="349"/>
      <c r="K218" s="349"/>
      <c r="L218" s="349"/>
      <c r="M218" s="349"/>
      <c r="N218" s="349"/>
    </row>
    <row r="219" spans="1:14" ht="33" customHeight="1" thickBo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</row>
    <row r="220" spans="1:14" ht="33" customHeight="1" thickBot="1" x14ac:dyDescent="0.25">
      <c r="A220" s="191" t="s">
        <v>216</v>
      </c>
      <c r="B220" s="192" t="s">
        <v>217</v>
      </c>
      <c r="C220" s="192" t="s">
        <v>218</v>
      </c>
      <c r="D220" s="192" t="s">
        <v>219</v>
      </c>
      <c r="E220" s="192" t="s">
        <v>220</v>
      </c>
      <c r="F220" s="192" t="s">
        <v>221</v>
      </c>
      <c r="G220" s="192" t="s">
        <v>222</v>
      </c>
      <c r="H220" s="192" t="s">
        <v>223</v>
      </c>
      <c r="I220" s="192" t="s">
        <v>224</v>
      </c>
      <c r="J220" s="192" t="s">
        <v>225</v>
      </c>
      <c r="K220" s="192" t="s">
        <v>226</v>
      </c>
      <c r="L220" s="192" t="s">
        <v>227</v>
      </c>
      <c r="M220" s="192" t="s">
        <v>228</v>
      </c>
      <c r="N220" s="193" t="s">
        <v>229</v>
      </c>
    </row>
    <row r="221" spans="1:14" ht="33" customHeight="1" thickBot="1" x14ac:dyDescent="0.25">
      <c r="A221" s="198" t="s">
        <v>230</v>
      </c>
      <c r="B221" s="221">
        <v>0</v>
      </c>
      <c r="C221" s="221">
        <v>0</v>
      </c>
      <c r="D221" s="221">
        <v>0</v>
      </c>
      <c r="E221" s="221">
        <v>0</v>
      </c>
      <c r="F221" s="221">
        <v>0</v>
      </c>
      <c r="G221" s="221">
        <v>0</v>
      </c>
      <c r="H221" s="221">
        <v>0</v>
      </c>
      <c r="I221" s="221">
        <v>59450</v>
      </c>
      <c r="J221" s="221">
        <v>0</v>
      </c>
      <c r="K221" s="221">
        <v>0</v>
      </c>
      <c r="L221" s="221">
        <v>0</v>
      </c>
      <c r="M221" s="221">
        <v>0</v>
      </c>
      <c r="N221" s="221">
        <v>59450</v>
      </c>
    </row>
    <row r="222" spans="1:14" ht="33" customHeight="1" x14ac:dyDescent="0.2">
      <c r="A222" s="195" t="s">
        <v>231</v>
      </c>
      <c r="B222" s="222">
        <v>0</v>
      </c>
      <c r="C222" s="222">
        <v>0</v>
      </c>
      <c r="D222" s="222">
        <v>0</v>
      </c>
      <c r="E222" s="222">
        <v>0</v>
      </c>
      <c r="F222" s="222">
        <v>0</v>
      </c>
      <c r="G222" s="222">
        <v>0</v>
      </c>
      <c r="H222" s="222">
        <v>0</v>
      </c>
      <c r="I222" s="222">
        <v>59450</v>
      </c>
      <c r="J222" s="222">
        <v>0</v>
      </c>
      <c r="K222" s="222">
        <v>0</v>
      </c>
      <c r="L222" s="222">
        <v>0</v>
      </c>
      <c r="M222" s="222">
        <v>0</v>
      </c>
      <c r="N222" s="223">
        <v>59450</v>
      </c>
    </row>
    <row r="223" spans="1:14" ht="33" customHeight="1" x14ac:dyDescent="0.2">
      <c r="A223" s="195" t="s">
        <v>213</v>
      </c>
      <c r="B223" s="222">
        <v>0</v>
      </c>
      <c r="C223" s="222">
        <v>0</v>
      </c>
      <c r="D223" s="222">
        <v>0</v>
      </c>
      <c r="E223" s="222">
        <v>0</v>
      </c>
      <c r="F223" s="222">
        <v>0</v>
      </c>
      <c r="G223" s="222">
        <v>0</v>
      </c>
      <c r="H223" s="222">
        <v>0</v>
      </c>
      <c r="I223" s="222">
        <v>0</v>
      </c>
      <c r="J223" s="222">
        <v>0</v>
      </c>
      <c r="K223" s="222">
        <v>0</v>
      </c>
      <c r="L223" s="222">
        <v>0</v>
      </c>
      <c r="M223" s="222">
        <v>0</v>
      </c>
      <c r="N223" s="223">
        <v>0</v>
      </c>
    </row>
    <row r="224" spans="1:14" ht="33" customHeight="1" x14ac:dyDescent="0.2">
      <c r="A224" s="195" t="s">
        <v>232</v>
      </c>
      <c r="B224" s="222">
        <v>0</v>
      </c>
      <c r="C224" s="222">
        <v>0</v>
      </c>
      <c r="D224" s="222">
        <v>0</v>
      </c>
      <c r="E224" s="222">
        <v>0</v>
      </c>
      <c r="F224" s="222">
        <v>0</v>
      </c>
      <c r="G224" s="222">
        <v>0</v>
      </c>
      <c r="H224" s="222">
        <v>0</v>
      </c>
      <c r="I224" s="222">
        <v>0</v>
      </c>
      <c r="J224" s="222">
        <v>0</v>
      </c>
      <c r="K224" s="222">
        <v>0</v>
      </c>
      <c r="L224" s="222">
        <v>0</v>
      </c>
      <c r="M224" s="222">
        <v>0</v>
      </c>
      <c r="N224" s="223">
        <v>0</v>
      </c>
    </row>
    <row r="225" spans="1:14" ht="33" customHeight="1" x14ac:dyDescent="0.2">
      <c r="A225" s="196" t="s">
        <v>233</v>
      </c>
      <c r="B225" s="222">
        <v>0</v>
      </c>
      <c r="C225" s="222">
        <v>0</v>
      </c>
      <c r="D225" s="222">
        <v>0</v>
      </c>
      <c r="E225" s="222">
        <v>0</v>
      </c>
      <c r="F225" s="222">
        <v>0</v>
      </c>
      <c r="G225" s="222">
        <v>0</v>
      </c>
      <c r="H225" s="222">
        <v>0</v>
      </c>
      <c r="I225" s="222">
        <v>0</v>
      </c>
      <c r="J225" s="222">
        <v>0</v>
      </c>
      <c r="K225" s="222">
        <v>0</v>
      </c>
      <c r="L225" s="222">
        <v>0</v>
      </c>
      <c r="M225" s="222">
        <v>0</v>
      </c>
      <c r="N225" s="223">
        <v>0</v>
      </c>
    </row>
    <row r="226" spans="1:14" ht="33" customHeight="1" thickBot="1" x14ac:dyDescent="0.25">
      <c r="A226" s="197" t="s">
        <v>234</v>
      </c>
      <c r="B226" s="223">
        <v>0</v>
      </c>
      <c r="C226" s="222">
        <v>0</v>
      </c>
      <c r="D226" s="222">
        <v>0</v>
      </c>
      <c r="E226" s="222">
        <v>0</v>
      </c>
      <c r="F226" s="222">
        <v>0</v>
      </c>
      <c r="G226" s="222">
        <v>0</v>
      </c>
      <c r="H226" s="222">
        <v>0</v>
      </c>
      <c r="I226" s="222">
        <v>0</v>
      </c>
      <c r="J226" s="222">
        <v>0</v>
      </c>
      <c r="K226" s="222">
        <v>0</v>
      </c>
      <c r="L226" s="222">
        <v>0</v>
      </c>
      <c r="M226" s="222">
        <v>0</v>
      </c>
      <c r="N226" s="223">
        <v>0</v>
      </c>
    </row>
    <row r="227" spans="1:14" ht="33" customHeight="1" thickBot="1" x14ac:dyDescent="0.25">
      <c r="A227" s="198" t="s">
        <v>235</v>
      </c>
      <c r="B227" s="221">
        <v>0</v>
      </c>
      <c r="C227" s="221">
        <v>0</v>
      </c>
      <c r="D227" s="221">
        <v>0</v>
      </c>
      <c r="E227" s="221">
        <v>0</v>
      </c>
      <c r="F227" s="221">
        <v>0</v>
      </c>
      <c r="G227" s="221">
        <v>0</v>
      </c>
      <c r="H227" s="221">
        <v>0</v>
      </c>
      <c r="I227" s="221">
        <v>0</v>
      </c>
      <c r="J227" s="221">
        <v>0</v>
      </c>
      <c r="K227" s="221">
        <v>0</v>
      </c>
      <c r="L227" s="221">
        <v>0</v>
      </c>
      <c r="M227" s="221">
        <v>0</v>
      </c>
      <c r="N227" s="221">
        <v>0</v>
      </c>
    </row>
    <row r="228" spans="1:14" ht="33" customHeight="1" x14ac:dyDescent="0.2">
      <c r="A228" s="199" t="s">
        <v>236</v>
      </c>
      <c r="B228" s="222">
        <v>0</v>
      </c>
      <c r="C228" s="222">
        <v>0</v>
      </c>
      <c r="D228" s="222">
        <v>0</v>
      </c>
      <c r="E228" s="222">
        <v>0</v>
      </c>
      <c r="F228" s="222">
        <v>0</v>
      </c>
      <c r="G228" s="222">
        <v>0</v>
      </c>
      <c r="H228" s="222">
        <v>0</v>
      </c>
      <c r="I228" s="222">
        <v>0</v>
      </c>
      <c r="J228" s="222">
        <v>0</v>
      </c>
      <c r="K228" s="222">
        <v>0</v>
      </c>
      <c r="L228" s="222">
        <v>0</v>
      </c>
      <c r="M228" s="222">
        <v>0</v>
      </c>
      <c r="N228" s="223">
        <v>0</v>
      </c>
    </row>
    <row r="229" spans="1:14" ht="33" customHeight="1" x14ac:dyDescent="0.2">
      <c r="A229" s="199" t="s">
        <v>237</v>
      </c>
      <c r="B229" s="222">
        <v>0</v>
      </c>
      <c r="C229" s="222">
        <v>0</v>
      </c>
      <c r="D229" s="222">
        <v>0</v>
      </c>
      <c r="E229" s="222">
        <v>0</v>
      </c>
      <c r="F229" s="222">
        <v>0</v>
      </c>
      <c r="G229" s="222">
        <v>0</v>
      </c>
      <c r="H229" s="222">
        <v>0</v>
      </c>
      <c r="I229" s="222">
        <v>0</v>
      </c>
      <c r="J229" s="222">
        <v>0</v>
      </c>
      <c r="K229" s="222">
        <v>0</v>
      </c>
      <c r="L229" s="222">
        <v>0</v>
      </c>
      <c r="M229" s="222">
        <v>0</v>
      </c>
      <c r="N229" s="223">
        <v>0</v>
      </c>
    </row>
    <row r="230" spans="1:14" ht="33" customHeight="1" x14ac:dyDescent="0.2">
      <c r="A230" s="199" t="s">
        <v>238</v>
      </c>
      <c r="B230" s="222">
        <v>0</v>
      </c>
      <c r="C230" s="222">
        <v>0</v>
      </c>
      <c r="D230" s="222">
        <v>0</v>
      </c>
      <c r="E230" s="222">
        <v>0</v>
      </c>
      <c r="F230" s="222">
        <v>0</v>
      </c>
      <c r="G230" s="222">
        <v>0</v>
      </c>
      <c r="H230" s="222">
        <v>0</v>
      </c>
      <c r="I230" s="222">
        <v>0</v>
      </c>
      <c r="J230" s="222">
        <v>0</v>
      </c>
      <c r="K230" s="222">
        <v>0</v>
      </c>
      <c r="L230" s="222">
        <v>0</v>
      </c>
      <c r="M230" s="222">
        <v>0</v>
      </c>
      <c r="N230" s="223">
        <v>0</v>
      </c>
    </row>
    <row r="231" spans="1:14" ht="33" customHeight="1" x14ac:dyDescent="0.2">
      <c r="A231" s="199" t="s">
        <v>239</v>
      </c>
      <c r="B231" s="222">
        <v>0</v>
      </c>
      <c r="C231" s="222">
        <v>0</v>
      </c>
      <c r="D231" s="222">
        <v>0</v>
      </c>
      <c r="E231" s="222">
        <v>0</v>
      </c>
      <c r="F231" s="222">
        <v>0</v>
      </c>
      <c r="G231" s="222">
        <v>0</v>
      </c>
      <c r="H231" s="222">
        <v>0</v>
      </c>
      <c r="I231" s="222">
        <v>0</v>
      </c>
      <c r="J231" s="222">
        <v>0</v>
      </c>
      <c r="K231" s="222">
        <v>0</v>
      </c>
      <c r="L231" s="222">
        <v>0</v>
      </c>
      <c r="M231" s="222">
        <v>0</v>
      </c>
      <c r="N231" s="223">
        <v>0</v>
      </c>
    </row>
    <row r="232" spans="1:14" ht="33" customHeight="1" x14ac:dyDescent="0.2">
      <c r="A232" s="199" t="s">
        <v>240</v>
      </c>
      <c r="B232" s="222">
        <v>0</v>
      </c>
      <c r="C232" s="222">
        <v>0</v>
      </c>
      <c r="D232" s="222">
        <v>0</v>
      </c>
      <c r="E232" s="222">
        <v>0</v>
      </c>
      <c r="F232" s="222">
        <v>0</v>
      </c>
      <c r="G232" s="222">
        <v>0</v>
      </c>
      <c r="H232" s="222">
        <v>0</v>
      </c>
      <c r="I232" s="222">
        <v>0</v>
      </c>
      <c r="J232" s="222">
        <v>0</v>
      </c>
      <c r="K232" s="222">
        <v>0</v>
      </c>
      <c r="L232" s="222">
        <v>0</v>
      </c>
      <c r="M232" s="222">
        <v>0</v>
      </c>
      <c r="N232" s="223">
        <v>0</v>
      </c>
    </row>
    <row r="233" spans="1:14" ht="33" customHeight="1" thickBot="1" x14ac:dyDescent="0.25">
      <c r="A233" s="199" t="s">
        <v>241</v>
      </c>
      <c r="B233" s="222">
        <v>0</v>
      </c>
      <c r="C233" s="222">
        <v>0</v>
      </c>
      <c r="D233" s="222">
        <v>0</v>
      </c>
      <c r="E233" s="222">
        <v>0</v>
      </c>
      <c r="F233" s="222">
        <v>0</v>
      </c>
      <c r="G233" s="222">
        <v>0</v>
      </c>
      <c r="H233" s="222">
        <v>0</v>
      </c>
      <c r="I233" s="222">
        <v>0</v>
      </c>
      <c r="J233" s="222">
        <v>0</v>
      </c>
      <c r="K233" s="222">
        <v>0</v>
      </c>
      <c r="L233" s="222">
        <v>0</v>
      </c>
      <c r="M233" s="222">
        <v>0</v>
      </c>
      <c r="N233" s="223">
        <v>0</v>
      </c>
    </row>
    <row r="234" spans="1:14" ht="33" customHeight="1" thickBot="1" x14ac:dyDescent="0.25">
      <c r="A234" s="198" t="s">
        <v>242</v>
      </c>
      <c r="B234" s="221">
        <v>0</v>
      </c>
      <c r="C234" s="221">
        <v>0</v>
      </c>
      <c r="D234" s="221">
        <v>0</v>
      </c>
      <c r="E234" s="221">
        <v>0</v>
      </c>
      <c r="F234" s="221">
        <v>0</v>
      </c>
      <c r="G234" s="221">
        <v>0</v>
      </c>
      <c r="H234" s="221">
        <v>0</v>
      </c>
      <c r="I234" s="221">
        <v>0</v>
      </c>
      <c r="J234" s="221">
        <v>0</v>
      </c>
      <c r="K234" s="221">
        <v>0</v>
      </c>
      <c r="L234" s="221">
        <v>0</v>
      </c>
      <c r="M234" s="221">
        <v>0</v>
      </c>
      <c r="N234" s="221">
        <v>0</v>
      </c>
    </row>
    <row r="235" spans="1:14" ht="33" customHeight="1" x14ac:dyDescent="0.2">
      <c r="A235" s="199" t="s">
        <v>243</v>
      </c>
      <c r="B235" s="222">
        <v>0</v>
      </c>
      <c r="C235" s="222">
        <v>0</v>
      </c>
      <c r="D235" s="222">
        <v>0</v>
      </c>
      <c r="E235" s="222">
        <v>0</v>
      </c>
      <c r="F235" s="222">
        <v>0</v>
      </c>
      <c r="G235" s="222">
        <v>0</v>
      </c>
      <c r="H235" s="222">
        <v>0</v>
      </c>
      <c r="I235" s="222">
        <v>0</v>
      </c>
      <c r="J235" s="222">
        <v>0</v>
      </c>
      <c r="K235" s="222">
        <v>0</v>
      </c>
      <c r="L235" s="222">
        <v>0</v>
      </c>
      <c r="M235" s="222">
        <v>0</v>
      </c>
      <c r="N235" s="223">
        <v>0</v>
      </c>
    </row>
    <row r="236" spans="1:14" ht="33" customHeight="1" x14ac:dyDescent="0.2">
      <c r="A236" s="199" t="s">
        <v>244</v>
      </c>
      <c r="B236" s="222">
        <v>0</v>
      </c>
      <c r="C236" s="222">
        <v>0</v>
      </c>
      <c r="D236" s="222">
        <v>0</v>
      </c>
      <c r="E236" s="222">
        <v>0</v>
      </c>
      <c r="F236" s="222">
        <v>0</v>
      </c>
      <c r="G236" s="222">
        <v>0</v>
      </c>
      <c r="H236" s="222">
        <v>0</v>
      </c>
      <c r="I236" s="222">
        <v>0</v>
      </c>
      <c r="J236" s="222">
        <v>0</v>
      </c>
      <c r="K236" s="222">
        <v>0</v>
      </c>
      <c r="L236" s="222">
        <v>0</v>
      </c>
      <c r="M236" s="222">
        <v>0</v>
      </c>
      <c r="N236" s="223">
        <v>0</v>
      </c>
    </row>
    <row r="237" spans="1:14" ht="33" customHeight="1" x14ac:dyDescent="0.2">
      <c r="A237" s="199" t="s">
        <v>245</v>
      </c>
      <c r="B237" s="222">
        <v>0</v>
      </c>
      <c r="C237" s="222">
        <v>0</v>
      </c>
      <c r="D237" s="222">
        <v>0</v>
      </c>
      <c r="E237" s="222">
        <v>0</v>
      </c>
      <c r="F237" s="222">
        <v>0</v>
      </c>
      <c r="G237" s="222">
        <v>0</v>
      </c>
      <c r="H237" s="222">
        <v>0</v>
      </c>
      <c r="I237" s="222">
        <v>0</v>
      </c>
      <c r="J237" s="222">
        <v>0</v>
      </c>
      <c r="K237" s="222">
        <v>0</v>
      </c>
      <c r="L237" s="222">
        <v>0</v>
      </c>
      <c r="M237" s="222">
        <v>0</v>
      </c>
      <c r="N237" s="223">
        <v>0</v>
      </c>
    </row>
    <row r="238" spans="1:14" ht="33" customHeight="1" thickBot="1" x14ac:dyDescent="0.25">
      <c r="A238" s="199" t="s">
        <v>246</v>
      </c>
      <c r="B238" s="222">
        <v>0</v>
      </c>
      <c r="C238" s="222">
        <v>0</v>
      </c>
      <c r="D238" s="222">
        <v>0</v>
      </c>
      <c r="E238" s="222">
        <v>0</v>
      </c>
      <c r="F238" s="222">
        <v>0</v>
      </c>
      <c r="G238" s="222">
        <v>0</v>
      </c>
      <c r="H238" s="222">
        <v>0</v>
      </c>
      <c r="I238" s="222">
        <v>0</v>
      </c>
      <c r="J238" s="222">
        <v>0</v>
      </c>
      <c r="K238" s="222">
        <v>0</v>
      </c>
      <c r="L238" s="222">
        <v>0</v>
      </c>
      <c r="M238" s="222">
        <v>0</v>
      </c>
      <c r="N238" s="223">
        <v>0</v>
      </c>
    </row>
    <row r="239" spans="1:14" ht="33" customHeight="1" thickBot="1" x14ac:dyDescent="0.25">
      <c r="A239" s="198" t="s">
        <v>247</v>
      </c>
      <c r="B239" s="224">
        <v>101380</v>
      </c>
      <c r="C239" s="224">
        <v>0</v>
      </c>
      <c r="D239" s="224">
        <v>54800</v>
      </c>
      <c r="E239" s="224">
        <v>0</v>
      </c>
      <c r="F239" s="224">
        <v>0</v>
      </c>
      <c r="G239" s="224">
        <v>0</v>
      </c>
      <c r="H239" s="224">
        <v>0</v>
      </c>
      <c r="I239" s="224">
        <v>51680</v>
      </c>
      <c r="J239" s="224">
        <v>387110</v>
      </c>
      <c r="K239" s="224">
        <v>439660</v>
      </c>
      <c r="L239" s="224">
        <v>183600</v>
      </c>
      <c r="M239" s="224">
        <v>0</v>
      </c>
      <c r="N239" s="224">
        <v>1218230</v>
      </c>
    </row>
    <row r="240" spans="1:14" ht="33" customHeight="1" x14ac:dyDescent="0.2">
      <c r="A240" s="199" t="s">
        <v>248</v>
      </c>
      <c r="B240" s="222">
        <v>0</v>
      </c>
      <c r="C240" s="222">
        <v>0</v>
      </c>
      <c r="D240" s="222">
        <v>0</v>
      </c>
      <c r="E240" s="222">
        <v>0</v>
      </c>
      <c r="F240" s="222">
        <v>0</v>
      </c>
      <c r="G240" s="222">
        <v>0</v>
      </c>
      <c r="H240" s="222">
        <v>0</v>
      </c>
      <c r="I240" s="222">
        <v>0</v>
      </c>
      <c r="J240" s="222">
        <v>0</v>
      </c>
      <c r="K240" s="222">
        <v>0</v>
      </c>
      <c r="L240" s="222">
        <v>0</v>
      </c>
      <c r="M240" s="222">
        <v>0</v>
      </c>
      <c r="N240" s="225">
        <v>0</v>
      </c>
    </row>
    <row r="241" spans="1:14" ht="33" customHeight="1" thickBot="1" x14ac:dyDescent="0.25">
      <c r="A241" s="199" t="s">
        <v>249</v>
      </c>
      <c r="B241" s="222">
        <v>101380</v>
      </c>
      <c r="C241" s="222">
        <v>0</v>
      </c>
      <c r="D241" s="222">
        <v>54800</v>
      </c>
      <c r="E241" s="222">
        <v>0</v>
      </c>
      <c r="F241" s="222">
        <v>0</v>
      </c>
      <c r="G241" s="222">
        <v>0</v>
      </c>
      <c r="H241" s="222">
        <v>0</v>
      </c>
      <c r="I241" s="222">
        <v>51680</v>
      </c>
      <c r="J241" s="222">
        <v>387110</v>
      </c>
      <c r="K241" s="222">
        <v>439660</v>
      </c>
      <c r="L241" s="222">
        <v>183600</v>
      </c>
      <c r="M241" s="222">
        <v>0</v>
      </c>
      <c r="N241" s="225">
        <v>1218230</v>
      </c>
    </row>
    <row r="242" spans="1:14" ht="33" customHeight="1" thickBot="1" x14ac:dyDescent="0.25">
      <c r="A242" s="198" t="s">
        <v>250</v>
      </c>
      <c r="B242" s="221">
        <v>5223825</v>
      </c>
      <c r="C242" s="221">
        <v>3897000</v>
      </c>
      <c r="D242" s="221">
        <v>4936725</v>
      </c>
      <c r="E242" s="221">
        <v>4250025</v>
      </c>
      <c r="F242" s="221">
        <v>4942125</v>
      </c>
      <c r="G242" s="221">
        <v>5015250</v>
      </c>
      <c r="H242" s="221">
        <v>4829625</v>
      </c>
      <c r="I242" s="221">
        <v>4553325</v>
      </c>
      <c r="J242" s="221">
        <v>4546125</v>
      </c>
      <c r="K242" s="221">
        <v>5022450</v>
      </c>
      <c r="L242" s="221">
        <v>2473650</v>
      </c>
      <c r="M242" s="221">
        <v>4294575</v>
      </c>
      <c r="N242" s="221">
        <v>53984700</v>
      </c>
    </row>
    <row r="243" spans="1:14" ht="33" customHeight="1" x14ac:dyDescent="0.2">
      <c r="A243" s="199" t="s">
        <v>251</v>
      </c>
      <c r="B243" s="222">
        <v>0</v>
      </c>
      <c r="C243" s="222">
        <v>0</v>
      </c>
      <c r="D243" s="222">
        <v>0</v>
      </c>
      <c r="E243" s="222">
        <v>0</v>
      </c>
      <c r="F243" s="222">
        <v>0</v>
      </c>
      <c r="G243" s="222">
        <v>0</v>
      </c>
      <c r="H243" s="222">
        <v>0</v>
      </c>
      <c r="I243" s="222">
        <v>0</v>
      </c>
      <c r="J243" s="222">
        <v>0</v>
      </c>
      <c r="K243" s="222">
        <v>0</v>
      </c>
      <c r="L243" s="222">
        <v>0</v>
      </c>
      <c r="M243" s="222">
        <v>0</v>
      </c>
      <c r="N243" s="225">
        <v>0</v>
      </c>
    </row>
    <row r="244" spans="1:14" ht="33" customHeight="1" x14ac:dyDescent="0.2">
      <c r="A244" s="199" t="s">
        <v>252</v>
      </c>
      <c r="B244" s="222">
        <v>0</v>
      </c>
      <c r="C244" s="222">
        <v>0</v>
      </c>
      <c r="D244" s="222">
        <v>0</v>
      </c>
      <c r="E244" s="222">
        <v>0</v>
      </c>
      <c r="F244" s="222">
        <v>0</v>
      </c>
      <c r="G244" s="222">
        <v>0</v>
      </c>
      <c r="H244" s="222">
        <v>0</v>
      </c>
      <c r="I244" s="222">
        <v>0</v>
      </c>
      <c r="J244" s="222">
        <v>0</v>
      </c>
      <c r="K244" s="222">
        <v>0</v>
      </c>
      <c r="L244" s="222">
        <v>0</v>
      </c>
      <c r="M244" s="222">
        <v>0</v>
      </c>
      <c r="N244" s="225">
        <v>0</v>
      </c>
    </row>
    <row r="245" spans="1:14" ht="33" customHeight="1" x14ac:dyDescent="0.2">
      <c r="A245" s="199" t="s">
        <v>253</v>
      </c>
      <c r="B245" s="222">
        <v>0</v>
      </c>
      <c r="C245" s="222">
        <v>0</v>
      </c>
      <c r="D245" s="222">
        <v>0</v>
      </c>
      <c r="E245" s="222">
        <v>0</v>
      </c>
      <c r="F245" s="222">
        <v>0</v>
      </c>
      <c r="G245" s="222">
        <v>0</v>
      </c>
      <c r="H245" s="222">
        <v>0</v>
      </c>
      <c r="I245" s="222">
        <v>0</v>
      </c>
      <c r="J245" s="222">
        <v>0</v>
      </c>
      <c r="K245" s="222">
        <v>0</v>
      </c>
      <c r="L245" s="222">
        <v>0</v>
      </c>
      <c r="M245" s="222">
        <v>0</v>
      </c>
      <c r="N245" s="225">
        <v>0</v>
      </c>
    </row>
    <row r="246" spans="1:14" ht="33" customHeight="1" x14ac:dyDescent="0.2">
      <c r="A246" s="199" t="s">
        <v>254</v>
      </c>
      <c r="B246" s="222">
        <v>0</v>
      </c>
      <c r="C246" s="222">
        <v>0</v>
      </c>
      <c r="D246" s="222">
        <v>0</v>
      </c>
      <c r="E246" s="222">
        <v>0</v>
      </c>
      <c r="F246" s="222">
        <v>0</v>
      </c>
      <c r="G246" s="222">
        <v>0</v>
      </c>
      <c r="H246" s="222">
        <v>0</v>
      </c>
      <c r="I246" s="222">
        <v>0</v>
      </c>
      <c r="J246" s="222">
        <v>0</v>
      </c>
      <c r="K246" s="222">
        <v>0</v>
      </c>
      <c r="L246" s="222">
        <v>0</v>
      </c>
      <c r="M246" s="222">
        <v>0</v>
      </c>
      <c r="N246" s="225">
        <v>0</v>
      </c>
    </row>
    <row r="247" spans="1:14" ht="33" customHeight="1" x14ac:dyDescent="0.2">
      <c r="A247" s="199" t="s">
        <v>255</v>
      </c>
      <c r="B247" s="222">
        <v>0</v>
      </c>
      <c r="C247" s="222">
        <v>0</v>
      </c>
      <c r="D247" s="222">
        <v>0</v>
      </c>
      <c r="E247" s="222">
        <v>0</v>
      </c>
      <c r="F247" s="222">
        <v>0</v>
      </c>
      <c r="G247" s="222">
        <v>0</v>
      </c>
      <c r="H247" s="222">
        <v>0</v>
      </c>
      <c r="I247" s="222">
        <v>0</v>
      </c>
      <c r="J247" s="222">
        <v>0</v>
      </c>
      <c r="K247" s="222">
        <v>0</v>
      </c>
      <c r="L247" s="222">
        <v>0</v>
      </c>
      <c r="M247" s="222">
        <v>0</v>
      </c>
      <c r="N247" s="225">
        <v>0</v>
      </c>
    </row>
    <row r="248" spans="1:14" ht="33" customHeight="1" x14ac:dyDescent="0.2">
      <c r="A248" s="199" t="s">
        <v>256</v>
      </c>
      <c r="B248" s="222">
        <v>0</v>
      </c>
      <c r="C248" s="222">
        <v>0</v>
      </c>
      <c r="D248" s="222">
        <v>0</v>
      </c>
      <c r="E248" s="222">
        <v>0</v>
      </c>
      <c r="F248" s="222">
        <v>0</v>
      </c>
      <c r="G248" s="222">
        <v>0</v>
      </c>
      <c r="H248" s="222">
        <v>0</v>
      </c>
      <c r="I248" s="222">
        <v>0</v>
      </c>
      <c r="J248" s="222">
        <v>0</v>
      </c>
      <c r="K248" s="222">
        <v>0</v>
      </c>
      <c r="L248" s="222">
        <v>0</v>
      </c>
      <c r="M248" s="222">
        <v>0</v>
      </c>
      <c r="N248" s="225">
        <v>0</v>
      </c>
    </row>
    <row r="249" spans="1:14" ht="33" customHeight="1" x14ac:dyDescent="0.2">
      <c r="A249" s="199" t="s">
        <v>257</v>
      </c>
      <c r="B249" s="222">
        <v>0</v>
      </c>
      <c r="C249" s="222">
        <v>0</v>
      </c>
      <c r="D249" s="222">
        <v>0</v>
      </c>
      <c r="E249" s="222">
        <v>0</v>
      </c>
      <c r="F249" s="222">
        <v>0</v>
      </c>
      <c r="G249" s="222">
        <v>0</v>
      </c>
      <c r="H249" s="222">
        <v>0</v>
      </c>
      <c r="I249" s="222">
        <v>0</v>
      </c>
      <c r="J249" s="222">
        <v>0</v>
      </c>
      <c r="K249" s="222">
        <v>0</v>
      </c>
      <c r="L249" s="222">
        <v>0</v>
      </c>
      <c r="M249" s="222">
        <v>0</v>
      </c>
      <c r="N249" s="225">
        <v>0</v>
      </c>
    </row>
    <row r="250" spans="1:14" ht="33" customHeight="1" x14ac:dyDescent="0.2">
      <c r="A250" s="199" t="s">
        <v>258</v>
      </c>
      <c r="B250" s="222">
        <v>0</v>
      </c>
      <c r="C250" s="222">
        <v>0</v>
      </c>
      <c r="D250" s="222">
        <v>0</v>
      </c>
      <c r="E250" s="222">
        <v>0</v>
      </c>
      <c r="F250" s="222">
        <v>0</v>
      </c>
      <c r="G250" s="222">
        <v>0</v>
      </c>
      <c r="H250" s="222">
        <v>0</v>
      </c>
      <c r="I250" s="222">
        <v>0</v>
      </c>
      <c r="J250" s="222">
        <v>0</v>
      </c>
      <c r="K250" s="222">
        <v>0</v>
      </c>
      <c r="L250" s="222">
        <v>0</v>
      </c>
      <c r="M250" s="222">
        <v>0</v>
      </c>
      <c r="N250" s="225">
        <v>0</v>
      </c>
    </row>
    <row r="251" spans="1:14" ht="33" customHeight="1" x14ac:dyDescent="0.2">
      <c r="A251" s="199" t="s">
        <v>259</v>
      </c>
      <c r="B251" s="222">
        <v>0</v>
      </c>
      <c r="C251" s="222">
        <v>0</v>
      </c>
      <c r="D251" s="222">
        <v>0</v>
      </c>
      <c r="E251" s="222">
        <v>0</v>
      </c>
      <c r="F251" s="222">
        <v>0</v>
      </c>
      <c r="G251" s="222">
        <v>0</v>
      </c>
      <c r="H251" s="222">
        <v>0</v>
      </c>
      <c r="I251" s="222">
        <v>0</v>
      </c>
      <c r="J251" s="222">
        <v>0</v>
      </c>
      <c r="K251" s="222">
        <v>0</v>
      </c>
      <c r="L251" s="222">
        <v>0</v>
      </c>
      <c r="M251" s="222">
        <v>0</v>
      </c>
      <c r="N251" s="225">
        <v>0</v>
      </c>
    </row>
    <row r="252" spans="1:14" ht="33" customHeight="1" x14ac:dyDescent="0.2">
      <c r="A252" s="199" t="s">
        <v>260</v>
      </c>
      <c r="B252" s="222">
        <v>5223825</v>
      </c>
      <c r="C252" s="222">
        <v>3897000</v>
      </c>
      <c r="D252" s="222">
        <v>4936725</v>
      </c>
      <c r="E252" s="222">
        <v>4250025</v>
      </c>
      <c r="F252" s="222">
        <v>4942125</v>
      </c>
      <c r="G252" s="222">
        <v>5015250</v>
      </c>
      <c r="H252" s="222">
        <v>4829625</v>
      </c>
      <c r="I252" s="222">
        <v>4553325</v>
      </c>
      <c r="J252" s="222">
        <v>4546125</v>
      </c>
      <c r="K252" s="222">
        <v>5022450</v>
      </c>
      <c r="L252" s="222">
        <v>2473650</v>
      </c>
      <c r="M252" s="222">
        <v>4294575</v>
      </c>
      <c r="N252" s="225">
        <v>53984700</v>
      </c>
    </row>
    <row r="253" spans="1:14" ht="33" customHeight="1" thickBot="1" x14ac:dyDescent="0.25">
      <c r="A253" s="199" t="s">
        <v>261</v>
      </c>
      <c r="B253" s="222">
        <v>0</v>
      </c>
      <c r="C253" s="222">
        <v>0</v>
      </c>
      <c r="D253" s="222">
        <v>0</v>
      </c>
      <c r="E253" s="222">
        <v>0</v>
      </c>
      <c r="F253" s="222">
        <v>0</v>
      </c>
      <c r="G253" s="222">
        <v>0</v>
      </c>
      <c r="H253" s="222">
        <v>0</v>
      </c>
      <c r="I253" s="222">
        <v>0</v>
      </c>
      <c r="J253" s="222">
        <v>0</v>
      </c>
      <c r="K253" s="222">
        <v>0</v>
      </c>
      <c r="L253" s="222">
        <v>0</v>
      </c>
      <c r="M253" s="222">
        <v>0</v>
      </c>
      <c r="N253" s="225">
        <v>0</v>
      </c>
    </row>
    <row r="254" spans="1:14" ht="33" customHeight="1" thickBot="1" x14ac:dyDescent="0.25">
      <c r="A254" s="198" t="s">
        <v>262</v>
      </c>
      <c r="B254" s="221">
        <v>0</v>
      </c>
      <c r="C254" s="221">
        <v>0</v>
      </c>
      <c r="D254" s="221">
        <v>0</v>
      </c>
      <c r="E254" s="221">
        <v>0</v>
      </c>
      <c r="F254" s="221">
        <v>0</v>
      </c>
      <c r="G254" s="221">
        <v>0</v>
      </c>
      <c r="H254" s="221">
        <v>0</v>
      </c>
      <c r="I254" s="221">
        <v>0</v>
      </c>
      <c r="J254" s="221">
        <v>0</v>
      </c>
      <c r="K254" s="221">
        <v>0</v>
      </c>
      <c r="L254" s="221">
        <v>0</v>
      </c>
      <c r="M254" s="221">
        <v>0</v>
      </c>
      <c r="N254" s="221">
        <v>0</v>
      </c>
    </row>
    <row r="255" spans="1:14" ht="33" customHeight="1" thickBot="1" x14ac:dyDescent="0.25">
      <c r="A255" s="200" t="s">
        <v>262</v>
      </c>
      <c r="B255" s="226">
        <v>0</v>
      </c>
      <c r="C255" s="226">
        <v>0</v>
      </c>
      <c r="D255" s="226">
        <v>0</v>
      </c>
      <c r="E255" s="226">
        <v>0</v>
      </c>
      <c r="F255" s="226">
        <v>0</v>
      </c>
      <c r="G255" s="226">
        <v>0</v>
      </c>
      <c r="H255" s="226">
        <v>0</v>
      </c>
      <c r="I255" s="226">
        <v>0</v>
      </c>
      <c r="J255" s="226">
        <v>0</v>
      </c>
      <c r="K255" s="226">
        <v>0</v>
      </c>
      <c r="L255" s="226">
        <v>0</v>
      </c>
      <c r="M255" s="226">
        <v>0</v>
      </c>
      <c r="N255" s="225">
        <v>0</v>
      </c>
    </row>
    <row r="256" spans="1:14" ht="33" customHeight="1" thickBot="1" x14ac:dyDescent="0.25">
      <c r="A256" s="198" t="s">
        <v>263</v>
      </c>
      <c r="B256" s="221">
        <v>203857.864</v>
      </c>
      <c r="C256" s="221">
        <v>0</v>
      </c>
      <c r="D256" s="221">
        <v>0</v>
      </c>
      <c r="E256" s="221">
        <v>0</v>
      </c>
      <c r="F256" s="221">
        <v>0</v>
      </c>
      <c r="G256" s="221">
        <v>0</v>
      </c>
      <c r="H256" s="221">
        <v>0</v>
      </c>
      <c r="I256" s="221">
        <v>0</v>
      </c>
      <c r="J256" s="221">
        <v>0</v>
      </c>
      <c r="K256" s="221">
        <v>0</v>
      </c>
      <c r="L256" s="221">
        <v>0</v>
      </c>
      <c r="M256" s="221">
        <v>0</v>
      </c>
      <c r="N256" s="221">
        <v>203857.864</v>
      </c>
    </row>
    <row r="257" spans="1:14" ht="33" customHeight="1" x14ac:dyDescent="0.2">
      <c r="A257" s="199" t="s">
        <v>264</v>
      </c>
      <c r="B257" s="222">
        <v>0</v>
      </c>
      <c r="C257" s="222">
        <v>0</v>
      </c>
      <c r="D257" s="222">
        <v>0</v>
      </c>
      <c r="E257" s="222">
        <v>0</v>
      </c>
      <c r="F257" s="222">
        <v>0</v>
      </c>
      <c r="G257" s="222">
        <v>0</v>
      </c>
      <c r="H257" s="222">
        <v>0</v>
      </c>
      <c r="I257" s="222">
        <v>0</v>
      </c>
      <c r="J257" s="222">
        <v>0</v>
      </c>
      <c r="K257" s="222">
        <v>0</v>
      </c>
      <c r="L257" s="222">
        <v>0</v>
      </c>
      <c r="M257" s="222">
        <v>0</v>
      </c>
      <c r="N257" s="225">
        <v>0</v>
      </c>
    </row>
    <row r="258" spans="1:14" ht="33" customHeight="1" x14ac:dyDescent="0.2">
      <c r="A258" s="199" t="s">
        <v>265</v>
      </c>
      <c r="B258" s="222">
        <v>203857.864</v>
      </c>
      <c r="C258" s="222">
        <v>0</v>
      </c>
      <c r="D258" s="222">
        <v>0</v>
      </c>
      <c r="E258" s="222">
        <v>0</v>
      </c>
      <c r="F258" s="222">
        <v>0</v>
      </c>
      <c r="G258" s="222">
        <v>0</v>
      </c>
      <c r="H258" s="222">
        <v>0</v>
      </c>
      <c r="I258" s="222">
        <v>0</v>
      </c>
      <c r="J258" s="222">
        <v>0</v>
      </c>
      <c r="K258" s="222">
        <v>0</v>
      </c>
      <c r="L258" s="222">
        <v>0</v>
      </c>
      <c r="M258" s="222">
        <v>0</v>
      </c>
      <c r="N258" s="225">
        <v>203857.864</v>
      </c>
    </row>
    <row r="259" spans="1:14" ht="33" customHeight="1" x14ac:dyDescent="0.2">
      <c r="A259" s="199" t="s">
        <v>266</v>
      </c>
      <c r="B259" s="222">
        <v>0</v>
      </c>
      <c r="C259" s="222">
        <v>0</v>
      </c>
      <c r="D259" s="222">
        <v>0</v>
      </c>
      <c r="E259" s="222">
        <v>0</v>
      </c>
      <c r="F259" s="222">
        <v>0</v>
      </c>
      <c r="G259" s="222">
        <v>0</v>
      </c>
      <c r="H259" s="222">
        <v>0</v>
      </c>
      <c r="I259" s="222">
        <v>0</v>
      </c>
      <c r="J259" s="222">
        <v>0</v>
      </c>
      <c r="K259" s="222">
        <v>0</v>
      </c>
      <c r="L259" s="222">
        <v>0</v>
      </c>
      <c r="M259" s="222">
        <v>0</v>
      </c>
      <c r="N259" s="225">
        <v>0</v>
      </c>
    </row>
    <row r="260" spans="1:14" ht="33" customHeight="1" x14ac:dyDescent="0.2">
      <c r="A260" s="199" t="s">
        <v>267</v>
      </c>
      <c r="B260" s="222">
        <v>0</v>
      </c>
      <c r="C260" s="222">
        <v>0</v>
      </c>
      <c r="D260" s="222">
        <v>0</v>
      </c>
      <c r="E260" s="222">
        <v>0</v>
      </c>
      <c r="F260" s="222">
        <v>0</v>
      </c>
      <c r="G260" s="222">
        <v>0</v>
      </c>
      <c r="H260" s="222">
        <v>0</v>
      </c>
      <c r="I260" s="222">
        <v>0</v>
      </c>
      <c r="J260" s="222">
        <v>0</v>
      </c>
      <c r="K260" s="222">
        <v>0</v>
      </c>
      <c r="L260" s="222">
        <v>0</v>
      </c>
      <c r="M260" s="222">
        <v>0</v>
      </c>
      <c r="N260" s="225">
        <v>0</v>
      </c>
    </row>
    <row r="261" spans="1:14" ht="33" customHeight="1" x14ac:dyDescent="0.2">
      <c r="A261" s="199" t="s">
        <v>268</v>
      </c>
      <c r="B261" s="222">
        <v>0</v>
      </c>
      <c r="C261" s="222">
        <v>0</v>
      </c>
      <c r="D261" s="222">
        <v>0</v>
      </c>
      <c r="E261" s="222">
        <v>0</v>
      </c>
      <c r="F261" s="222">
        <v>0</v>
      </c>
      <c r="G261" s="222">
        <v>0</v>
      </c>
      <c r="H261" s="222">
        <v>0</v>
      </c>
      <c r="I261" s="222">
        <v>0</v>
      </c>
      <c r="J261" s="222">
        <v>0</v>
      </c>
      <c r="K261" s="222">
        <v>0</v>
      </c>
      <c r="L261" s="222">
        <v>0</v>
      </c>
      <c r="M261" s="222">
        <v>0</v>
      </c>
      <c r="N261" s="225">
        <v>0</v>
      </c>
    </row>
    <row r="262" spans="1:14" ht="33" customHeight="1" x14ac:dyDescent="0.2">
      <c r="A262" s="199" t="s">
        <v>269</v>
      </c>
      <c r="B262" s="222">
        <v>0</v>
      </c>
      <c r="C262" s="222">
        <v>0</v>
      </c>
      <c r="D262" s="222">
        <v>0</v>
      </c>
      <c r="E262" s="222">
        <v>0</v>
      </c>
      <c r="F262" s="222">
        <v>0</v>
      </c>
      <c r="G262" s="222">
        <v>0</v>
      </c>
      <c r="H262" s="222">
        <v>0</v>
      </c>
      <c r="I262" s="222">
        <v>0</v>
      </c>
      <c r="J262" s="222">
        <v>0</v>
      </c>
      <c r="K262" s="222">
        <v>0</v>
      </c>
      <c r="L262" s="222">
        <v>0</v>
      </c>
      <c r="M262" s="222">
        <v>0</v>
      </c>
      <c r="N262" s="225">
        <v>0</v>
      </c>
    </row>
    <row r="263" spans="1:14" ht="33" customHeight="1" x14ac:dyDescent="0.2">
      <c r="A263" s="199" t="s">
        <v>270</v>
      </c>
      <c r="B263" s="222">
        <v>0</v>
      </c>
      <c r="C263" s="222">
        <v>0</v>
      </c>
      <c r="D263" s="222">
        <v>0</v>
      </c>
      <c r="E263" s="222">
        <v>0</v>
      </c>
      <c r="F263" s="222">
        <v>0</v>
      </c>
      <c r="G263" s="222">
        <v>0</v>
      </c>
      <c r="H263" s="222">
        <v>0</v>
      </c>
      <c r="I263" s="222">
        <v>0</v>
      </c>
      <c r="J263" s="222">
        <v>0</v>
      </c>
      <c r="K263" s="222">
        <v>0</v>
      </c>
      <c r="L263" s="222">
        <v>0</v>
      </c>
      <c r="M263" s="222">
        <v>0</v>
      </c>
      <c r="N263" s="225">
        <v>0</v>
      </c>
    </row>
    <row r="264" spans="1:14" ht="33" customHeight="1" x14ac:dyDescent="0.2">
      <c r="A264" s="199" t="s">
        <v>271</v>
      </c>
      <c r="B264" s="222">
        <v>0</v>
      </c>
      <c r="C264" s="222">
        <v>0</v>
      </c>
      <c r="D264" s="222">
        <v>0</v>
      </c>
      <c r="E264" s="222">
        <v>0</v>
      </c>
      <c r="F264" s="222">
        <v>0</v>
      </c>
      <c r="G264" s="222">
        <v>0</v>
      </c>
      <c r="H264" s="222">
        <v>0</v>
      </c>
      <c r="I264" s="222">
        <v>0</v>
      </c>
      <c r="J264" s="222">
        <v>0</v>
      </c>
      <c r="K264" s="222">
        <v>0</v>
      </c>
      <c r="L264" s="222">
        <v>0</v>
      </c>
      <c r="M264" s="222">
        <v>0</v>
      </c>
      <c r="N264" s="225">
        <v>0</v>
      </c>
    </row>
    <row r="265" spans="1:14" ht="33" customHeight="1" x14ac:dyDescent="0.2">
      <c r="A265" s="199" t="s">
        <v>272</v>
      </c>
      <c r="B265" s="222">
        <v>0</v>
      </c>
      <c r="C265" s="222">
        <v>0</v>
      </c>
      <c r="D265" s="222">
        <v>0</v>
      </c>
      <c r="E265" s="222">
        <v>0</v>
      </c>
      <c r="F265" s="222">
        <v>0</v>
      </c>
      <c r="G265" s="222">
        <v>0</v>
      </c>
      <c r="H265" s="222">
        <v>0</v>
      </c>
      <c r="I265" s="222">
        <v>0</v>
      </c>
      <c r="J265" s="222">
        <v>0</v>
      </c>
      <c r="K265" s="222">
        <v>0</v>
      </c>
      <c r="L265" s="222">
        <v>0</v>
      </c>
      <c r="M265" s="222">
        <v>0</v>
      </c>
      <c r="N265" s="225">
        <v>0</v>
      </c>
    </row>
    <row r="266" spans="1:14" ht="33" customHeight="1" thickBot="1" x14ac:dyDescent="0.25">
      <c r="A266" s="199" t="s">
        <v>273</v>
      </c>
      <c r="B266" s="222">
        <v>0</v>
      </c>
      <c r="C266" s="222">
        <v>0</v>
      </c>
      <c r="D266" s="222">
        <v>0</v>
      </c>
      <c r="E266" s="222">
        <v>0</v>
      </c>
      <c r="F266" s="222">
        <v>0</v>
      </c>
      <c r="G266" s="222">
        <v>0</v>
      </c>
      <c r="H266" s="222">
        <v>0</v>
      </c>
      <c r="I266" s="222">
        <v>0</v>
      </c>
      <c r="J266" s="222">
        <v>0</v>
      </c>
      <c r="K266" s="222">
        <v>0</v>
      </c>
      <c r="L266" s="222">
        <v>0</v>
      </c>
      <c r="M266" s="222">
        <v>0</v>
      </c>
      <c r="N266" s="225">
        <v>0</v>
      </c>
    </row>
    <row r="267" spans="1:14" ht="33" customHeight="1" thickBot="1" x14ac:dyDescent="0.25">
      <c r="A267" s="198" t="s">
        <v>274</v>
      </c>
      <c r="B267" s="221">
        <v>0</v>
      </c>
      <c r="C267" s="221">
        <v>0</v>
      </c>
      <c r="D267" s="221">
        <v>0</v>
      </c>
      <c r="E267" s="221">
        <v>0</v>
      </c>
      <c r="F267" s="221">
        <v>0</v>
      </c>
      <c r="G267" s="221">
        <v>0</v>
      </c>
      <c r="H267" s="221">
        <v>0</v>
      </c>
      <c r="I267" s="221">
        <v>0</v>
      </c>
      <c r="J267" s="221">
        <v>0</v>
      </c>
      <c r="K267" s="221">
        <v>0</v>
      </c>
      <c r="L267" s="221">
        <v>0</v>
      </c>
      <c r="M267" s="221">
        <v>0</v>
      </c>
      <c r="N267" s="221">
        <v>0</v>
      </c>
    </row>
    <row r="268" spans="1:14" ht="33" customHeight="1" x14ac:dyDescent="0.2">
      <c r="A268" s="199" t="s">
        <v>275</v>
      </c>
      <c r="B268" s="222">
        <v>0</v>
      </c>
      <c r="C268" s="222">
        <v>0</v>
      </c>
      <c r="D268" s="222">
        <v>0</v>
      </c>
      <c r="E268" s="222">
        <v>0</v>
      </c>
      <c r="F268" s="222">
        <v>0</v>
      </c>
      <c r="G268" s="222">
        <v>0</v>
      </c>
      <c r="H268" s="222">
        <v>0</v>
      </c>
      <c r="I268" s="222">
        <v>0</v>
      </c>
      <c r="J268" s="222">
        <v>0</v>
      </c>
      <c r="K268" s="222">
        <v>0</v>
      </c>
      <c r="L268" s="222">
        <v>0</v>
      </c>
      <c r="M268" s="222">
        <v>0</v>
      </c>
      <c r="N268" s="225">
        <v>0</v>
      </c>
    </row>
    <row r="269" spans="1:14" ht="33" customHeight="1" x14ac:dyDescent="0.2">
      <c r="A269" s="199" t="s">
        <v>276</v>
      </c>
      <c r="B269" s="222">
        <v>0</v>
      </c>
      <c r="C269" s="222">
        <v>0</v>
      </c>
      <c r="D269" s="222">
        <v>0</v>
      </c>
      <c r="E269" s="222">
        <v>0</v>
      </c>
      <c r="F269" s="222">
        <v>0</v>
      </c>
      <c r="G269" s="222">
        <v>0</v>
      </c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5">
        <v>0</v>
      </c>
    </row>
    <row r="270" spans="1:14" ht="33" customHeight="1" x14ac:dyDescent="0.2">
      <c r="A270" s="199" t="s">
        <v>277</v>
      </c>
      <c r="B270" s="222">
        <v>0</v>
      </c>
      <c r="C270" s="222">
        <v>0</v>
      </c>
      <c r="D270" s="222">
        <v>0</v>
      </c>
      <c r="E270" s="222">
        <v>0</v>
      </c>
      <c r="F270" s="222">
        <v>0</v>
      </c>
      <c r="G270" s="222">
        <v>0</v>
      </c>
      <c r="H270" s="222">
        <v>0</v>
      </c>
      <c r="I270" s="222">
        <v>0</v>
      </c>
      <c r="J270" s="222">
        <v>0</v>
      </c>
      <c r="K270" s="222">
        <v>0</v>
      </c>
      <c r="L270" s="222">
        <v>0</v>
      </c>
      <c r="M270" s="222">
        <v>0</v>
      </c>
      <c r="N270" s="225">
        <v>0</v>
      </c>
    </row>
    <row r="271" spans="1:14" ht="33" customHeight="1" x14ac:dyDescent="0.2">
      <c r="A271" s="199" t="s">
        <v>278</v>
      </c>
      <c r="B271" s="222">
        <v>0</v>
      </c>
      <c r="C271" s="222">
        <v>0</v>
      </c>
      <c r="D271" s="222">
        <v>0</v>
      </c>
      <c r="E271" s="222">
        <v>0</v>
      </c>
      <c r="F271" s="222">
        <v>0</v>
      </c>
      <c r="G271" s="222">
        <v>0</v>
      </c>
      <c r="H271" s="222">
        <v>0</v>
      </c>
      <c r="I271" s="222">
        <v>0</v>
      </c>
      <c r="J271" s="222">
        <v>0</v>
      </c>
      <c r="K271" s="222">
        <v>0</v>
      </c>
      <c r="L271" s="222">
        <v>0</v>
      </c>
      <c r="M271" s="222">
        <v>0</v>
      </c>
      <c r="N271" s="225">
        <v>0</v>
      </c>
    </row>
    <row r="272" spans="1:14" ht="33" customHeight="1" x14ac:dyDescent="0.2">
      <c r="A272" s="199" t="s">
        <v>279</v>
      </c>
      <c r="B272" s="222">
        <v>0</v>
      </c>
      <c r="C272" s="222">
        <v>0</v>
      </c>
      <c r="D272" s="222">
        <v>0</v>
      </c>
      <c r="E272" s="222">
        <v>0</v>
      </c>
      <c r="F272" s="222">
        <v>0</v>
      </c>
      <c r="G272" s="222">
        <v>0</v>
      </c>
      <c r="H272" s="222">
        <v>0</v>
      </c>
      <c r="I272" s="222">
        <v>0</v>
      </c>
      <c r="J272" s="222">
        <v>0</v>
      </c>
      <c r="K272" s="222">
        <v>0</v>
      </c>
      <c r="L272" s="222">
        <v>0</v>
      </c>
      <c r="M272" s="222">
        <v>0</v>
      </c>
      <c r="N272" s="225">
        <v>0</v>
      </c>
    </row>
    <row r="273" spans="1:14" ht="33" customHeight="1" x14ac:dyDescent="0.2">
      <c r="A273" s="199" t="s">
        <v>280</v>
      </c>
      <c r="B273" s="222">
        <v>0</v>
      </c>
      <c r="C273" s="222">
        <v>0</v>
      </c>
      <c r="D273" s="222">
        <v>0</v>
      </c>
      <c r="E273" s="222">
        <v>0</v>
      </c>
      <c r="F273" s="222">
        <v>0</v>
      </c>
      <c r="G273" s="222">
        <v>0</v>
      </c>
      <c r="H273" s="222">
        <v>0</v>
      </c>
      <c r="I273" s="222">
        <v>0</v>
      </c>
      <c r="J273" s="222">
        <v>0</v>
      </c>
      <c r="K273" s="222">
        <v>0</v>
      </c>
      <c r="L273" s="222">
        <v>0</v>
      </c>
      <c r="M273" s="222">
        <v>0</v>
      </c>
      <c r="N273" s="225">
        <v>0</v>
      </c>
    </row>
    <row r="274" spans="1:14" ht="33" customHeight="1" thickBot="1" x14ac:dyDescent="0.25">
      <c r="A274" s="199" t="s">
        <v>281</v>
      </c>
      <c r="B274" s="222">
        <v>0</v>
      </c>
      <c r="C274" s="222">
        <v>0</v>
      </c>
      <c r="D274" s="222">
        <v>0</v>
      </c>
      <c r="E274" s="222">
        <v>0</v>
      </c>
      <c r="F274" s="222">
        <v>0</v>
      </c>
      <c r="G274" s="222">
        <v>0</v>
      </c>
      <c r="H274" s="222">
        <v>0</v>
      </c>
      <c r="I274" s="222">
        <v>0</v>
      </c>
      <c r="J274" s="222">
        <v>0</v>
      </c>
      <c r="K274" s="222">
        <v>0</v>
      </c>
      <c r="L274" s="222">
        <v>0</v>
      </c>
      <c r="M274" s="222">
        <v>0</v>
      </c>
      <c r="N274" s="225">
        <v>0</v>
      </c>
    </row>
    <row r="275" spans="1:14" ht="33" customHeight="1" thickBot="1" x14ac:dyDescent="0.25">
      <c r="A275" s="198" t="s">
        <v>282</v>
      </c>
      <c r="B275" s="221">
        <v>114015276.01199999</v>
      </c>
      <c r="C275" s="221">
        <v>112483345.441</v>
      </c>
      <c r="D275" s="221">
        <v>135777897.32700002</v>
      </c>
      <c r="E275" s="221">
        <v>122874107.83400001</v>
      </c>
      <c r="F275" s="221">
        <v>114716725.50199997</v>
      </c>
      <c r="G275" s="221">
        <v>130138760.428</v>
      </c>
      <c r="H275" s="221">
        <v>144675859.45999998</v>
      </c>
      <c r="I275" s="221">
        <v>140685137.21899998</v>
      </c>
      <c r="J275" s="221">
        <v>132895367.09599999</v>
      </c>
      <c r="K275" s="221">
        <v>150918385.46799999</v>
      </c>
      <c r="L275" s="221">
        <v>128168015.98699999</v>
      </c>
      <c r="M275" s="221">
        <v>119069757.24800001</v>
      </c>
      <c r="N275" s="221">
        <v>1546418635.0220001</v>
      </c>
    </row>
    <row r="276" spans="1:14" ht="33" customHeight="1" x14ac:dyDescent="0.2">
      <c r="A276" s="199" t="s">
        <v>283</v>
      </c>
      <c r="B276" s="222">
        <v>6760146.2999999998</v>
      </c>
      <c r="C276" s="222">
        <v>6330074.9399999995</v>
      </c>
      <c r="D276" s="222">
        <v>8494559.6699999981</v>
      </c>
      <c r="E276" s="222">
        <v>6796490.0500000007</v>
      </c>
      <c r="F276" s="222">
        <v>6494282.1600000001</v>
      </c>
      <c r="G276" s="222">
        <v>7476672.9949999992</v>
      </c>
      <c r="H276" s="222">
        <v>8461405.5799999982</v>
      </c>
      <c r="I276" s="222">
        <v>7570772.4299999997</v>
      </c>
      <c r="J276" s="222">
        <v>7900748.2799999993</v>
      </c>
      <c r="K276" s="222">
        <v>7729166.0499999998</v>
      </c>
      <c r="L276" s="222">
        <v>8333751.8750000009</v>
      </c>
      <c r="M276" s="222">
        <v>8646056.9399999995</v>
      </c>
      <c r="N276" s="225">
        <v>90994127.269999996</v>
      </c>
    </row>
    <row r="277" spans="1:14" ht="33" customHeight="1" x14ac:dyDescent="0.2">
      <c r="A277" s="199" t="s">
        <v>284</v>
      </c>
      <c r="B277" s="222">
        <v>591098.19999999995</v>
      </c>
      <c r="C277" s="222">
        <v>437038.8</v>
      </c>
      <c r="D277" s="222">
        <v>319077</v>
      </c>
      <c r="E277" s="222">
        <v>957231</v>
      </c>
      <c r="F277" s="222">
        <v>584007.6</v>
      </c>
      <c r="G277" s="222">
        <v>448641.6</v>
      </c>
      <c r="H277" s="222">
        <v>576917</v>
      </c>
      <c r="I277" s="222">
        <v>680697.6</v>
      </c>
      <c r="J277" s="222">
        <v>840558.4</v>
      </c>
      <c r="K277" s="222">
        <v>481750.6</v>
      </c>
      <c r="L277" s="222">
        <v>582718.4</v>
      </c>
      <c r="M277" s="222">
        <v>414477.8</v>
      </c>
      <c r="N277" s="225">
        <v>6914214</v>
      </c>
    </row>
    <row r="278" spans="1:14" ht="33" customHeight="1" x14ac:dyDescent="0.2">
      <c r="A278" s="199" t="s">
        <v>285</v>
      </c>
      <c r="B278" s="222">
        <v>398480</v>
      </c>
      <c r="C278" s="222">
        <v>698512</v>
      </c>
      <c r="D278" s="222">
        <v>496928</v>
      </c>
      <c r="E278" s="222">
        <v>871968</v>
      </c>
      <c r="F278" s="222">
        <v>1073552</v>
      </c>
      <c r="G278" s="222">
        <v>700856</v>
      </c>
      <c r="H278" s="222">
        <v>970416</v>
      </c>
      <c r="I278" s="222">
        <v>900096</v>
      </c>
      <c r="J278" s="222">
        <v>1181258.8</v>
      </c>
      <c r="K278" s="222">
        <v>718143</v>
      </c>
      <c r="L278" s="222">
        <v>557872</v>
      </c>
      <c r="M278" s="222">
        <v>1982024</v>
      </c>
      <c r="N278" s="225">
        <v>10550105.800000001</v>
      </c>
    </row>
    <row r="279" spans="1:14" ht="33" customHeight="1" x14ac:dyDescent="0.2">
      <c r="A279" s="199" t="s">
        <v>286</v>
      </c>
      <c r="B279" s="222">
        <v>44240347.391999997</v>
      </c>
      <c r="C279" s="222">
        <v>37467961.390999995</v>
      </c>
      <c r="D279" s="222">
        <v>49436126.761999995</v>
      </c>
      <c r="E279" s="222">
        <v>42625614.364</v>
      </c>
      <c r="F279" s="222">
        <v>44185699.031999998</v>
      </c>
      <c r="G279" s="222">
        <v>47884623.592999995</v>
      </c>
      <c r="H279" s="222">
        <v>52129577.049999997</v>
      </c>
      <c r="I279" s="222">
        <v>51241238.278999999</v>
      </c>
      <c r="J279" s="222">
        <v>53517315.320999995</v>
      </c>
      <c r="K279" s="222">
        <v>55950769.838</v>
      </c>
      <c r="L279" s="222">
        <v>54427512.351999998</v>
      </c>
      <c r="M279" s="222">
        <v>45985145.357999995</v>
      </c>
      <c r="N279" s="225">
        <v>579091930.73199999</v>
      </c>
    </row>
    <row r="280" spans="1:14" ht="33" customHeight="1" x14ac:dyDescent="0.2">
      <c r="A280" s="199" t="s">
        <v>287</v>
      </c>
      <c r="B280" s="222">
        <v>0</v>
      </c>
      <c r="C280" s="222">
        <v>0</v>
      </c>
      <c r="D280" s="222">
        <v>0</v>
      </c>
      <c r="E280" s="222">
        <v>0</v>
      </c>
      <c r="F280" s="222">
        <v>0</v>
      </c>
      <c r="G280" s="222">
        <v>0</v>
      </c>
      <c r="H280" s="222">
        <v>0</v>
      </c>
      <c r="I280" s="222">
        <v>0</v>
      </c>
      <c r="J280" s="222">
        <v>0</v>
      </c>
      <c r="K280" s="222">
        <v>0</v>
      </c>
      <c r="L280" s="222">
        <v>0</v>
      </c>
      <c r="M280" s="222">
        <v>0</v>
      </c>
      <c r="N280" s="225">
        <v>0</v>
      </c>
    </row>
    <row r="281" spans="1:14" ht="33" customHeight="1" x14ac:dyDescent="0.2">
      <c r="A281" s="199" t="s">
        <v>288</v>
      </c>
      <c r="B281" s="222">
        <v>7304865.7000000002</v>
      </c>
      <c r="C281" s="222">
        <v>6882666.7000000002</v>
      </c>
      <c r="D281" s="222">
        <v>8965383.4199999999</v>
      </c>
      <c r="E281" s="222">
        <v>7571007.4400000004</v>
      </c>
      <c r="F281" s="222">
        <v>6976957.8099999996</v>
      </c>
      <c r="G281" s="222">
        <v>7965142.1399999997</v>
      </c>
      <c r="H281" s="222">
        <v>8208429.1699999999</v>
      </c>
      <c r="I281" s="222">
        <v>7721418.9199999999</v>
      </c>
      <c r="J281" s="222">
        <v>6638309.7699999996</v>
      </c>
      <c r="K281" s="222">
        <v>7799735.5999999996</v>
      </c>
      <c r="L281" s="222">
        <v>3962769.69</v>
      </c>
      <c r="M281" s="222">
        <v>6831887.5999999996</v>
      </c>
      <c r="N281" s="225">
        <v>86828573.959999993</v>
      </c>
    </row>
    <row r="282" spans="1:14" ht="33" customHeight="1" x14ac:dyDescent="0.2">
      <c r="A282" s="199" t="s">
        <v>289</v>
      </c>
      <c r="B282" s="222">
        <v>22941855.420000002</v>
      </c>
      <c r="C282" s="222">
        <v>23054725.199999999</v>
      </c>
      <c r="D282" s="222">
        <v>24631727.149999999</v>
      </c>
      <c r="E282" s="222">
        <v>23737101.640000001</v>
      </c>
      <c r="F282" s="222">
        <v>25299843.479999997</v>
      </c>
      <c r="G282" s="222">
        <v>26991370.699999996</v>
      </c>
      <c r="H282" s="222">
        <v>29990870.149999999</v>
      </c>
      <c r="I282" s="222">
        <v>26274662.299999997</v>
      </c>
      <c r="J282" s="222">
        <v>24404664.734999999</v>
      </c>
      <c r="K282" s="222">
        <v>26738971.630000003</v>
      </c>
      <c r="L282" s="222">
        <v>27441039.509999998</v>
      </c>
      <c r="M282" s="222">
        <v>21936825.000000007</v>
      </c>
      <c r="N282" s="225">
        <v>303443656.91500002</v>
      </c>
    </row>
    <row r="283" spans="1:14" ht="33" customHeight="1" x14ac:dyDescent="0.2">
      <c r="A283" s="199" t="s">
        <v>290</v>
      </c>
      <c r="B283" s="222">
        <v>0</v>
      </c>
      <c r="C283" s="222">
        <v>0</v>
      </c>
      <c r="D283" s="222">
        <v>0</v>
      </c>
      <c r="E283" s="222">
        <v>0</v>
      </c>
      <c r="F283" s="222">
        <v>0</v>
      </c>
      <c r="G283" s="222">
        <v>0</v>
      </c>
      <c r="H283" s="222">
        <v>0</v>
      </c>
      <c r="I283" s="222">
        <v>0</v>
      </c>
      <c r="J283" s="222">
        <v>0</v>
      </c>
      <c r="K283" s="222">
        <v>0</v>
      </c>
      <c r="L283" s="222">
        <v>0</v>
      </c>
      <c r="M283" s="222">
        <v>0</v>
      </c>
      <c r="N283" s="225">
        <v>0</v>
      </c>
    </row>
    <row r="284" spans="1:14" ht="33" customHeight="1" x14ac:dyDescent="0.2">
      <c r="A284" s="199" t="s">
        <v>291</v>
      </c>
      <c r="B284" s="222">
        <v>0</v>
      </c>
      <c r="C284" s="222">
        <v>0</v>
      </c>
      <c r="D284" s="222">
        <v>0</v>
      </c>
      <c r="E284" s="222">
        <v>0</v>
      </c>
      <c r="F284" s="222">
        <v>0</v>
      </c>
      <c r="G284" s="222">
        <v>0</v>
      </c>
      <c r="H284" s="222">
        <v>0</v>
      </c>
      <c r="I284" s="222">
        <v>0</v>
      </c>
      <c r="J284" s="222">
        <v>0</v>
      </c>
      <c r="K284" s="222">
        <v>0</v>
      </c>
      <c r="L284" s="222">
        <v>0</v>
      </c>
      <c r="M284" s="222">
        <v>0</v>
      </c>
      <c r="N284" s="225">
        <v>0</v>
      </c>
    </row>
    <row r="285" spans="1:14" ht="33" customHeight="1" x14ac:dyDescent="0.2">
      <c r="A285" s="199" t="s">
        <v>292</v>
      </c>
      <c r="B285" s="222">
        <v>0</v>
      </c>
      <c r="C285" s="222">
        <v>0</v>
      </c>
      <c r="D285" s="222">
        <v>0</v>
      </c>
      <c r="E285" s="222">
        <v>0</v>
      </c>
      <c r="F285" s="222">
        <v>0</v>
      </c>
      <c r="G285" s="222">
        <v>0</v>
      </c>
      <c r="H285" s="222">
        <v>0</v>
      </c>
      <c r="I285" s="222">
        <v>0</v>
      </c>
      <c r="J285" s="222">
        <v>0</v>
      </c>
      <c r="K285" s="222">
        <v>0</v>
      </c>
      <c r="L285" s="222">
        <v>0</v>
      </c>
      <c r="M285" s="222">
        <v>0</v>
      </c>
      <c r="N285" s="225">
        <v>0</v>
      </c>
    </row>
    <row r="286" spans="1:14" ht="33" customHeight="1" x14ac:dyDescent="0.2">
      <c r="A286" s="199" t="s">
        <v>293</v>
      </c>
      <c r="B286" s="222">
        <v>0</v>
      </c>
      <c r="C286" s="222">
        <v>0</v>
      </c>
      <c r="D286" s="222">
        <v>0</v>
      </c>
      <c r="E286" s="222">
        <v>0</v>
      </c>
      <c r="F286" s="222">
        <v>0</v>
      </c>
      <c r="G286" s="222">
        <v>0</v>
      </c>
      <c r="H286" s="222">
        <v>0</v>
      </c>
      <c r="I286" s="222">
        <v>0</v>
      </c>
      <c r="J286" s="222">
        <v>0</v>
      </c>
      <c r="K286" s="222">
        <v>0</v>
      </c>
      <c r="L286" s="222">
        <v>0</v>
      </c>
      <c r="M286" s="222">
        <v>0</v>
      </c>
      <c r="N286" s="225">
        <v>0</v>
      </c>
    </row>
    <row r="287" spans="1:14" ht="33" customHeight="1" x14ac:dyDescent="0.2">
      <c r="A287" s="199" t="s">
        <v>294</v>
      </c>
      <c r="B287" s="222">
        <v>31778483</v>
      </c>
      <c r="C287" s="222">
        <v>37612366.409999996</v>
      </c>
      <c r="D287" s="222">
        <v>43434095.325000003</v>
      </c>
      <c r="E287" s="222">
        <v>40314695.340000004</v>
      </c>
      <c r="F287" s="222">
        <v>30102383.419999994</v>
      </c>
      <c r="G287" s="222">
        <v>38671453.399999999</v>
      </c>
      <c r="H287" s="222">
        <v>44338244.510000005</v>
      </c>
      <c r="I287" s="222">
        <v>46296251.689999998</v>
      </c>
      <c r="J287" s="222">
        <v>38412511.789999999</v>
      </c>
      <c r="K287" s="222">
        <v>51499848.75</v>
      </c>
      <c r="L287" s="222">
        <v>32862352.16</v>
      </c>
      <c r="M287" s="222">
        <v>33273340.549999997</v>
      </c>
      <c r="N287" s="225">
        <v>468596026.34500003</v>
      </c>
    </row>
    <row r="288" spans="1:14" ht="33" customHeight="1" x14ac:dyDescent="0.2">
      <c r="A288" s="199" t="s">
        <v>295</v>
      </c>
      <c r="B288" s="222">
        <v>0</v>
      </c>
      <c r="C288" s="222">
        <v>0</v>
      </c>
      <c r="D288" s="222">
        <v>0</v>
      </c>
      <c r="E288" s="222">
        <v>0</v>
      </c>
      <c r="F288" s="222">
        <v>0</v>
      </c>
      <c r="G288" s="222">
        <v>0</v>
      </c>
      <c r="H288" s="222">
        <v>0</v>
      </c>
      <c r="I288" s="222">
        <v>0</v>
      </c>
      <c r="J288" s="222">
        <v>0</v>
      </c>
      <c r="K288" s="222">
        <v>0</v>
      </c>
      <c r="L288" s="222">
        <v>0</v>
      </c>
      <c r="M288" s="222">
        <v>0</v>
      </c>
      <c r="N288" s="225">
        <v>0</v>
      </c>
    </row>
    <row r="289" spans="1:14" ht="33" customHeight="1" x14ac:dyDescent="0.2">
      <c r="A289" s="199" t="s">
        <v>296</v>
      </c>
      <c r="B289" s="222">
        <v>0</v>
      </c>
      <c r="C289" s="222">
        <v>0</v>
      </c>
      <c r="D289" s="222">
        <v>0</v>
      </c>
      <c r="E289" s="222">
        <v>0</v>
      </c>
      <c r="F289" s="222">
        <v>0</v>
      </c>
      <c r="G289" s="222">
        <v>0</v>
      </c>
      <c r="H289" s="222">
        <v>0</v>
      </c>
      <c r="I289" s="222">
        <v>0</v>
      </c>
      <c r="J289" s="222">
        <v>0</v>
      </c>
      <c r="K289" s="222">
        <v>0</v>
      </c>
      <c r="L289" s="222">
        <v>0</v>
      </c>
      <c r="M289" s="222">
        <v>0</v>
      </c>
      <c r="N289" s="225">
        <v>0</v>
      </c>
    </row>
    <row r="290" spans="1:14" ht="33" customHeight="1" thickBot="1" x14ac:dyDescent="0.25">
      <c r="A290" s="199" t="s">
        <v>297</v>
      </c>
      <c r="B290" s="222">
        <v>0</v>
      </c>
      <c r="C290" s="222">
        <v>0</v>
      </c>
      <c r="D290" s="222">
        <v>0</v>
      </c>
      <c r="E290" s="222">
        <v>0</v>
      </c>
      <c r="F290" s="222">
        <v>0</v>
      </c>
      <c r="G290" s="222">
        <v>0</v>
      </c>
      <c r="H290" s="222">
        <v>0</v>
      </c>
      <c r="I290" s="222">
        <v>0</v>
      </c>
      <c r="J290" s="222">
        <v>0</v>
      </c>
      <c r="K290" s="222">
        <v>0</v>
      </c>
      <c r="L290" s="222">
        <v>0</v>
      </c>
      <c r="M290" s="222">
        <v>0</v>
      </c>
      <c r="N290" s="225">
        <v>0</v>
      </c>
    </row>
    <row r="291" spans="1:14" ht="33" customHeight="1" thickBot="1" x14ac:dyDescent="0.25">
      <c r="A291" s="198" t="s">
        <v>298</v>
      </c>
      <c r="B291" s="221">
        <v>0</v>
      </c>
      <c r="C291" s="221">
        <v>0</v>
      </c>
      <c r="D291" s="221">
        <v>0</v>
      </c>
      <c r="E291" s="221">
        <v>0</v>
      </c>
      <c r="F291" s="221">
        <v>0</v>
      </c>
      <c r="G291" s="221">
        <v>0</v>
      </c>
      <c r="H291" s="221">
        <v>0</v>
      </c>
      <c r="I291" s="221">
        <v>0</v>
      </c>
      <c r="J291" s="221">
        <v>0</v>
      </c>
      <c r="K291" s="221">
        <v>0</v>
      </c>
      <c r="L291" s="221">
        <v>0</v>
      </c>
      <c r="M291" s="221">
        <v>0</v>
      </c>
      <c r="N291" s="221">
        <v>0</v>
      </c>
    </row>
    <row r="292" spans="1:14" ht="33" customHeight="1" x14ac:dyDescent="0.2">
      <c r="A292" s="199" t="s">
        <v>299</v>
      </c>
      <c r="B292" s="222">
        <v>0</v>
      </c>
      <c r="C292" s="222">
        <v>0</v>
      </c>
      <c r="D292" s="222">
        <v>0</v>
      </c>
      <c r="E292" s="222">
        <v>0</v>
      </c>
      <c r="F292" s="222">
        <v>0</v>
      </c>
      <c r="G292" s="222">
        <v>0</v>
      </c>
      <c r="H292" s="222">
        <v>0</v>
      </c>
      <c r="I292" s="222">
        <v>0</v>
      </c>
      <c r="J292" s="222">
        <v>0</v>
      </c>
      <c r="K292" s="222">
        <v>0</v>
      </c>
      <c r="L292" s="222">
        <v>0</v>
      </c>
      <c r="M292" s="222">
        <v>0</v>
      </c>
      <c r="N292" s="225">
        <v>0</v>
      </c>
    </row>
    <row r="293" spans="1:14" ht="33" customHeight="1" x14ac:dyDescent="0.2">
      <c r="A293" s="199" t="s">
        <v>300</v>
      </c>
      <c r="B293" s="222">
        <v>0</v>
      </c>
      <c r="C293" s="222">
        <v>0</v>
      </c>
      <c r="D293" s="222">
        <v>0</v>
      </c>
      <c r="E293" s="222">
        <v>0</v>
      </c>
      <c r="F293" s="222">
        <v>0</v>
      </c>
      <c r="G293" s="222">
        <v>0</v>
      </c>
      <c r="H293" s="222">
        <v>0</v>
      </c>
      <c r="I293" s="222">
        <v>0</v>
      </c>
      <c r="J293" s="222">
        <v>0</v>
      </c>
      <c r="K293" s="222">
        <v>0</v>
      </c>
      <c r="L293" s="222">
        <v>0</v>
      </c>
      <c r="M293" s="222">
        <v>0</v>
      </c>
      <c r="N293" s="225">
        <v>0</v>
      </c>
    </row>
    <row r="294" spans="1:14" ht="33" customHeight="1" x14ac:dyDescent="0.2">
      <c r="A294" s="199" t="s">
        <v>301</v>
      </c>
      <c r="B294" s="222">
        <v>0</v>
      </c>
      <c r="C294" s="222">
        <v>0</v>
      </c>
      <c r="D294" s="222">
        <v>0</v>
      </c>
      <c r="E294" s="222">
        <v>0</v>
      </c>
      <c r="F294" s="222">
        <v>0</v>
      </c>
      <c r="G294" s="222">
        <v>0</v>
      </c>
      <c r="H294" s="222">
        <v>0</v>
      </c>
      <c r="I294" s="222">
        <v>0</v>
      </c>
      <c r="J294" s="222">
        <v>0</v>
      </c>
      <c r="K294" s="222">
        <v>0</v>
      </c>
      <c r="L294" s="222">
        <v>0</v>
      </c>
      <c r="M294" s="222">
        <v>0</v>
      </c>
      <c r="N294" s="225">
        <v>0</v>
      </c>
    </row>
    <row r="295" spans="1:14" ht="33" customHeight="1" x14ac:dyDescent="0.2">
      <c r="A295" s="199" t="s">
        <v>302</v>
      </c>
      <c r="B295" s="222">
        <v>0</v>
      </c>
      <c r="C295" s="222">
        <v>0</v>
      </c>
      <c r="D295" s="222">
        <v>0</v>
      </c>
      <c r="E295" s="222">
        <v>0</v>
      </c>
      <c r="F295" s="222">
        <v>0</v>
      </c>
      <c r="G295" s="222">
        <v>0</v>
      </c>
      <c r="H295" s="222">
        <v>0</v>
      </c>
      <c r="I295" s="222">
        <v>0</v>
      </c>
      <c r="J295" s="222">
        <v>0</v>
      </c>
      <c r="K295" s="222">
        <v>0</v>
      </c>
      <c r="L295" s="222">
        <v>0</v>
      </c>
      <c r="M295" s="222">
        <v>0</v>
      </c>
      <c r="N295" s="225">
        <v>0</v>
      </c>
    </row>
    <row r="296" spans="1:14" ht="33" customHeight="1" x14ac:dyDescent="0.2">
      <c r="A296" s="199" t="s">
        <v>303</v>
      </c>
      <c r="B296" s="222">
        <v>0</v>
      </c>
      <c r="C296" s="222">
        <v>0</v>
      </c>
      <c r="D296" s="222">
        <v>0</v>
      </c>
      <c r="E296" s="222">
        <v>0</v>
      </c>
      <c r="F296" s="222">
        <v>0</v>
      </c>
      <c r="G296" s="222">
        <v>0</v>
      </c>
      <c r="H296" s="222">
        <v>0</v>
      </c>
      <c r="I296" s="222">
        <v>0</v>
      </c>
      <c r="J296" s="222">
        <v>0</v>
      </c>
      <c r="K296" s="222">
        <v>0</v>
      </c>
      <c r="L296" s="222">
        <v>0</v>
      </c>
      <c r="M296" s="222">
        <v>0</v>
      </c>
      <c r="N296" s="225">
        <v>0</v>
      </c>
    </row>
    <row r="297" spans="1:14" ht="33" customHeight="1" thickBot="1" x14ac:dyDescent="0.25">
      <c r="A297" s="199" t="s">
        <v>234</v>
      </c>
      <c r="B297" s="222">
        <v>0</v>
      </c>
      <c r="C297" s="222">
        <v>0</v>
      </c>
      <c r="D297" s="222">
        <v>0</v>
      </c>
      <c r="E297" s="222">
        <v>0</v>
      </c>
      <c r="F297" s="222">
        <v>0</v>
      </c>
      <c r="G297" s="222">
        <v>0</v>
      </c>
      <c r="H297" s="222">
        <v>0</v>
      </c>
      <c r="I297" s="222">
        <v>0</v>
      </c>
      <c r="J297" s="222">
        <v>0</v>
      </c>
      <c r="K297" s="222">
        <v>0</v>
      </c>
      <c r="L297" s="222">
        <v>0</v>
      </c>
      <c r="M297" s="222">
        <v>0</v>
      </c>
      <c r="N297" s="225">
        <v>0</v>
      </c>
    </row>
    <row r="298" spans="1:14" ht="33" customHeight="1" thickBot="1" x14ac:dyDescent="0.25">
      <c r="A298" s="198" t="s">
        <v>304</v>
      </c>
      <c r="B298" s="221">
        <v>0</v>
      </c>
      <c r="C298" s="221">
        <v>0</v>
      </c>
      <c r="D298" s="221">
        <v>0</v>
      </c>
      <c r="E298" s="221">
        <v>0</v>
      </c>
      <c r="F298" s="221">
        <v>0</v>
      </c>
      <c r="G298" s="221">
        <v>0</v>
      </c>
      <c r="H298" s="221">
        <v>0</v>
      </c>
      <c r="I298" s="221">
        <v>0</v>
      </c>
      <c r="J298" s="221">
        <v>0</v>
      </c>
      <c r="K298" s="221">
        <v>0</v>
      </c>
      <c r="L298" s="221">
        <v>0</v>
      </c>
      <c r="M298" s="221">
        <v>0</v>
      </c>
      <c r="N298" s="221">
        <v>0</v>
      </c>
    </row>
    <row r="299" spans="1:14" ht="33" customHeight="1" x14ac:dyDescent="0.2">
      <c r="A299" s="199" t="s">
        <v>305</v>
      </c>
      <c r="B299" s="222">
        <v>0</v>
      </c>
      <c r="C299" s="222">
        <v>0</v>
      </c>
      <c r="D299" s="222">
        <v>0</v>
      </c>
      <c r="E299" s="222">
        <v>0</v>
      </c>
      <c r="F299" s="222">
        <v>0</v>
      </c>
      <c r="G299" s="222">
        <v>0</v>
      </c>
      <c r="H299" s="222">
        <v>0</v>
      </c>
      <c r="I299" s="222">
        <v>0</v>
      </c>
      <c r="J299" s="222">
        <v>0</v>
      </c>
      <c r="K299" s="222">
        <v>0</v>
      </c>
      <c r="L299" s="222">
        <v>0</v>
      </c>
      <c r="M299" s="222">
        <v>0</v>
      </c>
      <c r="N299" s="222">
        <v>0</v>
      </c>
    </row>
    <row r="300" spans="1:14" ht="33" customHeight="1" x14ac:dyDescent="0.2">
      <c r="A300" s="199" t="s">
        <v>306</v>
      </c>
      <c r="B300" s="222">
        <v>0</v>
      </c>
      <c r="C300" s="222">
        <v>0</v>
      </c>
      <c r="D300" s="222">
        <v>0</v>
      </c>
      <c r="E300" s="222">
        <v>0</v>
      </c>
      <c r="F300" s="222">
        <v>0</v>
      </c>
      <c r="G300" s="222">
        <v>0</v>
      </c>
      <c r="H300" s="222">
        <v>0</v>
      </c>
      <c r="I300" s="222">
        <v>0</v>
      </c>
      <c r="J300" s="222">
        <v>0</v>
      </c>
      <c r="K300" s="222">
        <v>0</v>
      </c>
      <c r="L300" s="222">
        <v>0</v>
      </c>
      <c r="M300" s="222">
        <v>0</v>
      </c>
      <c r="N300" s="222">
        <v>0</v>
      </c>
    </row>
    <row r="301" spans="1:14" ht="33" customHeight="1" x14ac:dyDescent="0.2">
      <c r="A301" s="199" t="s">
        <v>307</v>
      </c>
      <c r="B301" s="222">
        <v>0</v>
      </c>
      <c r="C301" s="222">
        <v>0</v>
      </c>
      <c r="D301" s="222">
        <v>0</v>
      </c>
      <c r="E301" s="222">
        <v>0</v>
      </c>
      <c r="F301" s="222">
        <v>0</v>
      </c>
      <c r="G301" s="222">
        <v>0</v>
      </c>
      <c r="H301" s="222">
        <v>0</v>
      </c>
      <c r="I301" s="222">
        <v>0</v>
      </c>
      <c r="J301" s="222">
        <v>0</v>
      </c>
      <c r="K301" s="222">
        <v>0</v>
      </c>
      <c r="L301" s="222">
        <v>0</v>
      </c>
      <c r="M301" s="222">
        <v>0</v>
      </c>
      <c r="N301" s="222">
        <v>0</v>
      </c>
    </row>
    <row r="302" spans="1:14" ht="33" customHeight="1" thickBot="1" x14ac:dyDescent="0.25">
      <c r="A302" s="199" t="s">
        <v>234</v>
      </c>
      <c r="B302" s="222">
        <v>0</v>
      </c>
      <c r="C302" s="222">
        <v>0</v>
      </c>
      <c r="D302" s="222">
        <v>0</v>
      </c>
      <c r="E302" s="222">
        <v>0</v>
      </c>
      <c r="F302" s="222">
        <v>0</v>
      </c>
      <c r="G302" s="222">
        <v>0</v>
      </c>
      <c r="H302" s="222">
        <v>0</v>
      </c>
      <c r="I302" s="222">
        <v>0</v>
      </c>
      <c r="J302" s="222">
        <v>0</v>
      </c>
      <c r="K302" s="222">
        <v>0</v>
      </c>
      <c r="L302" s="222">
        <v>0</v>
      </c>
      <c r="M302" s="222">
        <v>0</v>
      </c>
      <c r="N302" s="222">
        <v>0</v>
      </c>
    </row>
    <row r="303" spans="1:14" ht="33" customHeight="1" thickBot="1" x14ac:dyDescent="0.25">
      <c r="A303" s="198" t="s">
        <v>308</v>
      </c>
      <c r="B303" s="221">
        <v>0</v>
      </c>
      <c r="C303" s="221">
        <v>0</v>
      </c>
      <c r="D303" s="221">
        <v>0</v>
      </c>
      <c r="E303" s="221">
        <v>0</v>
      </c>
      <c r="F303" s="221">
        <v>0</v>
      </c>
      <c r="G303" s="221">
        <v>0</v>
      </c>
      <c r="H303" s="221">
        <v>0</v>
      </c>
      <c r="I303" s="221">
        <v>0</v>
      </c>
      <c r="J303" s="221">
        <v>0</v>
      </c>
      <c r="K303" s="221">
        <v>0</v>
      </c>
      <c r="L303" s="221">
        <v>0</v>
      </c>
      <c r="M303" s="221">
        <v>0</v>
      </c>
      <c r="N303" s="221">
        <v>0</v>
      </c>
    </row>
    <row r="304" spans="1:14" ht="33" customHeight="1" x14ac:dyDescent="0.2">
      <c r="A304" s="199" t="s">
        <v>309</v>
      </c>
      <c r="B304" s="222">
        <v>0</v>
      </c>
      <c r="C304" s="222">
        <v>0</v>
      </c>
      <c r="D304" s="222">
        <v>0</v>
      </c>
      <c r="E304" s="222">
        <v>0</v>
      </c>
      <c r="F304" s="222">
        <v>0</v>
      </c>
      <c r="G304" s="222">
        <v>0</v>
      </c>
      <c r="H304" s="222">
        <v>0</v>
      </c>
      <c r="I304" s="222">
        <v>0</v>
      </c>
      <c r="J304" s="222">
        <v>0</v>
      </c>
      <c r="K304" s="222">
        <v>0</v>
      </c>
      <c r="L304" s="222">
        <v>0</v>
      </c>
      <c r="M304" s="222">
        <v>0</v>
      </c>
      <c r="N304" s="225">
        <v>0</v>
      </c>
    </row>
    <row r="305" spans="1:14" ht="33" customHeight="1" x14ac:dyDescent="0.2">
      <c r="A305" s="199" t="s">
        <v>310</v>
      </c>
      <c r="B305" s="222">
        <v>0</v>
      </c>
      <c r="C305" s="222">
        <v>0</v>
      </c>
      <c r="D305" s="222">
        <v>0</v>
      </c>
      <c r="E305" s="222">
        <v>0</v>
      </c>
      <c r="F305" s="222">
        <v>0</v>
      </c>
      <c r="G305" s="222">
        <v>0</v>
      </c>
      <c r="H305" s="222">
        <v>0</v>
      </c>
      <c r="I305" s="222">
        <v>0</v>
      </c>
      <c r="J305" s="222">
        <v>0</v>
      </c>
      <c r="K305" s="222">
        <v>0</v>
      </c>
      <c r="L305" s="222">
        <v>0</v>
      </c>
      <c r="M305" s="222">
        <v>0</v>
      </c>
      <c r="N305" s="225">
        <v>0</v>
      </c>
    </row>
    <row r="306" spans="1:14" ht="33" customHeight="1" x14ac:dyDescent="0.2">
      <c r="A306" s="199" t="s">
        <v>311</v>
      </c>
      <c r="B306" s="222">
        <v>0</v>
      </c>
      <c r="C306" s="222">
        <v>0</v>
      </c>
      <c r="D306" s="222">
        <v>0</v>
      </c>
      <c r="E306" s="222">
        <v>0</v>
      </c>
      <c r="F306" s="222">
        <v>0</v>
      </c>
      <c r="G306" s="222">
        <v>0</v>
      </c>
      <c r="H306" s="222">
        <v>0</v>
      </c>
      <c r="I306" s="222">
        <v>0</v>
      </c>
      <c r="J306" s="222">
        <v>0</v>
      </c>
      <c r="K306" s="222">
        <v>0</v>
      </c>
      <c r="L306" s="222">
        <v>0</v>
      </c>
      <c r="M306" s="222">
        <v>0</v>
      </c>
      <c r="N306" s="225">
        <v>0</v>
      </c>
    </row>
    <row r="307" spans="1:14" ht="33" customHeight="1" x14ac:dyDescent="0.2">
      <c r="A307" s="199" t="s">
        <v>312</v>
      </c>
      <c r="B307" s="222">
        <v>0</v>
      </c>
      <c r="C307" s="222">
        <v>0</v>
      </c>
      <c r="D307" s="222">
        <v>0</v>
      </c>
      <c r="E307" s="222">
        <v>0</v>
      </c>
      <c r="F307" s="222">
        <v>0</v>
      </c>
      <c r="G307" s="222">
        <v>0</v>
      </c>
      <c r="H307" s="222">
        <v>0</v>
      </c>
      <c r="I307" s="222">
        <v>0</v>
      </c>
      <c r="J307" s="222">
        <v>0</v>
      </c>
      <c r="K307" s="222">
        <v>0</v>
      </c>
      <c r="L307" s="222">
        <v>0</v>
      </c>
      <c r="M307" s="222">
        <v>0</v>
      </c>
      <c r="N307" s="225">
        <v>0</v>
      </c>
    </row>
    <row r="308" spans="1:14" ht="33" customHeight="1" x14ac:dyDescent="0.2">
      <c r="A308" s="199" t="s">
        <v>313</v>
      </c>
      <c r="B308" s="222">
        <v>0</v>
      </c>
      <c r="C308" s="222">
        <v>0</v>
      </c>
      <c r="D308" s="222">
        <v>0</v>
      </c>
      <c r="E308" s="222">
        <v>0</v>
      </c>
      <c r="F308" s="222">
        <v>0</v>
      </c>
      <c r="G308" s="222">
        <v>0</v>
      </c>
      <c r="H308" s="222">
        <v>0</v>
      </c>
      <c r="I308" s="222">
        <v>0</v>
      </c>
      <c r="J308" s="222">
        <v>0</v>
      </c>
      <c r="K308" s="222">
        <v>0</v>
      </c>
      <c r="L308" s="222">
        <v>0</v>
      </c>
      <c r="M308" s="222">
        <v>0</v>
      </c>
      <c r="N308" s="225">
        <v>0</v>
      </c>
    </row>
    <row r="309" spans="1:14" ht="33" customHeight="1" x14ac:dyDescent="0.2">
      <c r="A309" s="199" t="s">
        <v>314</v>
      </c>
      <c r="B309" s="222">
        <v>0</v>
      </c>
      <c r="C309" s="222">
        <v>0</v>
      </c>
      <c r="D309" s="222">
        <v>0</v>
      </c>
      <c r="E309" s="222">
        <v>0</v>
      </c>
      <c r="F309" s="222">
        <v>0</v>
      </c>
      <c r="G309" s="222">
        <v>0</v>
      </c>
      <c r="H309" s="222">
        <v>0</v>
      </c>
      <c r="I309" s="222">
        <v>0</v>
      </c>
      <c r="J309" s="222">
        <v>0</v>
      </c>
      <c r="K309" s="222">
        <v>0</v>
      </c>
      <c r="L309" s="222">
        <v>0</v>
      </c>
      <c r="M309" s="222">
        <v>0</v>
      </c>
      <c r="N309" s="225">
        <v>0</v>
      </c>
    </row>
    <row r="310" spans="1:14" ht="33" customHeight="1" x14ac:dyDescent="0.2">
      <c r="A310" s="199" t="s">
        <v>313</v>
      </c>
      <c r="B310" s="222">
        <v>0</v>
      </c>
      <c r="C310" s="222">
        <v>0</v>
      </c>
      <c r="D310" s="222">
        <v>0</v>
      </c>
      <c r="E310" s="222">
        <v>0</v>
      </c>
      <c r="F310" s="222">
        <v>0</v>
      </c>
      <c r="G310" s="222">
        <v>0</v>
      </c>
      <c r="H310" s="222">
        <v>0</v>
      </c>
      <c r="I310" s="222">
        <v>0</v>
      </c>
      <c r="J310" s="222">
        <v>0</v>
      </c>
      <c r="K310" s="222">
        <v>0</v>
      </c>
      <c r="L310" s="222">
        <v>0</v>
      </c>
      <c r="M310" s="222">
        <v>0</v>
      </c>
      <c r="N310" s="225">
        <v>0</v>
      </c>
    </row>
    <row r="311" spans="1:14" ht="33" customHeight="1" thickBot="1" x14ac:dyDescent="0.25">
      <c r="A311" s="199" t="s">
        <v>234</v>
      </c>
      <c r="B311" s="222">
        <v>0</v>
      </c>
      <c r="C311" s="222">
        <v>0</v>
      </c>
      <c r="D311" s="222">
        <v>0</v>
      </c>
      <c r="E311" s="222">
        <v>0</v>
      </c>
      <c r="F311" s="222">
        <v>0</v>
      </c>
      <c r="G311" s="222">
        <v>0</v>
      </c>
      <c r="H311" s="222">
        <v>0</v>
      </c>
      <c r="I311" s="222">
        <v>0</v>
      </c>
      <c r="J311" s="222">
        <v>0</v>
      </c>
      <c r="K311" s="222">
        <v>0</v>
      </c>
      <c r="L311" s="222">
        <v>0</v>
      </c>
      <c r="M311" s="222">
        <v>0</v>
      </c>
      <c r="N311" s="225">
        <v>0</v>
      </c>
    </row>
    <row r="312" spans="1:14" ht="33" customHeight="1" thickBot="1" x14ac:dyDescent="0.25">
      <c r="A312" s="198" t="s">
        <v>315</v>
      </c>
      <c r="B312" s="221">
        <v>19295944.48</v>
      </c>
      <c r="C312" s="221">
        <v>6889459.3200000003</v>
      </c>
      <c r="D312" s="221">
        <v>13886413.720000001</v>
      </c>
      <c r="E312" s="221">
        <v>17814272.84</v>
      </c>
      <c r="F312" s="221">
        <v>21194865.559999999</v>
      </c>
      <c r="G312" s="221">
        <v>19741809.16</v>
      </c>
      <c r="H312" s="221">
        <v>20678364.800000001</v>
      </c>
      <c r="I312" s="221">
        <v>19873098.440000001</v>
      </c>
      <c r="J312" s="221">
        <v>16864479.800000001</v>
      </c>
      <c r="K312" s="221">
        <v>17967761.120000001</v>
      </c>
      <c r="L312" s="221">
        <v>21776867.920000002</v>
      </c>
      <c r="M312" s="221">
        <v>20211379.559999999</v>
      </c>
      <c r="N312" s="221">
        <v>216194716.72</v>
      </c>
    </row>
    <row r="313" spans="1:14" ht="33" customHeight="1" x14ac:dyDescent="0.2">
      <c r="A313" s="199" t="s">
        <v>316</v>
      </c>
      <c r="B313" s="222">
        <v>14813500</v>
      </c>
      <c r="C313" s="222">
        <v>4409700</v>
      </c>
      <c r="D313" s="222">
        <v>10578125</v>
      </c>
      <c r="E313" s="222">
        <v>13552700</v>
      </c>
      <c r="F313" s="222">
        <v>15472455</v>
      </c>
      <c r="G313" s="222">
        <v>13958100</v>
      </c>
      <c r="H313" s="222">
        <v>15319550</v>
      </c>
      <c r="I313" s="222">
        <v>14306375</v>
      </c>
      <c r="J313" s="222">
        <v>11634550</v>
      </c>
      <c r="K313" s="222">
        <v>16176650</v>
      </c>
      <c r="L313" s="222">
        <v>16231225</v>
      </c>
      <c r="M313" s="222">
        <v>15724775</v>
      </c>
      <c r="N313" s="225">
        <v>162177705</v>
      </c>
    </row>
    <row r="314" spans="1:14" ht="33" customHeight="1" x14ac:dyDescent="0.2">
      <c r="A314" s="199" t="s">
        <v>317</v>
      </c>
      <c r="B314" s="222">
        <v>4482444.4800000004</v>
      </c>
      <c r="C314" s="222">
        <v>2479759.3199999998</v>
      </c>
      <c r="D314" s="222">
        <v>3308288.72</v>
      </c>
      <c r="E314" s="222">
        <v>4261572.84</v>
      </c>
      <c r="F314" s="222">
        <v>5722410.5599999996</v>
      </c>
      <c r="G314" s="222">
        <v>5783709.1600000001</v>
      </c>
      <c r="H314" s="222">
        <v>5358814.8</v>
      </c>
      <c r="I314" s="222">
        <v>5566723.4400000004</v>
      </c>
      <c r="J314" s="222">
        <v>5229929.8</v>
      </c>
      <c r="K314" s="222">
        <v>1791111.12</v>
      </c>
      <c r="L314" s="222">
        <v>5545642.9199999999</v>
      </c>
      <c r="M314" s="222">
        <v>4486604.5599999996</v>
      </c>
      <c r="N314" s="225">
        <v>54017011.719999999</v>
      </c>
    </row>
    <row r="315" spans="1:14" ht="33" customHeight="1" thickBot="1" x14ac:dyDescent="0.25">
      <c r="A315" s="199" t="s">
        <v>234</v>
      </c>
      <c r="B315" s="222">
        <v>0</v>
      </c>
      <c r="C315" s="222">
        <v>0</v>
      </c>
      <c r="D315" s="222">
        <v>0</v>
      </c>
      <c r="E315" s="222">
        <v>0</v>
      </c>
      <c r="F315" s="222">
        <v>0</v>
      </c>
      <c r="G315" s="222">
        <v>0</v>
      </c>
      <c r="H315" s="222">
        <v>0</v>
      </c>
      <c r="I315" s="222">
        <v>0</v>
      </c>
      <c r="J315" s="222">
        <v>0</v>
      </c>
      <c r="K315" s="222">
        <v>0</v>
      </c>
      <c r="L315" s="222">
        <v>0</v>
      </c>
      <c r="M315" s="222">
        <v>0</v>
      </c>
      <c r="N315" s="225">
        <v>0</v>
      </c>
    </row>
    <row r="316" spans="1:14" ht="33" customHeight="1" thickBot="1" x14ac:dyDescent="0.25">
      <c r="A316" s="198" t="s">
        <v>377</v>
      </c>
      <c r="B316" s="221">
        <v>1814750</v>
      </c>
      <c r="C316" s="221">
        <v>1795575</v>
      </c>
      <c r="D316" s="221">
        <v>2731050</v>
      </c>
      <c r="E316" s="221">
        <v>2140200</v>
      </c>
      <c r="F316" s="221">
        <v>1975850</v>
      </c>
      <c r="G316" s="221">
        <v>2245100</v>
      </c>
      <c r="H316" s="221">
        <v>2348275</v>
      </c>
      <c r="I316" s="221">
        <v>1734325</v>
      </c>
      <c r="J316" s="221">
        <v>1179225</v>
      </c>
      <c r="K316" s="221">
        <v>1210475</v>
      </c>
      <c r="L316" s="221">
        <v>1280400</v>
      </c>
      <c r="M316" s="221">
        <v>2317025</v>
      </c>
      <c r="N316" s="221">
        <v>22772250</v>
      </c>
    </row>
    <row r="317" spans="1:14" ht="33" customHeight="1" thickBot="1" x14ac:dyDescent="0.25">
      <c r="A317" s="201" t="s">
        <v>234</v>
      </c>
      <c r="B317" s="227">
        <v>1814750</v>
      </c>
      <c r="C317" s="227">
        <v>1795575</v>
      </c>
      <c r="D317" s="227">
        <v>2731050</v>
      </c>
      <c r="E317" s="227">
        <v>2140200</v>
      </c>
      <c r="F317" s="227">
        <v>1975850</v>
      </c>
      <c r="G317" s="227">
        <v>2245100</v>
      </c>
      <c r="H317" s="227">
        <v>2348275</v>
      </c>
      <c r="I317" s="227">
        <v>1734325</v>
      </c>
      <c r="J317" s="227">
        <v>1179225</v>
      </c>
      <c r="K317" s="227">
        <v>1210475</v>
      </c>
      <c r="L317" s="227">
        <v>1280400</v>
      </c>
      <c r="M317" s="227">
        <v>2317025</v>
      </c>
      <c r="N317" s="228">
        <v>22772250</v>
      </c>
    </row>
    <row r="318" spans="1:14" ht="33" customHeight="1" thickBot="1" x14ac:dyDescent="0.25">
      <c r="A318" s="202" t="s">
        <v>229</v>
      </c>
      <c r="B318" s="229">
        <v>140655033.35599998</v>
      </c>
      <c r="C318" s="229">
        <v>125065379.76100001</v>
      </c>
      <c r="D318" s="229">
        <v>157386886.04700002</v>
      </c>
      <c r="E318" s="229">
        <v>147078605.67399999</v>
      </c>
      <c r="F318" s="229">
        <v>142829566.06199998</v>
      </c>
      <c r="G318" s="229">
        <v>157140919.588</v>
      </c>
      <c r="H318" s="229">
        <v>172532124.25999999</v>
      </c>
      <c r="I318" s="229">
        <v>166957015.65899998</v>
      </c>
      <c r="J318" s="229">
        <v>155872306.896</v>
      </c>
      <c r="K318" s="229">
        <v>175558731.588</v>
      </c>
      <c r="L318" s="229">
        <v>153882533.90700001</v>
      </c>
      <c r="M318" s="229">
        <v>145892736.808</v>
      </c>
      <c r="N318" s="229">
        <v>1840851839.6060002</v>
      </c>
    </row>
    <row r="319" spans="1:14" ht="33" customHeight="1" x14ac:dyDescent="0.2"/>
    <row r="320" spans="1:14" ht="33" customHeight="1" x14ac:dyDescent="0.2">
      <c r="A320" s="64"/>
    </row>
    <row r="321" spans="1:14" ht="33" customHeight="1" x14ac:dyDescent="0.2">
      <c r="A321" s="351" t="s">
        <v>387</v>
      </c>
      <c r="B321" s="351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</row>
    <row r="322" spans="1:14" ht="33" customHeight="1" thickBot="1" x14ac:dyDescent="0.25">
      <c r="A322" s="352"/>
      <c r="B322" s="352"/>
      <c r="C322" s="352"/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</row>
    <row r="323" spans="1:14" ht="33" customHeight="1" thickBot="1" x14ac:dyDescent="0.25">
      <c r="A323" s="191" t="s">
        <v>216</v>
      </c>
      <c r="B323" s="192" t="s">
        <v>217</v>
      </c>
      <c r="C323" s="192" t="s">
        <v>218</v>
      </c>
      <c r="D323" s="192" t="s">
        <v>219</v>
      </c>
      <c r="E323" s="192" t="s">
        <v>220</v>
      </c>
      <c r="F323" s="192" t="s">
        <v>221</v>
      </c>
      <c r="G323" s="192" t="s">
        <v>222</v>
      </c>
      <c r="H323" s="192" t="s">
        <v>223</v>
      </c>
      <c r="I323" s="192" t="s">
        <v>224</v>
      </c>
      <c r="J323" s="192" t="s">
        <v>225</v>
      </c>
      <c r="K323" s="192" t="s">
        <v>226</v>
      </c>
      <c r="L323" s="192" t="s">
        <v>227</v>
      </c>
      <c r="M323" s="192" t="s">
        <v>228</v>
      </c>
      <c r="N323" s="193" t="s">
        <v>229</v>
      </c>
    </row>
    <row r="324" spans="1:14" ht="33" customHeight="1" thickBot="1" x14ac:dyDescent="0.25">
      <c r="A324" s="198" t="s">
        <v>230</v>
      </c>
      <c r="B324" s="221">
        <v>0</v>
      </c>
      <c r="C324" s="221">
        <v>0</v>
      </c>
      <c r="D324" s="221">
        <v>0</v>
      </c>
      <c r="E324" s="221">
        <v>0</v>
      </c>
      <c r="F324" s="221">
        <v>0</v>
      </c>
      <c r="G324" s="221">
        <v>0</v>
      </c>
      <c r="H324" s="221">
        <v>0</v>
      </c>
      <c r="I324" s="221">
        <v>0</v>
      </c>
      <c r="J324" s="221">
        <v>0</v>
      </c>
      <c r="K324" s="221">
        <v>0</v>
      </c>
      <c r="L324" s="221">
        <v>0</v>
      </c>
      <c r="M324" s="221">
        <v>0</v>
      </c>
      <c r="N324" s="221">
        <v>0</v>
      </c>
    </row>
    <row r="325" spans="1:14" ht="33" customHeight="1" x14ac:dyDescent="0.2">
      <c r="A325" s="195" t="s">
        <v>231</v>
      </c>
      <c r="B325" s="222">
        <v>0</v>
      </c>
      <c r="C325" s="222">
        <v>0</v>
      </c>
      <c r="D325" s="222">
        <v>0</v>
      </c>
      <c r="E325" s="222">
        <v>0</v>
      </c>
      <c r="F325" s="222">
        <v>0</v>
      </c>
      <c r="G325" s="222">
        <v>0</v>
      </c>
      <c r="H325" s="222">
        <v>0</v>
      </c>
      <c r="I325" s="222">
        <v>0</v>
      </c>
      <c r="J325" s="222">
        <v>0</v>
      </c>
      <c r="K325" s="222">
        <v>0</v>
      </c>
      <c r="L325" s="222">
        <v>0</v>
      </c>
      <c r="M325" s="222">
        <v>0</v>
      </c>
      <c r="N325" s="223">
        <v>0</v>
      </c>
    </row>
    <row r="326" spans="1:14" ht="33" customHeight="1" x14ac:dyDescent="0.2">
      <c r="A326" s="195" t="s">
        <v>213</v>
      </c>
      <c r="B326" s="222">
        <v>0</v>
      </c>
      <c r="C326" s="222">
        <v>0</v>
      </c>
      <c r="D326" s="222">
        <v>0</v>
      </c>
      <c r="E326" s="222">
        <v>0</v>
      </c>
      <c r="F326" s="222">
        <v>0</v>
      </c>
      <c r="G326" s="222">
        <v>0</v>
      </c>
      <c r="H326" s="222">
        <v>0</v>
      </c>
      <c r="I326" s="222">
        <v>0</v>
      </c>
      <c r="J326" s="222">
        <v>0</v>
      </c>
      <c r="K326" s="222">
        <v>0</v>
      </c>
      <c r="L326" s="222">
        <v>0</v>
      </c>
      <c r="M326" s="222">
        <v>0</v>
      </c>
      <c r="N326" s="223">
        <v>0</v>
      </c>
    </row>
    <row r="327" spans="1:14" ht="33" customHeight="1" x14ac:dyDescent="0.2">
      <c r="A327" s="195" t="s">
        <v>232</v>
      </c>
      <c r="B327" s="222">
        <v>0</v>
      </c>
      <c r="C327" s="222">
        <v>0</v>
      </c>
      <c r="D327" s="222">
        <v>0</v>
      </c>
      <c r="E327" s="222">
        <v>0</v>
      </c>
      <c r="F327" s="222">
        <v>0</v>
      </c>
      <c r="G327" s="222">
        <v>0</v>
      </c>
      <c r="H327" s="222">
        <v>0</v>
      </c>
      <c r="I327" s="222">
        <v>0</v>
      </c>
      <c r="J327" s="222">
        <v>0</v>
      </c>
      <c r="K327" s="222">
        <v>0</v>
      </c>
      <c r="L327" s="222">
        <v>0</v>
      </c>
      <c r="M327" s="222">
        <v>0</v>
      </c>
      <c r="N327" s="223">
        <v>0</v>
      </c>
    </row>
    <row r="328" spans="1:14" ht="33" customHeight="1" x14ac:dyDescent="0.2">
      <c r="A328" s="196" t="s">
        <v>233</v>
      </c>
      <c r="B328" s="222">
        <v>0</v>
      </c>
      <c r="C328" s="222">
        <v>0</v>
      </c>
      <c r="D328" s="222">
        <v>0</v>
      </c>
      <c r="E328" s="222">
        <v>0</v>
      </c>
      <c r="F328" s="222">
        <v>0</v>
      </c>
      <c r="G328" s="222">
        <v>0</v>
      </c>
      <c r="H328" s="222">
        <v>0</v>
      </c>
      <c r="I328" s="222">
        <v>0</v>
      </c>
      <c r="J328" s="222">
        <v>0</v>
      </c>
      <c r="K328" s="222">
        <v>0</v>
      </c>
      <c r="L328" s="222">
        <v>0</v>
      </c>
      <c r="M328" s="222">
        <v>0</v>
      </c>
      <c r="N328" s="223">
        <v>0</v>
      </c>
    </row>
    <row r="329" spans="1:14" ht="33" customHeight="1" thickBot="1" x14ac:dyDescent="0.25">
      <c r="A329" s="197" t="s">
        <v>234</v>
      </c>
      <c r="B329" s="223">
        <v>0</v>
      </c>
      <c r="C329" s="222">
        <v>0</v>
      </c>
      <c r="D329" s="222">
        <v>0</v>
      </c>
      <c r="E329" s="222">
        <v>0</v>
      </c>
      <c r="F329" s="223">
        <v>0</v>
      </c>
      <c r="G329" s="222">
        <v>0</v>
      </c>
      <c r="H329" s="222">
        <v>0</v>
      </c>
      <c r="I329" s="222">
        <v>0</v>
      </c>
      <c r="J329" s="223">
        <v>0</v>
      </c>
      <c r="K329" s="222">
        <v>0</v>
      </c>
      <c r="L329" s="222">
        <v>0</v>
      </c>
      <c r="M329" s="222">
        <v>0</v>
      </c>
      <c r="N329" s="223">
        <v>0</v>
      </c>
    </row>
    <row r="330" spans="1:14" ht="33" customHeight="1" thickBot="1" x14ac:dyDescent="0.25">
      <c r="A330" s="198" t="s">
        <v>235</v>
      </c>
      <c r="B330" s="221">
        <v>0</v>
      </c>
      <c r="C330" s="221">
        <v>0</v>
      </c>
      <c r="D330" s="221">
        <v>0</v>
      </c>
      <c r="E330" s="221">
        <v>0</v>
      </c>
      <c r="F330" s="221">
        <v>652687.41</v>
      </c>
      <c r="G330" s="221">
        <v>3189245.6486</v>
      </c>
      <c r="H330" s="221">
        <v>3092243.0592</v>
      </c>
      <c r="I330" s="221">
        <v>3849250.3740000008</v>
      </c>
      <c r="J330" s="221">
        <v>2715118.4695999995</v>
      </c>
      <c r="K330" s="221">
        <v>1517414.9031999998</v>
      </c>
      <c r="L330" s="221">
        <v>1739588.5356000001</v>
      </c>
      <c r="M330" s="221">
        <v>613400.79560000007</v>
      </c>
      <c r="N330" s="221">
        <v>17368949.195800003</v>
      </c>
    </row>
    <row r="331" spans="1:14" ht="33" customHeight="1" x14ac:dyDescent="0.2">
      <c r="A331" s="199" t="s">
        <v>236</v>
      </c>
      <c r="B331" s="222">
        <v>0</v>
      </c>
      <c r="C331" s="222">
        <v>0</v>
      </c>
      <c r="D331" s="222">
        <v>0</v>
      </c>
      <c r="E331" s="222">
        <v>0</v>
      </c>
      <c r="F331" s="222">
        <v>0</v>
      </c>
      <c r="G331" s="222">
        <v>0</v>
      </c>
      <c r="H331" s="222">
        <v>0</v>
      </c>
      <c r="I331" s="222">
        <v>0</v>
      </c>
      <c r="J331" s="222">
        <v>0</v>
      </c>
      <c r="K331" s="222">
        <v>0</v>
      </c>
      <c r="L331" s="222">
        <v>0</v>
      </c>
      <c r="M331" s="222">
        <v>0</v>
      </c>
      <c r="N331" s="223">
        <v>0</v>
      </c>
    </row>
    <row r="332" spans="1:14" ht="33" customHeight="1" x14ac:dyDescent="0.2">
      <c r="A332" s="199" t="s">
        <v>237</v>
      </c>
      <c r="B332" s="222">
        <v>0</v>
      </c>
      <c r="C332" s="222">
        <v>0</v>
      </c>
      <c r="D332" s="222">
        <v>0</v>
      </c>
      <c r="E332" s="222">
        <v>0</v>
      </c>
      <c r="F332" s="222">
        <v>0</v>
      </c>
      <c r="G332" s="222">
        <v>0</v>
      </c>
      <c r="H332" s="222">
        <v>0</v>
      </c>
      <c r="I332" s="222">
        <v>0</v>
      </c>
      <c r="J332" s="222">
        <v>0</v>
      </c>
      <c r="K332" s="222">
        <v>0</v>
      </c>
      <c r="L332" s="222">
        <v>0</v>
      </c>
      <c r="M332" s="222">
        <v>0</v>
      </c>
      <c r="N332" s="223">
        <v>0</v>
      </c>
    </row>
    <row r="333" spans="1:14" ht="33" customHeight="1" x14ac:dyDescent="0.2">
      <c r="A333" s="199" t="s">
        <v>238</v>
      </c>
      <c r="B333" s="222">
        <v>0</v>
      </c>
      <c r="C333" s="222">
        <v>0</v>
      </c>
      <c r="D333" s="222">
        <v>0</v>
      </c>
      <c r="E333" s="222">
        <v>0</v>
      </c>
      <c r="F333" s="222">
        <v>0</v>
      </c>
      <c r="G333" s="222">
        <v>0</v>
      </c>
      <c r="H333" s="222">
        <v>0</v>
      </c>
      <c r="I333" s="222">
        <v>0</v>
      </c>
      <c r="J333" s="222">
        <v>0</v>
      </c>
      <c r="K333" s="222">
        <v>0</v>
      </c>
      <c r="L333" s="222">
        <v>0</v>
      </c>
      <c r="M333" s="222">
        <v>0</v>
      </c>
      <c r="N333" s="223">
        <v>0</v>
      </c>
    </row>
    <row r="334" spans="1:14" ht="33" customHeight="1" x14ac:dyDescent="0.2">
      <c r="A334" s="199" t="s">
        <v>239</v>
      </c>
      <c r="B334" s="222">
        <v>0</v>
      </c>
      <c r="C334" s="222">
        <v>0</v>
      </c>
      <c r="D334" s="222">
        <v>0</v>
      </c>
      <c r="E334" s="222">
        <v>0</v>
      </c>
      <c r="F334" s="222">
        <v>0</v>
      </c>
      <c r="G334" s="222">
        <v>0</v>
      </c>
      <c r="H334" s="222">
        <v>0</v>
      </c>
      <c r="I334" s="222">
        <v>0</v>
      </c>
      <c r="J334" s="222">
        <v>0</v>
      </c>
      <c r="K334" s="222">
        <v>0</v>
      </c>
      <c r="L334" s="222">
        <v>0</v>
      </c>
      <c r="M334" s="222">
        <v>0</v>
      </c>
      <c r="N334" s="223">
        <v>0</v>
      </c>
    </row>
    <row r="335" spans="1:14" ht="33" customHeight="1" x14ac:dyDescent="0.2">
      <c r="A335" s="199" t="s">
        <v>240</v>
      </c>
      <c r="B335" s="222">
        <v>0</v>
      </c>
      <c r="C335" s="222">
        <v>0</v>
      </c>
      <c r="D335" s="222">
        <v>0</v>
      </c>
      <c r="E335" s="222">
        <v>0</v>
      </c>
      <c r="F335" s="222">
        <v>0</v>
      </c>
      <c r="G335" s="222">
        <v>0</v>
      </c>
      <c r="H335" s="222">
        <v>0</v>
      </c>
      <c r="I335" s="222">
        <v>0</v>
      </c>
      <c r="J335" s="222">
        <v>0</v>
      </c>
      <c r="K335" s="222">
        <v>0</v>
      </c>
      <c r="L335" s="222">
        <v>0</v>
      </c>
      <c r="M335" s="222">
        <v>0</v>
      </c>
      <c r="N335" s="223">
        <v>0</v>
      </c>
    </row>
    <row r="336" spans="1:14" ht="33" customHeight="1" thickBot="1" x14ac:dyDescent="0.25">
      <c r="A336" s="199" t="s">
        <v>241</v>
      </c>
      <c r="B336" s="222">
        <v>0</v>
      </c>
      <c r="C336" s="222">
        <v>0</v>
      </c>
      <c r="D336" s="222">
        <v>0</v>
      </c>
      <c r="E336" s="222">
        <v>0</v>
      </c>
      <c r="F336" s="222">
        <v>652687.41</v>
      </c>
      <c r="G336" s="222">
        <v>3189245.6486</v>
      </c>
      <c r="H336" s="222">
        <v>3092243.0592</v>
      </c>
      <c r="I336" s="222">
        <v>3849250.3740000008</v>
      </c>
      <c r="J336" s="222">
        <v>2715118.4695999995</v>
      </c>
      <c r="K336" s="222">
        <v>1517414.9031999998</v>
      </c>
      <c r="L336" s="222">
        <v>1739588.5356000001</v>
      </c>
      <c r="M336" s="222">
        <v>613400.79560000007</v>
      </c>
      <c r="N336" s="223">
        <v>17368949.195800003</v>
      </c>
    </row>
    <row r="337" spans="1:14" ht="33" customHeight="1" thickBot="1" x14ac:dyDescent="0.25">
      <c r="A337" s="198" t="s">
        <v>242</v>
      </c>
      <c r="B337" s="221">
        <v>20955330.186999999</v>
      </c>
      <c r="C337" s="221">
        <v>22093329.153000001</v>
      </c>
      <c r="D337" s="221">
        <v>27508877.793000001</v>
      </c>
      <c r="E337" s="221">
        <v>28988770.028000001</v>
      </c>
      <c r="F337" s="221">
        <v>30013166.267000001</v>
      </c>
      <c r="G337" s="221">
        <v>28115663.251000002</v>
      </c>
      <c r="H337" s="221">
        <v>26508882.651999995</v>
      </c>
      <c r="I337" s="221">
        <v>28287410.464000002</v>
      </c>
      <c r="J337" s="221">
        <v>26608551.349399995</v>
      </c>
      <c r="K337" s="221">
        <v>26421462.283</v>
      </c>
      <c r="L337" s="221">
        <v>27966571.155999999</v>
      </c>
      <c r="M337" s="221">
        <v>19093510.081599999</v>
      </c>
      <c r="N337" s="221">
        <v>312561524.66500002</v>
      </c>
    </row>
    <row r="338" spans="1:14" ht="33" customHeight="1" x14ac:dyDescent="0.2">
      <c r="A338" s="199" t="s">
        <v>243</v>
      </c>
      <c r="B338" s="222">
        <v>20955330.186999999</v>
      </c>
      <c r="C338" s="222">
        <v>22093329.153000001</v>
      </c>
      <c r="D338" s="222">
        <v>27508877.793000001</v>
      </c>
      <c r="E338" s="222">
        <v>28988770.028000001</v>
      </c>
      <c r="F338" s="222">
        <v>30013166.267000001</v>
      </c>
      <c r="G338" s="222">
        <v>28115663.251000002</v>
      </c>
      <c r="H338" s="222">
        <v>26508882.651999995</v>
      </c>
      <c r="I338" s="222">
        <v>28287410.464000002</v>
      </c>
      <c r="J338" s="222">
        <v>26608551.349399995</v>
      </c>
      <c r="K338" s="222">
        <v>26421462.283</v>
      </c>
      <c r="L338" s="222">
        <v>27966571.155999999</v>
      </c>
      <c r="M338" s="222">
        <v>19093510.081599999</v>
      </c>
      <c r="N338" s="223">
        <v>312561524.66500002</v>
      </c>
    </row>
    <row r="339" spans="1:14" ht="33" customHeight="1" x14ac:dyDescent="0.2">
      <c r="A339" s="199" t="s">
        <v>244</v>
      </c>
      <c r="B339" s="222">
        <v>0</v>
      </c>
      <c r="C339" s="222">
        <v>0</v>
      </c>
      <c r="D339" s="222">
        <v>0</v>
      </c>
      <c r="E339" s="222">
        <v>0</v>
      </c>
      <c r="F339" s="222">
        <v>0</v>
      </c>
      <c r="G339" s="222">
        <v>0</v>
      </c>
      <c r="H339" s="222">
        <v>0</v>
      </c>
      <c r="I339" s="222">
        <v>0</v>
      </c>
      <c r="J339" s="222">
        <v>0</v>
      </c>
      <c r="K339" s="222">
        <v>0</v>
      </c>
      <c r="L339" s="222">
        <v>0</v>
      </c>
      <c r="M339" s="222">
        <v>0</v>
      </c>
      <c r="N339" s="223">
        <v>0</v>
      </c>
    </row>
    <row r="340" spans="1:14" ht="33" customHeight="1" x14ac:dyDescent="0.2">
      <c r="A340" s="199" t="s">
        <v>245</v>
      </c>
      <c r="B340" s="222">
        <v>0</v>
      </c>
      <c r="C340" s="222">
        <v>0</v>
      </c>
      <c r="D340" s="222">
        <v>0</v>
      </c>
      <c r="E340" s="222">
        <v>0</v>
      </c>
      <c r="F340" s="222">
        <v>0</v>
      </c>
      <c r="G340" s="222">
        <v>0</v>
      </c>
      <c r="H340" s="222">
        <v>0</v>
      </c>
      <c r="I340" s="222">
        <v>0</v>
      </c>
      <c r="J340" s="222">
        <v>0</v>
      </c>
      <c r="K340" s="222">
        <v>0</v>
      </c>
      <c r="L340" s="222">
        <v>0</v>
      </c>
      <c r="M340" s="222">
        <v>0</v>
      </c>
      <c r="N340" s="223">
        <v>0</v>
      </c>
    </row>
    <row r="341" spans="1:14" ht="33" customHeight="1" thickBot="1" x14ac:dyDescent="0.25">
      <c r="A341" s="199" t="s">
        <v>246</v>
      </c>
      <c r="B341" s="222">
        <v>0</v>
      </c>
      <c r="C341" s="222">
        <v>0</v>
      </c>
      <c r="D341" s="222">
        <v>0</v>
      </c>
      <c r="E341" s="222">
        <v>0</v>
      </c>
      <c r="F341" s="222">
        <v>0</v>
      </c>
      <c r="G341" s="222">
        <v>0</v>
      </c>
      <c r="H341" s="222">
        <v>0</v>
      </c>
      <c r="I341" s="222">
        <v>0</v>
      </c>
      <c r="J341" s="222">
        <v>0</v>
      </c>
      <c r="K341" s="222">
        <v>0</v>
      </c>
      <c r="L341" s="222">
        <v>0</v>
      </c>
      <c r="M341" s="222">
        <v>0</v>
      </c>
      <c r="N341" s="223">
        <v>0</v>
      </c>
    </row>
    <row r="342" spans="1:14" ht="33" customHeight="1" thickBot="1" x14ac:dyDescent="0.25">
      <c r="A342" s="198" t="s">
        <v>247</v>
      </c>
      <c r="B342" s="224">
        <v>0</v>
      </c>
      <c r="C342" s="224">
        <v>0</v>
      </c>
      <c r="D342" s="224">
        <v>0</v>
      </c>
      <c r="E342" s="224">
        <v>142156.25</v>
      </c>
      <c r="F342" s="224">
        <v>135253.5</v>
      </c>
      <c r="G342" s="224">
        <v>54101.4</v>
      </c>
      <c r="H342" s="224">
        <v>234439.4</v>
      </c>
      <c r="I342" s="224">
        <v>32460.839999999997</v>
      </c>
      <c r="J342" s="224">
        <v>45457.270000000004</v>
      </c>
      <c r="K342" s="224">
        <v>0</v>
      </c>
      <c r="L342" s="224">
        <v>0</v>
      </c>
      <c r="M342" s="224">
        <v>0</v>
      </c>
      <c r="N342" s="224">
        <v>643868.66</v>
      </c>
    </row>
    <row r="343" spans="1:14" ht="33" customHeight="1" x14ac:dyDescent="0.2">
      <c r="A343" s="199" t="s">
        <v>248</v>
      </c>
      <c r="B343" s="222">
        <v>0</v>
      </c>
      <c r="C343" s="222">
        <v>0</v>
      </c>
      <c r="D343" s="222">
        <v>0</v>
      </c>
      <c r="E343" s="222">
        <v>0</v>
      </c>
      <c r="F343" s="222">
        <v>0</v>
      </c>
      <c r="G343" s="222">
        <v>0</v>
      </c>
      <c r="H343" s="222">
        <v>0</v>
      </c>
      <c r="I343" s="222">
        <v>0</v>
      </c>
      <c r="J343" s="222">
        <v>0</v>
      </c>
      <c r="K343" s="222">
        <v>0</v>
      </c>
      <c r="L343" s="222">
        <v>0</v>
      </c>
      <c r="M343" s="222">
        <v>0</v>
      </c>
      <c r="N343" s="225">
        <v>0</v>
      </c>
    </row>
    <row r="344" spans="1:14" ht="33" customHeight="1" thickBot="1" x14ac:dyDescent="0.25">
      <c r="A344" s="199" t="s">
        <v>249</v>
      </c>
      <c r="B344" s="222">
        <v>0</v>
      </c>
      <c r="C344" s="222">
        <v>0</v>
      </c>
      <c r="D344" s="222">
        <v>0</v>
      </c>
      <c r="E344" s="222">
        <v>142156.25</v>
      </c>
      <c r="F344" s="222">
        <v>135253.5</v>
      </c>
      <c r="G344" s="222">
        <v>54101.4</v>
      </c>
      <c r="H344" s="222">
        <v>234439.4</v>
      </c>
      <c r="I344" s="222">
        <v>32460.839999999997</v>
      </c>
      <c r="J344" s="222">
        <v>45457.270000000004</v>
      </c>
      <c r="K344" s="222">
        <v>0</v>
      </c>
      <c r="L344" s="222">
        <v>0</v>
      </c>
      <c r="M344" s="222">
        <v>0</v>
      </c>
      <c r="N344" s="225">
        <v>643868.66</v>
      </c>
    </row>
    <row r="345" spans="1:14" ht="33" customHeight="1" thickBot="1" x14ac:dyDescent="0.25">
      <c r="A345" s="198" t="s">
        <v>250</v>
      </c>
      <c r="B345" s="221">
        <v>39136177.203900002</v>
      </c>
      <c r="C345" s="221">
        <v>56796622.611699998</v>
      </c>
      <c r="D345" s="221">
        <v>64521299.47299999</v>
      </c>
      <c r="E345" s="221">
        <v>76522024.933800012</v>
      </c>
      <c r="F345" s="221">
        <v>92268284.692300007</v>
      </c>
      <c r="G345" s="221">
        <v>79127170.231600016</v>
      </c>
      <c r="H345" s="221">
        <v>87932561.566199988</v>
      </c>
      <c r="I345" s="221">
        <v>86552640.496199995</v>
      </c>
      <c r="J345" s="221">
        <v>89169723.99970001</v>
      </c>
      <c r="K345" s="221">
        <v>105579015.51019999</v>
      </c>
      <c r="L345" s="221">
        <v>83212360.084800005</v>
      </c>
      <c r="M345" s="221">
        <v>66901369.4212</v>
      </c>
      <c r="N345" s="221">
        <v>927719250.22460008</v>
      </c>
    </row>
    <row r="346" spans="1:14" ht="33" customHeight="1" x14ac:dyDescent="0.2">
      <c r="A346" s="199" t="s">
        <v>251</v>
      </c>
      <c r="B346" s="222">
        <v>0</v>
      </c>
      <c r="C346" s="222">
        <v>0</v>
      </c>
      <c r="D346" s="222">
        <v>0</v>
      </c>
      <c r="E346" s="222">
        <v>0</v>
      </c>
      <c r="F346" s="222">
        <v>0</v>
      </c>
      <c r="G346" s="222">
        <v>0</v>
      </c>
      <c r="H346" s="222">
        <v>0</v>
      </c>
      <c r="I346" s="222">
        <v>0</v>
      </c>
      <c r="J346" s="222">
        <v>0</v>
      </c>
      <c r="K346" s="222">
        <v>0</v>
      </c>
      <c r="L346" s="222">
        <v>0</v>
      </c>
      <c r="M346" s="222">
        <v>0</v>
      </c>
      <c r="N346" s="225">
        <v>0</v>
      </c>
    </row>
    <row r="347" spans="1:14" ht="33" customHeight="1" x14ac:dyDescent="0.2">
      <c r="A347" s="199" t="s">
        <v>252</v>
      </c>
      <c r="B347" s="222">
        <v>0</v>
      </c>
      <c r="C347" s="222">
        <v>0</v>
      </c>
      <c r="D347" s="222">
        <v>0</v>
      </c>
      <c r="E347" s="222">
        <v>0</v>
      </c>
      <c r="F347" s="222">
        <v>0</v>
      </c>
      <c r="G347" s="222">
        <v>0</v>
      </c>
      <c r="H347" s="222">
        <v>0</v>
      </c>
      <c r="I347" s="222">
        <v>0</v>
      </c>
      <c r="J347" s="222">
        <v>0</v>
      </c>
      <c r="K347" s="222">
        <v>0</v>
      </c>
      <c r="L347" s="222">
        <v>0</v>
      </c>
      <c r="M347" s="222">
        <v>0</v>
      </c>
      <c r="N347" s="225">
        <v>0</v>
      </c>
    </row>
    <row r="348" spans="1:14" ht="33" customHeight="1" x14ac:dyDescent="0.2">
      <c r="A348" s="199" t="s">
        <v>253</v>
      </c>
      <c r="B348" s="222">
        <v>0</v>
      </c>
      <c r="C348" s="222">
        <v>1705848.6325999999</v>
      </c>
      <c r="D348" s="222">
        <v>814862.57790000003</v>
      </c>
      <c r="E348" s="222">
        <v>0</v>
      </c>
      <c r="F348" s="222">
        <v>0</v>
      </c>
      <c r="G348" s="222">
        <v>0</v>
      </c>
      <c r="H348" s="222">
        <v>0</v>
      </c>
      <c r="I348" s="222">
        <v>0</v>
      </c>
      <c r="J348" s="222">
        <v>0</v>
      </c>
      <c r="K348" s="222">
        <v>0</v>
      </c>
      <c r="L348" s="222">
        <v>0</v>
      </c>
      <c r="M348" s="222">
        <v>0</v>
      </c>
      <c r="N348" s="225">
        <v>2520711.2105</v>
      </c>
    </row>
    <row r="349" spans="1:14" ht="33" customHeight="1" x14ac:dyDescent="0.2">
      <c r="A349" s="199" t="s">
        <v>254</v>
      </c>
      <c r="B349" s="222">
        <v>11583982.101599999</v>
      </c>
      <c r="C349" s="222">
        <v>14944682.455600001</v>
      </c>
      <c r="D349" s="222">
        <v>26068739.635599997</v>
      </c>
      <c r="E349" s="222">
        <v>28993116.200799994</v>
      </c>
      <c r="F349" s="222">
        <v>24777691.3224</v>
      </c>
      <c r="G349" s="222">
        <v>43636824.293200009</v>
      </c>
      <c r="H349" s="222">
        <v>59260380.834399991</v>
      </c>
      <c r="I349" s="222">
        <v>28447804.754599996</v>
      </c>
      <c r="J349" s="222">
        <v>47193568.009100005</v>
      </c>
      <c r="K349" s="222">
        <v>53273000</v>
      </c>
      <c r="L349" s="222">
        <v>35646459.175600007</v>
      </c>
      <c r="M349" s="222">
        <v>21298746.670600001</v>
      </c>
      <c r="N349" s="225">
        <v>395124995.45349997</v>
      </c>
    </row>
    <row r="350" spans="1:14" ht="33" customHeight="1" x14ac:dyDescent="0.2">
      <c r="A350" s="199" t="s">
        <v>255</v>
      </c>
      <c r="B350" s="222">
        <v>0</v>
      </c>
      <c r="C350" s="222">
        <v>0</v>
      </c>
      <c r="D350" s="222">
        <v>0</v>
      </c>
      <c r="E350" s="222">
        <v>0</v>
      </c>
      <c r="F350" s="222">
        <v>0</v>
      </c>
      <c r="G350" s="222">
        <v>0</v>
      </c>
      <c r="H350" s="222">
        <v>0</v>
      </c>
      <c r="I350" s="222">
        <v>0</v>
      </c>
      <c r="J350" s="222">
        <v>0</v>
      </c>
      <c r="K350" s="222">
        <v>0</v>
      </c>
      <c r="L350" s="222">
        <v>0</v>
      </c>
      <c r="M350" s="222">
        <v>0</v>
      </c>
      <c r="N350" s="225">
        <v>0</v>
      </c>
    </row>
    <row r="351" spans="1:14" ht="33" customHeight="1" x14ac:dyDescent="0.2">
      <c r="A351" s="199" t="s">
        <v>256</v>
      </c>
      <c r="B351" s="222">
        <v>7815028.9775999999</v>
      </c>
      <c r="C351" s="222">
        <v>3825205.9106000005</v>
      </c>
      <c r="D351" s="222">
        <v>3328489.2332000001</v>
      </c>
      <c r="E351" s="222">
        <v>0</v>
      </c>
      <c r="F351" s="222">
        <v>977726.47</v>
      </c>
      <c r="G351" s="222">
        <v>1573793.3772</v>
      </c>
      <c r="H351" s="222">
        <v>347583.14240000001</v>
      </c>
      <c r="I351" s="222">
        <v>1697179.2031999999</v>
      </c>
      <c r="J351" s="222">
        <v>1018556.3620000001</v>
      </c>
      <c r="K351" s="222">
        <v>747015.51020000002</v>
      </c>
      <c r="L351" s="222">
        <v>0</v>
      </c>
      <c r="M351" s="222">
        <v>11013414.878599998</v>
      </c>
      <c r="N351" s="225">
        <v>32343993.065000001</v>
      </c>
    </row>
    <row r="352" spans="1:14" ht="33" customHeight="1" x14ac:dyDescent="0.2">
      <c r="A352" s="199" t="s">
        <v>257</v>
      </c>
      <c r="B352" s="222">
        <v>0</v>
      </c>
      <c r="C352" s="222">
        <v>0</v>
      </c>
      <c r="D352" s="222">
        <v>0</v>
      </c>
      <c r="E352" s="222">
        <v>0</v>
      </c>
      <c r="F352" s="222">
        <v>0</v>
      </c>
      <c r="G352" s="222">
        <v>0</v>
      </c>
      <c r="H352" s="222">
        <v>0</v>
      </c>
      <c r="I352" s="222">
        <v>0</v>
      </c>
      <c r="J352" s="222">
        <v>0</v>
      </c>
      <c r="K352" s="222">
        <v>0</v>
      </c>
      <c r="L352" s="222">
        <v>0</v>
      </c>
      <c r="M352" s="222">
        <v>0</v>
      </c>
      <c r="N352" s="225">
        <v>0</v>
      </c>
    </row>
    <row r="353" spans="1:14" ht="33" customHeight="1" x14ac:dyDescent="0.2">
      <c r="A353" s="199" t="s">
        <v>258</v>
      </c>
      <c r="B353" s="222">
        <v>0</v>
      </c>
      <c r="C353" s="222">
        <v>0</v>
      </c>
      <c r="D353" s="222">
        <v>0</v>
      </c>
      <c r="E353" s="222">
        <v>0</v>
      </c>
      <c r="F353" s="222">
        <v>0</v>
      </c>
      <c r="G353" s="222">
        <v>0</v>
      </c>
      <c r="H353" s="222">
        <v>0</v>
      </c>
      <c r="I353" s="222">
        <v>0</v>
      </c>
      <c r="J353" s="222">
        <v>0</v>
      </c>
      <c r="K353" s="222">
        <v>0</v>
      </c>
      <c r="L353" s="222">
        <v>0</v>
      </c>
      <c r="M353" s="222">
        <v>0</v>
      </c>
      <c r="N353" s="225">
        <v>0</v>
      </c>
    </row>
    <row r="354" spans="1:14" ht="33" customHeight="1" x14ac:dyDescent="0.2">
      <c r="A354" s="199" t="s">
        <v>259</v>
      </c>
      <c r="B354" s="222">
        <v>19737166.124700002</v>
      </c>
      <c r="C354" s="222">
        <v>36320885.612899996</v>
      </c>
      <c r="D354" s="222">
        <v>34309208.026299998</v>
      </c>
      <c r="E354" s="222">
        <v>47528908.73300001</v>
      </c>
      <c r="F354" s="222">
        <v>66512866.899900004</v>
      </c>
      <c r="G354" s="222">
        <v>33916552.5612</v>
      </c>
      <c r="H354" s="222">
        <v>28324597.589399993</v>
      </c>
      <c r="I354" s="222">
        <v>56407656.538399994</v>
      </c>
      <c r="J354" s="222">
        <v>40957599.628600001</v>
      </c>
      <c r="K354" s="222">
        <v>51559000</v>
      </c>
      <c r="L354" s="222">
        <v>47565900.909199998</v>
      </c>
      <c r="M354" s="222">
        <v>34589207.872000001</v>
      </c>
      <c r="N354" s="225">
        <v>497729550.49560004</v>
      </c>
    </row>
    <row r="355" spans="1:14" ht="33" customHeight="1" x14ac:dyDescent="0.2">
      <c r="A355" s="199" t="s">
        <v>260</v>
      </c>
      <c r="B355" s="222">
        <v>0</v>
      </c>
      <c r="C355" s="222">
        <v>0</v>
      </c>
      <c r="D355" s="222">
        <v>0</v>
      </c>
      <c r="E355" s="222">
        <v>0</v>
      </c>
      <c r="F355" s="222">
        <v>0</v>
      </c>
      <c r="G355" s="222">
        <v>0</v>
      </c>
      <c r="H355" s="222">
        <v>0</v>
      </c>
      <c r="I355" s="222">
        <v>0</v>
      </c>
      <c r="J355" s="222">
        <v>0</v>
      </c>
      <c r="K355" s="222">
        <v>0</v>
      </c>
      <c r="L355" s="222">
        <v>0</v>
      </c>
      <c r="M355" s="222">
        <v>0</v>
      </c>
      <c r="N355" s="225">
        <v>0</v>
      </c>
    </row>
    <row r="356" spans="1:14" ht="33" customHeight="1" thickBot="1" x14ac:dyDescent="0.25">
      <c r="A356" s="199" t="s">
        <v>261</v>
      </c>
      <c r="B356" s="222">
        <v>0</v>
      </c>
      <c r="C356" s="222">
        <v>0</v>
      </c>
      <c r="D356" s="222">
        <v>0</v>
      </c>
      <c r="E356" s="222">
        <v>0</v>
      </c>
      <c r="F356" s="222">
        <v>0</v>
      </c>
      <c r="G356" s="222">
        <v>0</v>
      </c>
      <c r="H356" s="222">
        <v>0</v>
      </c>
      <c r="I356" s="222">
        <v>0</v>
      </c>
      <c r="J356" s="222">
        <v>0</v>
      </c>
      <c r="K356" s="222">
        <v>0</v>
      </c>
      <c r="L356" s="222">
        <v>0</v>
      </c>
      <c r="M356" s="222">
        <v>0</v>
      </c>
      <c r="N356" s="225">
        <v>0</v>
      </c>
    </row>
    <row r="357" spans="1:14" ht="33" customHeight="1" thickBot="1" x14ac:dyDescent="0.25">
      <c r="A357" s="198" t="s">
        <v>262</v>
      </c>
      <c r="B357" s="221">
        <v>0</v>
      </c>
      <c r="C357" s="221">
        <v>0</v>
      </c>
      <c r="D357" s="221">
        <v>0</v>
      </c>
      <c r="E357" s="221">
        <v>0</v>
      </c>
      <c r="F357" s="221">
        <v>0</v>
      </c>
      <c r="G357" s="221">
        <v>0</v>
      </c>
      <c r="H357" s="221">
        <v>0</v>
      </c>
      <c r="I357" s="221">
        <v>0</v>
      </c>
      <c r="J357" s="221">
        <v>0</v>
      </c>
      <c r="K357" s="221">
        <v>0</v>
      </c>
      <c r="L357" s="221">
        <v>0</v>
      </c>
      <c r="M357" s="221">
        <v>0</v>
      </c>
      <c r="N357" s="221">
        <v>0</v>
      </c>
    </row>
    <row r="358" spans="1:14" ht="33" customHeight="1" thickBot="1" x14ac:dyDescent="0.25">
      <c r="A358" s="200" t="s">
        <v>262</v>
      </c>
      <c r="B358" s="226">
        <v>0</v>
      </c>
      <c r="C358" s="226">
        <v>0</v>
      </c>
      <c r="D358" s="226">
        <v>0</v>
      </c>
      <c r="E358" s="226">
        <v>0</v>
      </c>
      <c r="F358" s="226">
        <v>0</v>
      </c>
      <c r="G358" s="226">
        <v>0</v>
      </c>
      <c r="H358" s="226">
        <v>0</v>
      </c>
      <c r="I358" s="226">
        <v>0</v>
      </c>
      <c r="J358" s="226">
        <v>0</v>
      </c>
      <c r="K358" s="226">
        <v>0</v>
      </c>
      <c r="L358" s="226">
        <v>0</v>
      </c>
      <c r="M358" s="226">
        <v>0</v>
      </c>
      <c r="N358" s="225">
        <v>0</v>
      </c>
    </row>
    <row r="359" spans="1:14" ht="33" customHeight="1" thickBot="1" x14ac:dyDescent="0.25">
      <c r="A359" s="198" t="s">
        <v>263</v>
      </c>
      <c r="B359" s="221">
        <v>45455268.650600001</v>
      </c>
      <c r="C359" s="221">
        <v>41962799.593999989</v>
      </c>
      <c r="D359" s="221">
        <v>55609763.754499994</v>
      </c>
      <c r="E359" s="221">
        <v>52558734.743400015</v>
      </c>
      <c r="F359" s="221">
        <v>59893577.769999966</v>
      </c>
      <c r="G359" s="221">
        <v>63708717.107599989</v>
      </c>
      <c r="H359" s="221">
        <v>62604405.0405</v>
      </c>
      <c r="I359" s="221">
        <v>62210927.471599989</v>
      </c>
      <c r="J359" s="221">
        <v>61043832.312299989</v>
      </c>
      <c r="K359" s="221">
        <v>53689462.662999965</v>
      </c>
      <c r="L359" s="221">
        <v>51815259.083500005</v>
      </c>
      <c r="M359" s="221">
        <v>38727362.841499999</v>
      </c>
      <c r="N359" s="221">
        <v>649280111.03250003</v>
      </c>
    </row>
    <row r="360" spans="1:14" ht="33" customHeight="1" x14ac:dyDescent="0.2">
      <c r="A360" s="199" t="s">
        <v>264</v>
      </c>
      <c r="B360" s="222">
        <v>0</v>
      </c>
      <c r="C360" s="222">
        <v>0</v>
      </c>
      <c r="D360" s="222">
        <v>0</v>
      </c>
      <c r="E360" s="222">
        <v>0</v>
      </c>
      <c r="F360" s="222">
        <v>0</v>
      </c>
      <c r="G360" s="222">
        <v>0</v>
      </c>
      <c r="H360" s="222">
        <v>0</v>
      </c>
      <c r="I360" s="222">
        <v>0</v>
      </c>
      <c r="J360" s="222">
        <v>0</v>
      </c>
      <c r="K360" s="222">
        <v>0</v>
      </c>
      <c r="L360" s="222">
        <v>0</v>
      </c>
      <c r="M360" s="222">
        <v>0</v>
      </c>
      <c r="N360" s="225">
        <v>0</v>
      </c>
    </row>
    <row r="361" spans="1:14" ht="33" customHeight="1" x14ac:dyDescent="0.2">
      <c r="A361" s="199" t="s">
        <v>265</v>
      </c>
      <c r="B361" s="222">
        <v>0</v>
      </c>
      <c r="C361" s="222">
        <v>465083.54749999999</v>
      </c>
      <c r="D361" s="222">
        <v>316705.90149999998</v>
      </c>
      <c r="E361" s="222">
        <v>507078.734</v>
      </c>
      <c r="F361" s="222">
        <v>490986.37100000004</v>
      </c>
      <c r="G361" s="222">
        <v>390404.647</v>
      </c>
      <c r="H361" s="222">
        <v>0</v>
      </c>
      <c r="I361" s="222">
        <v>244112.05799999999</v>
      </c>
      <c r="J361" s="222">
        <v>245074.39199999999</v>
      </c>
      <c r="K361" s="222">
        <v>270932.663</v>
      </c>
      <c r="L361" s="222">
        <v>391803.59550000005</v>
      </c>
      <c r="M361" s="222">
        <v>886140.31449999998</v>
      </c>
      <c r="N361" s="225">
        <v>4208322.2240000004</v>
      </c>
    </row>
    <row r="362" spans="1:14" ht="33" customHeight="1" x14ac:dyDescent="0.2">
      <c r="A362" s="199" t="s">
        <v>266</v>
      </c>
      <c r="B362" s="222">
        <v>0</v>
      </c>
      <c r="C362" s="222">
        <v>0</v>
      </c>
      <c r="D362" s="222">
        <v>0</v>
      </c>
      <c r="E362" s="222">
        <v>0</v>
      </c>
      <c r="F362" s="222">
        <v>0</v>
      </c>
      <c r="G362" s="222">
        <v>0</v>
      </c>
      <c r="H362" s="222">
        <v>0</v>
      </c>
      <c r="I362" s="222">
        <v>0</v>
      </c>
      <c r="J362" s="222">
        <v>0</v>
      </c>
      <c r="K362" s="222">
        <v>0</v>
      </c>
      <c r="L362" s="222">
        <v>0</v>
      </c>
      <c r="M362" s="222">
        <v>0</v>
      </c>
      <c r="N362" s="225">
        <v>0</v>
      </c>
    </row>
    <row r="363" spans="1:14" ht="33" customHeight="1" x14ac:dyDescent="0.2">
      <c r="A363" s="199" t="s">
        <v>267</v>
      </c>
      <c r="B363" s="222">
        <v>1207728.4095999999</v>
      </c>
      <c r="C363" s="222">
        <v>0</v>
      </c>
      <c r="D363" s="222">
        <v>0</v>
      </c>
      <c r="E363" s="222">
        <v>0</v>
      </c>
      <c r="F363" s="222">
        <v>0</v>
      </c>
      <c r="G363" s="222">
        <v>0</v>
      </c>
      <c r="H363" s="222">
        <v>0</v>
      </c>
      <c r="I363" s="222">
        <v>0</v>
      </c>
      <c r="J363" s="222">
        <v>1548069.0062999998</v>
      </c>
      <c r="K363" s="222">
        <v>0</v>
      </c>
      <c r="L363" s="222">
        <v>1533345.6359999999</v>
      </c>
      <c r="M363" s="222">
        <v>1402470.9919999999</v>
      </c>
      <c r="N363" s="225">
        <v>5691614.043899999</v>
      </c>
    </row>
    <row r="364" spans="1:14" ht="33" customHeight="1" x14ac:dyDescent="0.2">
      <c r="A364" s="199" t="s">
        <v>268</v>
      </c>
      <c r="B364" s="222">
        <v>0</v>
      </c>
      <c r="C364" s="222">
        <v>949161.29349999991</v>
      </c>
      <c r="D364" s="222">
        <v>729751.13199999998</v>
      </c>
      <c r="E364" s="222">
        <v>665771.55740000005</v>
      </c>
      <c r="F364" s="222">
        <v>1453296.7711999998</v>
      </c>
      <c r="G364" s="222">
        <v>932233.19720000005</v>
      </c>
      <c r="H364" s="222">
        <v>867855.79509999976</v>
      </c>
      <c r="I364" s="222">
        <v>653124.37959999999</v>
      </c>
      <c r="J364" s="222">
        <v>0</v>
      </c>
      <c r="K364" s="222">
        <v>0</v>
      </c>
      <c r="L364" s="222">
        <v>0</v>
      </c>
      <c r="M364" s="222">
        <v>0</v>
      </c>
      <c r="N364" s="225">
        <v>6251194.1259999992</v>
      </c>
    </row>
    <row r="365" spans="1:14" ht="33" customHeight="1" x14ac:dyDescent="0.2">
      <c r="A365" s="199" t="s">
        <v>269</v>
      </c>
      <c r="B365" s="222">
        <v>44176799.641000003</v>
      </c>
      <c r="C365" s="222">
        <v>40513184.452999994</v>
      </c>
      <c r="D365" s="222">
        <v>54563306.720999993</v>
      </c>
      <c r="E365" s="222">
        <v>51350514.152000017</v>
      </c>
      <c r="F365" s="222">
        <v>57843183.727799967</v>
      </c>
      <c r="G365" s="222">
        <v>62386079.263399988</v>
      </c>
      <c r="H365" s="222">
        <v>61736549.245399997</v>
      </c>
      <c r="I365" s="222">
        <v>60853877.133999988</v>
      </c>
      <c r="J365" s="222">
        <v>57340692.713999987</v>
      </c>
      <c r="K365" s="222">
        <v>53418529.999999963</v>
      </c>
      <c r="L365" s="222">
        <v>49070551.852000006</v>
      </c>
      <c r="M365" s="222">
        <v>36438751.534999996</v>
      </c>
      <c r="N365" s="225">
        <v>629692020.43859994</v>
      </c>
    </row>
    <row r="366" spans="1:14" ht="33" customHeight="1" x14ac:dyDescent="0.2">
      <c r="A366" s="199" t="s">
        <v>270</v>
      </c>
      <c r="B366" s="222">
        <v>0</v>
      </c>
      <c r="C366" s="222">
        <v>0</v>
      </c>
      <c r="D366" s="222">
        <v>0</v>
      </c>
      <c r="E366" s="222">
        <v>0</v>
      </c>
      <c r="F366" s="222">
        <v>0</v>
      </c>
      <c r="G366" s="222">
        <v>0</v>
      </c>
      <c r="H366" s="222">
        <v>0</v>
      </c>
      <c r="I366" s="222">
        <v>0</v>
      </c>
      <c r="J366" s="222">
        <v>0</v>
      </c>
      <c r="K366" s="222">
        <v>0</v>
      </c>
      <c r="L366" s="222">
        <v>0</v>
      </c>
      <c r="M366" s="222">
        <v>0</v>
      </c>
      <c r="N366" s="225">
        <v>0</v>
      </c>
    </row>
    <row r="367" spans="1:14" ht="33" customHeight="1" x14ac:dyDescent="0.2">
      <c r="A367" s="199" t="s">
        <v>271</v>
      </c>
      <c r="B367" s="222">
        <v>70740.600000000006</v>
      </c>
      <c r="C367" s="222">
        <v>35370.300000000003</v>
      </c>
      <c r="D367" s="222">
        <v>0</v>
      </c>
      <c r="E367" s="222">
        <v>35370.300000000003</v>
      </c>
      <c r="F367" s="222">
        <v>106110.9</v>
      </c>
      <c r="G367" s="222">
        <v>0</v>
      </c>
      <c r="H367" s="222">
        <v>0</v>
      </c>
      <c r="I367" s="222">
        <v>0</v>
      </c>
      <c r="J367" s="222">
        <v>0</v>
      </c>
      <c r="K367" s="222">
        <v>0</v>
      </c>
      <c r="L367" s="222">
        <v>0</v>
      </c>
      <c r="M367" s="222">
        <v>0</v>
      </c>
      <c r="N367" s="225">
        <v>247592.1</v>
      </c>
    </row>
    <row r="368" spans="1:14" ht="33" customHeight="1" x14ac:dyDescent="0.2">
      <c r="A368" s="199" t="s">
        <v>272</v>
      </c>
      <c r="B368" s="222">
        <v>0</v>
      </c>
      <c r="C368" s="222">
        <v>0</v>
      </c>
      <c r="D368" s="222">
        <v>0</v>
      </c>
      <c r="E368" s="222">
        <v>0</v>
      </c>
      <c r="F368" s="222">
        <v>0</v>
      </c>
      <c r="G368" s="222">
        <v>0</v>
      </c>
      <c r="H368" s="222">
        <v>0</v>
      </c>
      <c r="I368" s="222">
        <v>0</v>
      </c>
      <c r="J368" s="222">
        <v>0</v>
      </c>
      <c r="K368" s="222">
        <v>0</v>
      </c>
      <c r="L368" s="222">
        <v>0</v>
      </c>
      <c r="M368" s="222">
        <v>0</v>
      </c>
      <c r="N368" s="225">
        <v>0</v>
      </c>
    </row>
    <row r="369" spans="1:14" ht="33" customHeight="1" thickBot="1" x14ac:dyDescent="0.25">
      <c r="A369" s="199" t="s">
        <v>273</v>
      </c>
      <c r="B369" s="222">
        <v>0</v>
      </c>
      <c r="C369" s="222">
        <v>0</v>
      </c>
      <c r="D369" s="222">
        <v>0</v>
      </c>
      <c r="E369" s="222">
        <v>0</v>
      </c>
      <c r="F369" s="222">
        <v>0</v>
      </c>
      <c r="G369" s="222">
        <v>0</v>
      </c>
      <c r="H369" s="222">
        <v>0</v>
      </c>
      <c r="I369" s="222">
        <v>459813.89999999997</v>
      </c>
      <c r="J369" s="222">
        <v>1909996.2</v>
      </c>
      <c r="K369" s="222">
        <v>0</v>
      </c>
      <c r="L369" s="222">
        <v>819558.00000000012</v>
      </c>
      <c r="M369" s="222">
        <v>0</v>
      </c>
      <c r="N369" s="225">
        <v>3189368.1</v>
      </c>
    </row>
    <row r="370" spans="1:14" ht="33" customHeight="1" thickBot="1" x14ac:dyDescent="0.25">
      <c r="A370" s="198" t="s">
        <v>274</v>
      </c>
      <c r="B370" s="221">
        <v>13294064.535199998</v>
      </c>
      <c r="C370" s="221">
        <v>9133999.2820000015</v>
      </c>
      <c r="D370" s="221">
        <v>21992370.096799992</v>
      </c>
      <c r="E370" s="221">
        <v>27783889.979000006</v>
      </c>
      <c r="F370" s="221">
        <v>28770575.557000004</v>
      </c>
      <c r="G370" s="221">
        <v>18028842.990000002</v>
      </c>
      <c r="H370" s="221">
        <v>28949906.520000003</v>
      </c>
      <c r="I370" s="221">
        <v>39476157.751000009</v>
      </c>
      <c r="J370" s="221">
        <v>44275469.334999993</v>
      </c>
      <c r="K370" s="221">
        <v>44105339.094999999</v>
      </c>
      <c r="L370" s="221">
        <v>40860394.044999994</v>
      </c>
      <c r="M370" s="221">
        <v>43703837.709000006</v>
      </c>
      <c r="N370" s="221">
        <v>360374846.89499998</v>
      </c>
    </row>
    <row r="371" spans="1:14" ht="33" customHeight="1" x14ac:dyDescent="0.2">
      <c r="A371" s="199" t="s">
        <v>275</v>
      </c>
      <c r="B371" s="222">
        <v>9983016.2191999983</v>
      </c>
      <c r="C371" s="222">
        <v>9133999.2820000015</v>
      </c>
      <c r="D371" s="222">
        <v>18667351.112799995</v>
      </c>
      <c r="E371" s="222">
        <v>25688289.779000007</v>
      </c>
      <c r="F371" s="222">
        <v>26238998.313000005</v>
      </c>
      <c r="G371" s="222">
        <v>16822626.530000001</v>
      </c>
      <c r="H371" s="222">
        <v>27669094.920000002</v>
      </c>
      <c r="I371" s="222">
        <v>38835751.951000012</v>
      </c>
      <c r="J371" s="222">
        <v>43635063.534999996</v>
      </c>
      <c r="K371" s="222">
        <v>43379545.854999997</v>
      </c>
      <c r="L371" s="222">
        <v>40860394.044999994</v>
      </c>
      <c r="M371" s="222">
        <v>43703837.709000006</v>
      </c>
      <c r="N371" s="225">
        <v>344617969.25099999</v>
      </c>
    </row>
    <row r="372" spans="1:14" ht="33" customHeight="1" x14ac:dyDescent="0.2">
      <c r="A372" s="199" t="s">
        <v>276</v>
      </c>
      <c r="B372" s="222">
        <v>0</v>
      </c>
      <c r="C372" s="222">
        <v>0</v>
      </c>
      <c r="D372" s="222">
        <v>0</v>
      </c>
      <c r="E372" s="222">
        <v>0</v>
      </c>
      <c r="F372" s="222">
        <v>0</v>
      </c>
      <c r="G372" s="222">
        <v>0</v>
      </c>
      <c r="H372" s="222">
        <v>0</v>
      </c>
      <c r="I372" s="222">
        <v>0</v>
      </c>
      <c r="J372" s="222">
        <v>0</v>
      </c>
      <c r="K372" s="222">
        <v>0</v>
      </c>
      <c r="L372" s="222">
        <v>0</v>
      </c>
      <c r="M372" s="222">
        <v>0</v>
      </c>
      <c r="N372" s="225">
        <v>0</v>
      </c>
    </row>
    <row r="373" spans="1:14" ht="33" customHeight="1" x14ac:dyDescent="0.2">
      <c r="A373" s="199" t="s">
        <v>277</v>
      </c>
      <c r="B373" s="222">
        <v>0</v>
      </c>
      <c r="C373" s="222">
        <v>0</v>
      </c>
      <c r="D373" s="222">
        <v>0</v>
      </c>
      <c r="E373" s="222">
        <v>0</v>
      </c>
      <c r="F373" s="222">
        <v>0</v>
      </c>
      <c r="G373" s="222">
        <v>0</v>
      </c>
      <c r="H373" s="222">
        <v>0</v>
      </c>
      <c r="I373" s="222">
        <v>0</v>
      </c>
      <c r="J373" s="222">
        <v>0</v>
      </c>
      <c r="K373" s="222">
        <v>0</v>
      </c>
      <c r="L373" s="222">
        <v>0</v>
      </c>
      <c r="M373" s="222">
        <v>0</v>
      </c>
      <c r="N373" s="225">
        <v>0</v>
      </c>
    </row>
    <row r="374" spans="1:14" ht="33" customHeight="1" x14ac:dyDescent="0.2">
      <c r="A374" s="199" t="s">
        <v>278</v>
      </c>
      <c r="B374" s="222">
        <v>3311048.3159999996</v>
      </c>
      <c r="C374" s="222">
        <v>0</v>
      </c>
      <c r="D374" s="222">
        <v>3325018.9839999992</v>
      </c>
      <c r="E374" s="222">
        <v>2095600.2</v>
      </c>
      <c r="F374" s="222">
        <v>2531577.2439999999</v>
      </c>
      <c r="G374" s="222">
        <v>1206216.4600000002</v>
      </c>
      <c r="H374" s="222">
        <v>1280811.6000000001</v>
      </c>
      <c r="I374" s="222">
        <v>640405.80000000005</v>
      </c>
      <c r="J374" s="222">
        <v>640405.80000000005</v>
      </c>
      <c r="K374" s="222">
        <v>725793.24</v>
      </c>
      <c r="L374" s="222">
        <v>0</v>
      </c>
      <c r="M374" s="222">
        <v>0</v>
      </c>
      <c r="N374" s="225">
        <v>15756877.644000001</v>
      </c>
    </row>
    <row r="375" spans="1:14" ht="33" customHeight="1" x14ac:dyDescent="0.2">
      <c r="A375" s="199" t="s">
        <v>279</v>
      </c>
      <c r="B375" s="222">
        <v>0</v>
      </c>
      <c r="C375" s="222">
        <v>0</v>
      </c>
      <c r="D375" s="222">
        <v>0</v>
      </c>
      <c r="E375" s="222">
        <v>0</v>
      </c>
      <c r="F375" s="222">
        <v>0</v>
      </c>
      <c r="G375" s="222">
        <v>0</v>
      </c>
      <c r="H375" s="222">
        <v>0</v>
      </c>
      <c r="I375" s="222">
        <v>0</v>
      </c>
      <c r="J375" s="222">
        <v>0</v>
      </c>
      <c r="K375" s="222">
        <v>0</v>
      </c>
      <c r="L375" s="222">
        <v>0</v>
      </c>
      <c r="M375" s="222">
        <v>0</v>
      </c>
      <c r="N375" s="225">
        <v>0</v>
      </c>
    </row>
    <row r="376" spans="1:14" ht="33" customHeight="1" x14ac:dyDescent="0.2">
      <c r="A376" s="199" t="s">
        <v>280</v>
      </c>
      <c r="B376" s="222">
        <v>0</v>
      </c>
      <c r="C376" s="222">
        <v>0</v>
      </c>
      <c r="D376" s="222">
        <v>0</v>
      </c>
      <c r="E376" s="222">
        <v>0</v>
      </c>
      <c r="F376" s="222">
        <v>0</v>
      </c>
      <c r="G376" s="222">
        <v>0</v>
      </c>
      <c r="H376" s="222">
        <v>0</v>
      </c>
      <c r="I376" s="222">
        <v>0</v>
      </c>
      <c r="J376" s="222">
        <v>0</v>
      </c>
      <c r="K376" s="222">
        <v>0</v>
      </c>
      <c r="L376" s="222">
        <v>0</v>
      </c>
      <c r="M376" s="222">
        <v>0</v>
      </c>
      <c r="N376" s="225">
        <v>0</v>
      </c>
    </row>
    <row r="377" spans="1:14" ht="33" customHeight="1" thickBot="1" x14ac:dyDescent="0.25">
      <c r="A377" s="199" t="s">
        <v>281</v>
      </c>
      <c r="B377" s="222">
        <v>0</v>
      </c>
      <c r="C377" s="222">
        <v>0</v>
      </c>
      <c r="D377" s="222">
        <v>0</v>
      </c>
      <c r="E377" s="222">
        <v>0</v>
      </c>
      <c r="F377" s="222">
        <v>0</v>
      </c>
      <c r="G377" s="222">
        <v>0</v>
      </c>
      <c r="H377" s="222">
        <v>0</v>
      </c>
      <c r="I377" s="222">
        <v>0</v>
      </c>
      <c r="J377" s="222">
        <v>0</v>
      </c>
      <c r="K377" s="222">
        <v>0</v>
      </c>
      <c r="L377" s="222">
        <v>0</v>
      </c>
      <c r="M377" s="222">
        <v>0</v>
      </c>
      <c r="N377" s="225">
        <v>0</v>
      </c>
    </row>
    <row r="378" spans="1:14" ht="33" customHeight="1" thickBot="1" x14ac:dyDescent="0.25">
      <c r="A378" s="198" t="s">
        <v>282</v>
      </c>
      <c r="B378" s="221">
        <v>34149687.194799997</v>
      </c>
      <c r="C378" s="221">
        <v>32768798.956000004</v>
      </c>
      <c r="D378" s="221">
        <v>37731521.661000006</v>
      </c>
      <c r="E378" s="221">
        <v>38089192.034000002</v>
      </c>
      <c r="F378" s="221">
        <v>36887693.718999997</v>
      </c>
      <c r="G378" s="221">
        <v>40374823.604000002</v>
      </c>
      <c r="H378" s="221">
        <v>43100181.730000004</v>
      </c>
      <c r="I378" s="221">
        <v>30003233.530000001</v>
      </c>
      <c r="J378" s="221">
        <v>42525068.540800005</v>
      </c>
      <c r="K378" s="221">
        <v>43885751.035000004</v>
      </c>
      <c r="L378" s="221">
        <v>38859359.772</v>
      </c>
      <c r="M378" s="221">
        <v>41631411.567999996</v>
      </c>
      <c r="N378" s="221">
        <v>460006723.34460002</v>
      </c>
    </row>
    <row r="379" spans="1:14" ht="33" customHeight="1" x14ac:dyDescent="0.2">
      <c r="A379" s="199" t="s">
        <v>283</v>
      </c>
      <c r="B379" s="222">
        <v>5004012</v>
      </c>
      <c r="C379" s="222">
        <v>3453865.9999999995</v>
      </c>
      <c r="D379" s="222">
        <v>4041388.9999999995</v>
      </c>
      <c r="E379" s="222">
        <v>10297881.402000001</v>
      </c>
      <c r="F379" s="222">
        <v>8643319.7429999989</v>
      </c>
      <c r="G379" s="222">
        <v>7937277.7509999992</v>
      </c>
      <c r="H379" s="222">
        <v>12246773.92</v>
      </c>
      <c r="I379" s="222">
        <v>13009830.176999997</v>
      </c>
      <c r="J379" s="222">
        <v>15653381.691000002</v>
      </c>
      <c r="K379" s="222">
        <v>15789000</v>
      </c>
      <c r="L379" s="222">
        <v>17362259.943000004</v>
      </c>
      <c r="M379" s="222">
        <v>16781782.590999998</v>
      </c>
      <c r="N379" s="225">
        <v>130220774.21799999</v>
      </c>
    </row>
    <row r="380" spans="1:14" ht="33" customHeight="1" x14ac:dyDescent="0.2">
      <c r="A380" s="199" t="s">
        <v>284</v>
      </c>
      <c r="B380" s="222">
        <v>347221</v>
      </c>
      <c r="C380" s="222">
        <v>248015.00000000003</v>
      </c>
      <c r="D380" s="222">
        <v>297618</v>
      </c>
      <c r="E380" s="222">
        <v>248015</v>
      </c>
      <c r="F380" s="222">
        <v>545633</v>
      </c>
      <c r="G380" s="222">
        <v>545633</v>
      </c>
      <c r="H380" s="222">
        <v>297618</v>
      </c>
      <c r="I380" s="222">
        <v>892853.99999999988</v>
      </c>
      <c r="J380" s="222">
        <v>347221</v>
      </c>
      <c r="K380" s="222">
        <v>99206</v>
      </c>
      <c r="L380" s="222">
        <v>248015</v>
      </c>
      <c r="M380" s="222">
        <v>99206</v>
      </c>
      <c r="N380" s="225">
        <v>4216255</v>
      </c>
    </row>
    <row r="381" spans="1:14" ht="33" customHeight="1" x14ac:dyDescent="0.2">
      <c r="A381" s="199" t="s">
        <v>285</v>
      </c>
      <c r="B381" s="222">
        <v>13487874.4</v>
      </c>
      <c r="C381" s="222">
        <v>13072862.880000003</v>
      </c>
      <c r="D381" s="222">
        <v>17472928.200000003</v>
      </c>
      <c r="E381" s="222">
        <v>16293918.200000001</v>
      </c>
      <c r="F381" s="222">
        <v>13475796.359999999</v>
      </c>
      <c r="G381" s="222">
        <v>16095268.640000002</v>
      </c>
      <c r="H381" s="222">
        <v>18914308.800000008</v>
      </c>
      <c r="I381" s="222">
        <v>13829342.880000003</v>
      </c>
      <c r="J381" s="222">
        <v>17969473.800000001</v>
      </c>
      <c r="K381" s="222">
        <v>14227797.6</v>
      </c>
      <c r="L381" s="222">
        <v>11971755.839999996</v>
      </c>
      <c r="M381" s="222">
        <v>11072790.544999998</v>
      </c>
      <c r="N381" s="225">
        <v>177884118.14500001</v>
      </c>
    </row>
    <row r="382" spans="1:14" ht="33" customHeight="1" x14ac:dyDescent="0.2">
      <c r="A382" s="199" t="s">
        <v>286</v>
      </c>
      <c r="B382" s="222">
        <v>0</v>
      </c>
      <c r="C382" s="222">
        <v>0</v>
      </c>
      <c r="D382" s="222">
        <v>0</v>
      </c>
      <c r="E382" s="222">
        <v>0</v>
      </c>
      <c r="F382" s="222">
        <v>0</v>
      </c>
      <c r="G382" s="222">
        <v>0</v>
      </c>
      <c r="H382" s="222">
        <v>0</v>
      </c>
      <c r="I382" s="222">
        <v>0</v>
      </c>
      <c r="J382" s="222">
        <v>0</v>
      </c>
      <c r="K382" s="222">
        <v>0</v>
      </c>
      <c r="L382" s="222">
        <v>0</v>
      </c>
      <c r="M382" s="222">
        <v>0</v>
      </c>
      <c r="N382" s="225">
        <v>0</v>
      </c>
    </row>
    <row r="383" spans="1:14" ht="33" customHeight="1" x14ac:dyDescent="0.2">
      <c r="A383" s="199" t="s">
        <v>287</v>
      </c>
      <c r="B383" s="222">
        <v>15188340.037999999</v>
      </c>
      <c r="C383" s="222">
        <v>15994055.076000001</v>
      </c>
      <c r="D383" s="222">
        <v>15919586.461000001</v>
      </c>
      <c r="E383" s="222">
        <v>11249377.432000002</v>
      </c>
      <c r="F383" s="222">
        <v>14222944.616</v>
      </c>
      <c r="G383" s="222">
        <v>15796644.213</v>
      </c>
      <c r="H383" s="222">
        <v>11641481.010000002</v>
      </c>
      <c r="I383" s="222">
        <v>2271206.4730000002</v>
      </c>
      <c r="J383" s="222">
        <v>8554992.0497999992</v>
      </c>
      <c r="K383" s="222">
        <v>13769747.435000001</v>
      </c>
      <c r="L383" s="222">
        <v>9277328.9890000001</v>
      </c>
      <c r="M383" s="222">
        <v>13677632.431999998</v>
      </c>
      <c r="N383" s="225">
        <v>147563336.22480002</v>
      </c>
    </row>
    <row r="384" spans="1:14" ht="33" customHeight="1" x14ac:dyDescent="0.2">
      <c r="A384" s="199" t="s">
        <v>288</v>
      </c>
      <c r="B384" s="222">
        <v>0</v>
      </c>
      <c r="C384" s="222">
        <v>0</v>
      </c>
      <c r="D384" s="222">
        <v>0</v>
      </c>
      <c r="E384" s="222">
        <v>0</v>
      </c>
      <c r="F384" s="222">
        <v>0</v>
      </c>
      <c r="G384" s="222">
        <v>0</v>
      </c>
      <c r="H384" s="222">
        <v>0</v>
      </c>
      <c r="I384" s="222">
        <v>0</v>
      </c>
      <c r="J384" s="222">
        <v>0</v>
      </c>
      <c r="K384" s="222">
        <v>0</v>
      </c>
      <c r="L384" s="222">
        <v>0</v>
      </c>
      <c r="M384" s="222">
        <v>0</v>
      </c>
      <c r="N384" s="225">
        <v>0</v>
      </c>
    </row>
    <row r="385" spans="1:14" ht="33" customHeight="1" x14ac:dyDescent="0.2">
      <c r="A385" s="199" t="s">
        <v>289</v>
      </c>
      <c r="B385" s="222">
        <v>0</v>
      </c>
      <c r="C385" s="222">
        <v>0</v>
      </c>
      <c r="D385" s="222">
        <v>0</v>
      </c>
      <c r="E385" s="222">
        <v>0</v>
      </c>
      <c r="F385" s="222">
        <v>0</v>
      </c>
      <c r="G385" s="222">
        <v>0</v>
      </c>
      <c r="H385" s="222">
        <v>0</v>
      </c>
      <c r="I385" s="222">
        <v>0</v>
      </c>
      <c r="J385" s="222">
        <v>0</v>
      </c>
      <c r="K385" s="222">
        <v>0</v>
      </c>
      <c r="L385" s="222">
        <v>0</v>
      </c>
      <c r="M385" s="222">
        <v>0</v>
      </c>
      <c r="N385" s="225">
        <v>0</v>
      </c>
    </row>
    <row r="386" spans="1:14" ht="33" customHeight="1" x14ac:dyDescent="0.2">
      <c r="A386" s="199" t="s">
        <v>290</v>
      </c>
      <c r="B386" s="222">
        <v>0</v>
      </c>
      <c r="C386" s="222">
        <v>0</v>
      </c>
      <c r="D386" s="222">
        <v>0</v>
      </c>
      <c r="E386" s="222">
        <v>0</v>
      </c>
      <c r="F386" s="222">
        <v>0</v>
      </c>
      <c r="G386" s="222">
        <v>0</v>
      </c>
      <c r="H386" s="222">
        <v>0</v>
      </c>
      <c r="I386" s="222">
        <v>0</v>
      </c>
      <c r="J386" s="222">
        <v>0</v>
      </c>
      <c r="K386" s="222">
        <v>0</v>
      </c>
      <c r="L386" s="222">
        <v>0</v>
      </c>
      <c r="M386" s="222">
        <v>0</v>
      </c>
      <c r="N386" s="225">
        <v>0</v>
      </c>
    </row>
    <row r="387" spans="1:14" ht="33" customHeight="1" x14ac:dyDescent="0.2">
      <c r="A387" s="199" t="s">
        <v>291</v>
      </c>
      <c r="B387" s="222">
        <v>0</v>
      </c>
      <c r="C387" s="222">
        <v>0</v>
      </c>
      <c r="D387" s="222">
        <v>0</v>
      </c>
      <c r="E387" s="222">
        <v>0</v>
      </c>
      <c r="F387" s="222">
        <v>0</v>
      </c>
      <c r="G387" s="222">
        <v>0</v>
      </c>
      <c r="H387" s="222">
        <v>0</v>
      </c>
      <c r="I387" s="222">
        <v>0</v>
      </c>
      <c r="J387" s="222">
        <v>0</v>
      </c>
      <c r="K387" s="222">
        <v>0</v>
      </c>
      <c r="L387" s="222">
        <v>0</v>
      </c>
      <c r="M387" s="222">
        <v>0</v>
      </c>
      <c r="N387" s="225">
        <v>0</v>
      </c>
    </row>
    <row r="388" spans="1:14" ht="33" customHeight="1" x14ac:dyDescent="0.2">
      <c r="A388" s="199" t="s">
        <v>292</v>
      </c>
      <c r="B388" s="222">
        <v>0</v>
      </c>
      <c r="C388" s="222">
        <v>0</v>
      </c>
      <c r="D388" s="222">
        <v>0</v>
      </c>
      <c r="E388" s="222">
        <v>0</v>
      </c>
      <c r="F388" s="222">
        <v>0</v>
      </c>
      <c r="G388" s="222">
        <v>0</v>
      </c>
      <c r="H388" s="222">
        <v>0</v>
      </c>
      <c r="I388" s="222">
        <v>0</v>
      </c>
      <c r="J388" s="222">
        <v>0</v>
      </c>
      <c r="K388" s="222">
        <v>0</v>
      </c>
      <c r="L388" s="222">
        <v>0</v>
      </c>
      <c r="M388" s="222">
        <v>0</v>
      </c>
      <c r="N388" s="225">
        <v>0</v>
      </c>
    </row>
    <row r="389" spans="1:14" ht="33" customHeight="1" x14ac:dyDescent="0.2">
      <c r="A389" s="199" t="s">
        <v>293</v>
      </c>
      <c r="B389" s="222">
        <v>0</v>
      </c>
      <c r="C389" s="222">
        <v>0</v>
      </c>
      <c r="D389" s="222">
        <v>0</v>
      </c>
      <c r="E389" s="222">
        <v>0</v>
      </c>
      <c r="F389" s="222">
        <v>0</v>
      </c>
      <c r="G389" s="222">
        <v>0</v>
      </c>
      <c r="H389" s="222">
        <v>0</v>
      </c>
      <c r="I389" s="222">
        <v>0</v>
      </c>
      <c r="J389" s="222">
        <v>0</v>
      </c>
      <c r="K389" s="222">
        <v>0</v>
      </c>
      <c r="L389" s="222">
        <v>0</v>
      </c>
      <c r="M389" s="222">
        <v>0</v>
      </c>
      <c r="N389" s="225">
        <v>0</v>
      </c>
    </row>
    <row r="390" spans="1:14" ht="33" customHeight="1" x14ac:dyDescent="0.2">
      <c r="A390" s="199" t="s">
        <v>294</v>
      </c>
      <c r="B390" s="222">
        <v>0</v>
      </c>
      <c r="C390" s="222">
        <v>0</v>
      </c>
      <c r="D390" s="222">
        <v>0</v>
      </c>
      <c r="E390" s="222">
        <v>0</v>
      </c>
      <c r="F390" s="222">
        <v>0</v>
      </c>
      <c r="G390" s="222">
        <v>0</v>
      </c>
      <c r="H390" s="222">
        <v>0</v>
      </c>
      <c r="I390" s="222">
        <v>0</v>
      </c>
      <c r="J390" s="222">
        <v>0</v>
      </c>
      <c r="K390" s="222">
        <v>0</v>
      </c>
      <c r="L390" s="222">
        <v>0</v>
      </c>
      <c r="M390" s="222">
        <v>0</v>
      </c>
      <c r="N390" s="225">
        <v>0</v>
      </c>
    </row>
    <row r="391" spans="1:14" ht="33" customHeight="1" x14ac:dyDescent="0.2">
      <c r="A391" s="199" t="s">
        <v>295</v>
      </c>
      <c r="B391" s="222">
        <v>0</v>
      </c>
      <c r="C391" s="222">
        <v>0</v>
      </c>
      <c r="D391" s="222">
        <v>0</v>
      </c>
      <c r="E391" s="222">
        <v>0</v>
      </c>
      <c r="F391" s="222">
        <v>0</v>
      </c>
      <c r="G391" s="222">
        <v>0</v>
      </c>
      <c r="H391" s="222">
        <v>0</v>
      </c>
      <c r="I391" s="222">
        <v>0</v>
      </c>
      <c r="J391" s="222">
        <v>0</v>
      </c>
      <c r="K391" s="222">
        <v>0</v>
      </c>
      <c r="L391" s="222">
        <v>0</v>
      </c>
      <c r="M391" s="222">
        <v>0</v>
      </c>
      <c r="N391" s="225">
        <v>0</v>
      </c>
    </row>
    <row r="392" spans="1:14" ht="33" customHeight="1" x14ac:dyDescent="0.2">
      <c r="A392" s="199" t="s">
        <v>296</v>
      </c>
      <c r="B392" s="222">
        <v>122239.75679999999</v>
      </c>
      <c r="C392" s="222">
        <v>0</v>
      </c>
      <c r="D392" s="222">
        <v>0</v>
      </c>
      <c r="E392" s="222">
        <v>0</v>
      </c>
      <c r="F392" s="222">
        <v>0</v>
      </c>
      <c r="G392" s="222">
        <v>0</v>
      </c>
      <c r="H392" s="222">
        <v>0</v>
      </c>
      <c r="I392" s="222">
        <v>0</v>
      </c>
      <c r="J392" s="222">
        <v>0</v>
      </c>
      <c r="K392" s="222">
        <v>0</v>
      </c>
      <c r="L392" s="222">
        <v>0</v>
      </c>
      <c r="M392" s="222">
        <v>0</v>
      </c>
      <c r="N392" s="225">
        <v>122239.75679999999</v>
      </c>
    </row>
    <row r="393" spans="1:14" ht="33" customHeight="1" thickBot="1" x14ac:dyDescent="0.25">
      <c r="A393" s="199" t="s">
        <v>297</v>
      </c>
      <c r="B393" s="222">
        <v>0</v>
      </c>
      <c r="C393" s="222">
        <v>0</v>
      </c>
      <c r="D393" s="222">
        <v>0</v>
      </c>
      <c r="E393" s="222">
        <v>0</v>
      </c>
      <c r="F393" s="222">
        <v>0</v>
      </c>
      <c r="G393" s="222">
        <v>0</v>
      </c>
      <c r="H393" s="222">
        <v>0</v>
      </c>
      <c r="I393" s="222">
        <v>0</v>
      </c>
      <c r="J393" s="222">
        <v>0</v>
      </c>
      <c r="K393" s="222">
        <v>0</v>
      </c>
      <c r="L393" s="222">
        <v>0</v>
      </c>
      <c r="M393" s="222">
        <v>0</v>
      </c>
      <c r="N393" s="225">
        <v>0</v>
      </c>
    </row>
    <row r="394" spans="1:14" ht="33" customHeight="1" thickBot="1" x14ac:dyDescent="0.25">
      <c r="A394" s="198" t="s">
        <v>298</v>
      </c>
      <c r="B394" s="221">
        <v>5808532.3307999987</v>
      </c>
      <c r="C394" s="221">
        <v>7158994.6635999996</v>
      </c>
      <c r="D394" s="221">
        <v>7041584.0072000017</v>
      </c>
      <c r="E394" s="221">
        <v>7318646.5747999996</v>
      </c>
      <c r="F394" s="221">
        <v>6870923.6995999981</v>
      </c>
      <c r="G394" s="221">
        <v>7652155.2631999999</v>
      </c>
      <c r="H394" s="221">
        <v>7294873.0050000018</v>
      </c>
      <c r="I394" s="221">
        <v>9714592.0615999997</v>
      </c>
      <c r="J394" s="221">
        <v>8588842.2977999989</v>
      </c>
      <c r="K394" s="221">
        <v>6626959.6639999999</v>
      </c>
      <c r="L394" s="221">
        <v>7196701.9575999985</v>
      </c>
      <c r="M394" s="221">
        <v>6760257.3263999987</v>
      </c>
      <c r="N394" s="221">
        <v>88033062.851599991</v>
      </c>
    </row>
    <row r="395" spans="1:14" ht="33" customHeight="1" x14ac:dyDescent="0.2">
      <c r="A395" s="199" t="s">
        <v>299</v>
      </c>
      <c r="B395" s="222">
        <v>0</v>
      </c>
      <c r="C395" s="222">
        <v>0</v>
      </c>
      <c r="D395" s="222">
        <v>0</v>
      </c>
      <c r="E395" s="222">
        <v>0</v>
      </c>
      <c r="F395" s="222">
        <v>0</v>
      </c>
      <c r="G395" s="222">
        <v>0</v>
      </c>
      <c r="H395" s="222">
        <v>0</v>
      </c>
      <c r="I395" s="222">
        <v>0</v>
      </c>
      <c r="J395" s="222">
        <v>0</v>
      </c>
      <c r="K395" s="222">
        <v>0</v>
      </c>
      <c r="L395" s="222">
        <v>0</v>
      </c>
      <c r="M395" s="222">
        <v>0</v>
      </c>
      <c r="N395" s="225">
        <v>0</v>
      </c>
    </row>
    <row r="396" spans="1:14" ht="33" customHeight="1" x14ac:dyDescent="0.2">
      <c r="A396" s="199" t="s">
        <v>300</v>
      </c>
      <c r="B396" s="222">
        <v>4244435.9999999991</v>
      </c>
      <c r="C396" s="222">
        <v>5011299.7763999999</v>
      </c>
      <c r="D396" s="222">
        <v>5083396.0824000016</v>
      </c>
      <c r="E396" s="222">
        <v>3841417.7627999992</v>
      </c>
      <c r="F396" s="222">
        <v>3934314.0875999988</v>
      </c>
      <c r="G396" s="222">
        <v>5267962.7819999997</v>
      </c>
      <c r="H396" s="222">
        <v>2900364.6000000006</v>
      </c>
      <c r="I396" s="222">
        <v>5672616.9803999988</v>
      </c>
      <c r="J396" s="222">
        <v>6819141.2729999982</v>
      </c>
      <c r="K396" s="222">
        <v>5510000</v>
      </c>
      <c r="L396" s="222">
        <v>5708645.2655999986</v>
      </c>
      <c r="M396" s="222">
        <v>5744011.1783999987</v>
      </c>
      <c r="N396" s="225">
        <v>59737605.788599983</v>
      </c>
    </row>
    <row r="397" spans="1:14" ht="33" customHeight="1" x14ac:dyDescent="0.2">
      <c r="A397" s="199" t="s">
        <v>301</v>
      </c>
      <c r="B397" s="222">
        <v>0</v>
      </c>
      <c r="C397" s="222">
        <v>0</v>
      </c>
      <c r="D397" s="222">
        <v>0</v>
      </c>
      <c r="E397" s="222">
        <v>0</v>
      </c>
      <c r="F397" s="222">
        <v>0</v>
      </c>
      <c r="G397" s="222">
        <v>0</v>
      </c>
      <c r="H397" s="222">
        <v>0</v>
      </c>
      <c r="I397" s="222">
        <v>0</v>
      </c>
      <c r="J397" s="222">
        <v>0</v>
      </c>
      <c r="K397" s="222">
        <v>0</v>
      </c>
      <c r="L397" s="222">
        <v>0</v>
      </c>
      <c r="M397" s="222">
        <v>0</v>
      </c>
      <c r="N397" s="225">
        <v>0</v>
      </c>
    </row>
    <row r="398" spans="1:14" ht="33" customHeight="1" x14ac:dyDescent="0.2">
      <c r="A398" s="199" t="s">
        <v>302</v>
      </c>
      <c r="B398" s="222">
        <v>0</v>
      </c>
      <c r="C398" s="222">
        <v>0</v>
      </c>
      <c r="D398" s="222">
        <v>0</v>
      </c>
      <c r="E398" s="222">
        <v>0</v>
      </c>
      <c r="F398" s="222">
        <v>0</v>
      </c>
      <c r="G398" s="222">
        <v>0</v>
      </c>
      <c r="H398" s="222">
        <v>0</v>
      </c>
      <c r="I398" s="222">
        <v>0</v>
      </c>
      <c r="J398" s="222">
        <v>0</v>
      </c>
      <c r="K398" s="222">
        <v>0</v>
      </c>
      <c r="L398" s="222">
        <v>0</v>
      </c>
      <c r="M398" s="222">
        <v>0</v>
      </c>
      <c r="N398" s="225">
        <v>0</v>
      </c>
    </row>
    <row r="399" spans="1:14" ht="33" customHeight="1" x14ac:dyDescent="0.2">
      <c r="A399" s="199" t="s">
        <v>303</v>
      </c>
      <c r="B399" s="222">
        <v>1564096.3308000001</v>
      </c>
      <c r="C399" s="222">
        <v>2147694.8871999998</v>
      </c>
      <c r="D399" s="222">
        <v>1958187.9248000002</v>
      </c>
      <c r="E399" s="222">
        <v>3477228.8119999999</v>
      </c>
      <c r="F399" s="222">
        <v>2936609.6119999997</v>
      </c>
      <c r="G399" s="222">
        <v>2384192.4812000003</v>
      </c>
      <c r="H399" s="222">
        <v>4394508.4050000012</v>
      </c>
      <c r="I399" s="222">
        <v>4041975.0812000004</v>
      </c>
      <c r="J399" s="222">
        <v>1769701.0248000002</v>
      </c>
      <c r="K399" s="222">
        <v>1116959.6640000001</v>
      </c>
      <c r="L399" s="222">
        <v>1488056.692</v>
      </c>
      <c r="M399" s="222">
        <v>1016246.148</v>
      </c>
      <c r="N399" s="225">
        <v>28295457.063000001</v>
      </c>
    </row>
    <row r="400" spans="1:14" ht="33" customHeight="1" thickBot="1" x14ac:dyDescent="0.25">
      <c r="A400" s="199" t="s">
        <v>234</v>
      </c>
      <c r="B400" s="222">
        <v>0</v>
      </c>
      <c r="C400" s="222">
        <v>0</v>
      </c>
      <c r="D400" s="222">
        <v>0</v>
      </c>
      <c r="E400" s="222">
        <v>0</v>
      </c>
      <c r="F400" s="222">
        <v>0</v>
      </c>
      <c r="G400" s="222">
        <v>0</v>
      </c>
      <c r="H400" s="222">
        <v>0</v>
      </c>
      <c r="I400" s="222">
        <v>0</v>
      </c>
      <c r="J400" s="222">
        <v>0</v>
      </c>
      <c r="K400" s="222">
        <v>0</v>
      </c>
      <c r="L400" s="222">
        <v>0</v>
      </c>
      <c r="M400" s="222">
        <v>0</v>
      </c>
      <c r="N400" s="225">
        <v>0</v>
      </c>
    </row>
    <row r="401" spans="1:14" ht="33" customHeight="1" thickBot="1" x14ac:dyDescent="0.25">
      <c r="A401" s="198" t="s">
        <v>304</v>
      </c>
      <c r="B401" s="221">
        <v>0</v>
      </c>
      <c r="C401" s="221">
        <v>0</v>
      </c>
      <c r="D401" s="221">
        <v>0</v>
      </c>
      <c r="E401" s="221">
        <v>0</v>
      </c>
      <c r="F401" s="221">
        <v>0</v>
      </c>
      <c r="G401" s="221">
        <v>0</v>
      </c>
      <c r="H401" s="221">
        <v>0</v>
      </c>
      <c r="I401" s="221">
        <v>0</v>
      </c>
      <c r="J401" s="221">
        <v>0</v>
      </c>
      <c r="K401" s="221">
        <v>0</v>
      </c>
      <c r="L401" s="221">
        <v>0</v>
      </c>
      <c r="M401" s="221">
        <v>0</v>
      </c>
      <c r="N401" s="221">
        <v>0</v>
      </c>
    </row>
    <row r="402" spans="1:14" ht="33" customHeight="1" x14ac:dyDescent="0.2">
      <c r="A402" s="199" t="s">
        <v>305</v>
      </c>
      <c r="B402" s="222">
        <v>0</v>
      </c>
      <c r="C402" s="222">
        <v>0</v>
      </c>
      <c r="D402" s="222">
        <v>0</v>
      </c>
      <c r="E402" s="222">
        <v>0</v>
      </c>
      <c r="F402" s="222">
        <v>0</v>
      </c>
      <c r="G402" s="222">
        <v>0</v>
      </c>
      <c r="H402" s="222">
        <v>0</v>
      </c>
      <c r="I402" s="222">
        <v>0</v>
      </c>
      <c r="J402" s="222">
        <v>0</v>
      </c>
      <c r="K402" s="222">
        <v>0</v>
      </c>
      <c r="L402" s="222">
        <v>0</v>
      </c>
      <c r="M402" s="222">
        <v>0</v>
      </c>
      <c r="N402" s="222">
        <v>0</v>
      </c>
    </row>
    <row r="403" spans="1:14" ht="33" customHeight="1" x14ac:dyDescent="0.2">
      <c r="A403" s="199" t="s">
        <v>306</v>
      </c>
      <c r="B403" s="222">
        <v>0</v>
      </c>
      <c r="C403" s="222">
        <v>0</v>
      </c>
      <c r="D403" s="222">
        <v>0</v>
      </c>
      <c r="E403" s="222">
        <v>0</v>
      </c>
      <c r="F403" s="222">
        <v>0</v>
      </c>
      <c r="G403" s="222">
        <v>0</v>
      </c>
      <c r="H403" s="222">
        <v>0</v>
      </c>
      <c r="I403" s="222">
        <v>0</v>
      </c>
      <c r="J403" s="222">
        <v>0</v>
      </c>
      <c r="K403" s="222">
        <v>0</v>
      </c>
      <c r="L403" s="222">
        <v>0</v>
      </c>
      <c r="M403" s="222">
        <v>0</v>
      </c>
      <c r="N403" s="222">
        <v>0</v>
      </c>
    </row>
    <row r="404" spans="1:14" ht="33" customHeight="1" x14ac:dyDescent="0.2">
      <c r="A404" s="199" t="s">
        <v>307</v>
      </c>
      <c r="B404" s="222">
        <v>0</v>
      </c>
      <c r="C404" s="222">
        <v>0</v>
      </c>
      <c r="D404" s="222">
        <v>0</v>
      </c>
      <c r="E404" s="222">
        <v>0</v>
      </c>
      <c r="F404" s="222">
        <v>0</v>
      </c>
      <c r="G404" s="222">
        <v>0</v>
      </c>
      <c r="H404" s="222">
        <v>0</v>
      </c>
      <c r="I404" s="222">
        <v>0</v>
      </c>
      <c r="J404" s="222">
        <v>0</v>
      </c>
      <c r="K404" s="222">
        <v>0</v>
      </c>
      <c r="L404" s="222">
        <v>0</v>
      </c>
      <c r="M404" s="222">
        <v>0</v>
      </c>
      <c r="N404" s="222">
        <v>0</v>
      </c>
    </row>
    <row r="405" spans="1:14" ht="33" customHeight="1" thickBot="1" x14ac:dyDescent="0.25">
      <c r="A405" s="199" t="s">
        <v>234</v>
      </c>
      <c r="B405" s="222">
        <v>0</v>
      </c>
      <c r="C405" s="222">
        <v>0</v>
      </c>
      <c r="D405" s="222">
        <v>0</v>
      </c>
      <c r="E405" s="222">
        <v>0</v>
      </c>
      <c r="F405" s="222">
        <v>0</v>
      </c>
      <c r="G405" s="222">
        <v>0</v>
      </c>
      <c r="H405" s="222">
        <v>0</v>
      </c>
      <c r="I405" s="222">
        <v>0</v>
      </c>
      <c r="J405" s="222">
        <v>0</v>
      </c>
      <c r="K405" s="222">
        <v>0</v>
      </c>
      <c r="L405" s="222">
        <v>0</v>
      </c>
      <c r="M405" s="222">
        <v>0</v>
      </c>
      <c r="N405" s="222">
        <v>0</v>
      </c>
    </row>
    <row r="406" spans="1:14" ht="33" customHeight="1" thickBot="1" x14ac:dyDescent="0.25">
      <c r="A406" s="198" t="s">
        <v>308</v>
      </c>
      <c r="B406" s="221">
        <v>0</v>
      </c>
      <c r="C406" s="221">
        <v>1987302.2711999998</v>
      </c>
      <c r="D406" s="221">
        <v>7024315.690200001</v>
      </c>
      <c r="E406" s="221">
        <v>13116145.130999999</v>
      </c>
      <c r="F406" s="221">
        <v>15149554.555799998</v>
      </c>
      <c r="G406" s="221">
        <v>13976282.039999999</v>
      </c>
      <c r="H406" s="221">
        <v>17445524.3794</v>
      </c>
      <c r="I406" s="221">
        <v>18334121.108199999</v>
      </c>
      <c r="J406" s="221">
        <v>19765753.967800003</v>
      </c>
      <c r="K406" s="221">
        <v>9584000</v>
      </c>
      <c r="L406" s="221">
        <v>16107501.567399997</v>
      </c>
      <c r="M406" s="221">
        <v>7316180.8130000001</v>
      </c>
      <c r="N406" s="221">
        <v>139806681.52399999</v>
      </c>
    </row>
    <row r="407" spans="1:14" ht="33" customHeight="1" x14ac:dyDescent="0.2">
      <c r="A407" s="199" t="s">
        <v>309</v>
      </c>
      <c r="B407" s="222">
        <v>0</v>
      </c>
      <c r="C407" s="222">
        <v>480009.603</v>
      </c>
      <c r="D407" s="222">
        <v>941068.88100000005</v>
      </c>
      <c r="E407" s="222">
        <v>948122.66039999994</v>
      </c>
      <c r="F407" s="222">
        <v>865598.04059999995</v>
      </c>
      <c r="G407" s="222">
        <v>483860.99040000001</v>
      </c>
      <c r="H407" s="222">
        <v>475611.42420000001</v>
      </c>
      <c r="I407" s="222">
        <v>1505563.7171999998</v>
      </c>
      <c r="J407" s="222">
        <v>0</v>
      </c>
      <c r="K407" s="222">
        <v>520000</v>
      </c>
      <c r="L407" s="222">
        <v>958089.25380000006</v>
      </c>
      <c r="M407" s="222">
        <v>441023.8872</v>
      </c>
      <c r="N407" s="225">
        <v>7618948.4578</v>
      </c>
    </row>
    <row r="408" spans="1:14" ht="33" customHeight="1" x14ac:dyDescent="0.2">
      <c r="A408" s="199" t="s">
        <v>310</v>
      </c>
      <c r="B408" s="222">
        <v>0</v>
      </c>
      <c r="C408" s="222">
        <v>0</v>
      </c>
      <c r="D408" s="222">
        <v>0</v>
      </c>
      <c r="E408" s="222">
        <v>0</v>
      </c>
      <c r="F408" s="222">
        <v>882811.32240000006</v>
      </c>
      <c r="G408" s="222">
        <v>5516341.5293999985</v>
      </c>
      <c r="H408" s="222">
        <v>4675486.2807999998</v>
      </c>
      <c r="I408" s="222">
        <v>3422675.0428000004</v>
      </c>
      <c r="J408" s="222">
        <v>3410520.2878</v>
      </c>
      <c r="K408" s="222">
        <v>8670000</v>
      </c>
      <c r="L408" s="222">
        <v>4700225.2527999999</v>
      </c>
      <c r="M408" s="222">
        <v>910086.89839999995</v>
      </c>
      <c r="N408" s="225">
        <v>32188146.614399999</v>
      </c>
    </row>
    <row r="409" spans="1:14" ht="33" customHeight="1" x14ac:dyDescent="0.2">
      <c r="A409" s="199" t="s">
        <v>311</v>
      </c>
      <c r="B409" s="222">
        <v>0</v>
      </c>
      <c r="C409" s="222">
        <v>0</v>
      </c>
      <c r="D409" s="222">
        <v>0</v>
      </c>
      <c r="E409" s="222">
        <v>0</v>
      </c>
      <c r="F409" s="222">
        <v>0</v>
      </c>
      <c r="G409" s="222">
        <v>0</v>
      </c>
      <c r="H409" s="222">
        <v>0</v>
      </c>
      <c r="I409" s="222">
        <v>0</v>
      </c>
      <c r="J409" s="222">
        <v>0</v>
      </c>
      <c r="K409" s="222">
        <v>0</v>
      </c>
      <c r="L409" s="222">
        <v>0</v>
      </c>
      <c r="M409" s="222">
        <v>0</v>
      </c>
      <c r="N409" s="225">
        <v>0</v>
      </c>
    </row>
    <row r="410" spans="1:14" ht="33" customHeight="1" x14ac:dyDescent="0.2">
      <c r="A410" s="199" t="s">
        <v>312</v>
      </c>
      <c r="B410" s="222">
        <v>0</v>
      </c>
      <c r="C410" s="222">
        <v>0</v>
      </c>
      <c r="D410" s="222">
        <v>0</v>
      </c>
      <c r="E410" s="222">
        <v>0</v>
      </c>
      <c r="F410" s="222">
        <v>0</v>
      </c>
      <c r="G410" s="222">
        <v>0</v>
      </c>
      <c r="H410" s="222">
        <v>0</v>
      </c>
      <c r="I410" s="222">
        <v>0</v>
      </c>
      <c r="J410" s="222">
        <v>0</v>
      </c>
      <c r="K410" s="222">
        <v>0</v>
      </c>
      <c r="L410" s="222">
        <v>0</v>
      </c>
      <c r="M410" s="222">
        <v>0</v>
      </c>
      <c r="N410" s="225">
        <v>0</v>
      </c>
    </row>
    <row r="411" spans="1:14" ht="33" customHeight="1" x14ac:dyDescent="0.2">
      <c r="A411" s="199" t="s">
        <v>313</v>
      </c>
      <c r="B411" s="222">
        <v>0</v>
      </c>
      <c r="C411" s="222">
        <v>0</v>
      </c>
      <c r="D411" s="222">
        <v>0</v>
      </c>
      <c r="E411" s="222">
        <v>0</v>
      </c>
      <c r="F411" s="222">
        <v>0</v>
      </c>
      <c r="G411" s="222">
        <v>0</v>
      </c>
      <c r="H411" s="222">
        <v>0</v>
      </c>
      <c r="I411" s="222">
        <v>0</v>
      </c>
      <c r="J411" s="222">
        <v>0</v>
      </c>
      <c r="K411" s="222">
        <v>0</v>
      </c>
      <c r="L411" s="222">
        <v>0</v>
      </c>
      <c r="M411" s="222">
        <v>0</v>
      </c>
      <c r="N411" s="225">
        <v>0</v>
      </c>
    </row>
    <row r="412" spans="1:14" ht="33" customHeight="1" x14ac:dyDescent="0.2">
      <c r="A412" s="199" t="s">
        <v>314</v>
      </c>
      <c r="B412" s="222">
        <v>0</v>
      </c>
      <c r="C412" s="222">
        <v>1507292.6682</v>
      </c>
      <c r="D412" s="222">
        <v>6083246.8092000009</v>
      </c>
      <c r="E412" s="222">
        <v>12132652.170599999</v>
      </c>
      <c r="F412" s="222">
        <v>13401145.192799998</v>
      </c>
      <c r="G412" s="222">
        <v>7869968.6202000007</v>
      </c>
      <c r="H412" s="222">
        <v>12259056.374399999</v>
      </c>
      <c r="I412" s="222">
        <v>13405882.348200001</v>
      </c>
      <c r="J412" s="222">
        <v>16178382.180000003</v>
      </c>
      <c r="K412" s="222">
        <v>394000</v>
      </c>
      <c r="L412" s="222">
        <v>10449187.060799997</v>
      </c>
      <c r="M412" s="222">
        <v>5965070.0274</v>
      </c>
      <c r="N412" s="225">
        <v>99645883.451800004</v>
      </c>
    </row>
    <row r="413" spans="1:14" ht="33" customHeight="1" x14ac:dyDescent="0.2">
      <c r="A413" s="199" t="s">
        <v>313</v>
      </c>
      <c r="B413" s="222">
        <v>0</v>
      </c>
      <c r="C413" s="222">
        <v>0</v>
      </c>
      <c r="D413" s="222">
        <v>0</v>
      </c>
      <c r="E413" s="222">
        <v>0</v>
      </c>
      <c r="F413" s="222">
        <v>0</v>
      </c>
      <c r="G413" s="222">
        <v>0</v>
      </c>
      <c r="H413" s="222">
        <v>0</v>
      </c>
      <c r="I413" s="222">
        <v>0</v>
      </c>
      <c r="J413" s="222">
        <v>0</v>
      </c>
      <c r="K413" s="222">
        <v>0</v>
      </c>
      <c r="L413" s="222">
        <v>0</v>
      </c>
      <c r="M413" s="222">
        <v>0</v>
      </c>
      <c r="N413" s="225">
        <v>0</v>
      </c>
    </row>
    <row r="414" spans="1:14" ht="33" customHeight="1" thickBot="1" x14ac:dyDescent="0.25">
      <c r="A414" s="199" t="s">
        <v>234</v>
      </c>
      <c r="B414" s="222">
        <v>0</v>
      </c>
      <c r="C414" s="222">
        <v>0</v>
      </c>
      <c r="D414" s="222">
        <v>0</v>
      </c>
      <c r="E414" s="222">
        <v>35370.300000000003</v>
      </c>
      <c r="F414" s="222">
        <v>0</v>
      </c>
      <c r="G414" s="222">
        <v>106110.9</v>
      </c>
      <c r="H414" s="222">
        <v>35370.300000000003</v>
      </c>
      <c r="I414" s="222">
        <v>0</v>
      </c>
      <c r="J414" s="222">
        <v>176851.5</v>
      </c>
      <c r="K414" s="222">
        <v>0</v>
      </c>
      <c r="L414" s="222">
        <v>0</v>
      </c>
      <c r="M414" s="222">
        <v>0</v>
      </c>
      <c r="N414" s="225">
        <v>353703</v>
      </c>
    </row>
    <row r="415" spans="1:14" ht="33" customHeight="1" thickBot="1" x14ac:dyDescent="0.25">
      <c r="A415" s="198" t="s">
        <v>315</v>
      </c>
      <c r="B415" s="221">
        <v>0</v>
      </c>
      <c r="C415" s="221">
        <v>0</v>
      </c>
      <c r="D415" s="221">
        <v>0</v>
      </c>
      <c r="E415" s="221">
        <v>0</v>
      </c>
      <c r="F415" s="221">
        <v>0</v>
      </c>
      <c r="G415" s="221">
        <v>0</v>
      </c>
      <c r="H415" s="221">
        <v>0</v>
      </c>
      <c r="I415" s="221">
        <v>0</v>
      </c>
      <c r="J415" s="221">
        <v>0</v>
      </c>
      <c r="K415" s="221">
        <v>0</v>
      </c>
      <c r="L415" s="221">
        <v>0</v>
      </c>
      <c r="M415" s="221">
        <v>0</v>
      </c>
      <c r="N415" s="221">
        <v>0</v>
      </c>
    </row>
    <row r="416" spans="1:14" ht="33" customHeight="1" x14ac:dyDescent="0.2">
      <c r="A416" s="199" t="s">
        <v>316</v>
      </c>
      <c r="B416" s="222">
        <v>0</v>
      </c>
      <c r="C416" s="222">
        <v>0</v>
      </c>
      <c r="D416" s="222">
        <v>0</v>
      </c>
      <c r="E416" s="222">
        <v>0</v>
      </c>
      <c r="F416" s="222">
        <v>0</v>
      </c>
      <c r="G416" s="222">
        <v>0</v>
      </c>
      <c r="H416" s="222">
        <v>0</v>
      </c>
      <c r="I416" s="222">
        <v>0</v>
      </c>
      <c r="J416" s="222">
        <v>0</v>
      </c>
      <c r="K416" s="222">
        <v>0</v>
      </c>
      <c r="L416" s="222">
        <v>0</v>
      </c>
      <c r="M416" s="222">
        <v>0</v>
      </c>
      <c r="N416" s="225">
        <v>0</v>
      </c>
    </row>
    <row r="417" spans="1:14" ht="33" customHeight="1" x14ac:dyDescent="0.2">
      <c r="A417" s="199" t="s">
        <v>317</v>
      </c>
      <c r="B417" s="222">
        <v>0</v>
      </c>
      <c r="C417" s="222">
        <v>0</v>
      </c>
      <c r="D417" s="222">
        <v>0</v>
      </c>
      <c r="E417" s="222">
        <v>0</v>
      </c>
      <c r="F417" s="222">
        <v>0</v>
      </c>
      <c r="G417" s="222">
        <v>0</v>
      </c>
      <c r="H417" s="222">
        <v>0</v>
      </c>
      <c r="I417" s="222">
        <v>0</v>
      </c>
      <c r="J417" s="222">
        <v>0</v>
      </c>
      <c r="K417" s="222">
        <v>0</v>
      </c>
      <c r="L417" s="222">
        <v>0</v>
      </c>
      <c r="M417" s="222">
        <v>0</v>
      </c>
      <c r="N417" s="225">
        <v>0</v>
      </c>
    </row>
    <row r="418" spans="1:14" ht="33" customHeight="1" thickBot="1" x14ac:dyDescent="0.25">
      <c r="A418" s="199" t="s">
        <v>234</v>
      </c>
      <c r="B418" s="222">
        <v>0</v>
      </c>
      <c r="C418" s="222">
        <v>0</v>
      </c>
      <c r="D418" s="222">
        <v>0</v>
      </c>
      <c r="E418" s="222">
        <v>0</v>
      </c>
      <c r="F418" s="222">
        <v>0</v>
      </c>
      <c r="G418" s="222">
        <v>0</v>
      </c>
      <c r="H418" s="222">
        <v>0</v>
      </c>
      <c r="I418" s="222">
        <v>0</v>
      </c>
      <c r="J418" s="222">
        <v>0</v>
      </c>
      <c r="K418" s="222">
        <v>0</v>
      </c>
      <c r="L418" s="222">
        <v>0</v>
      </c>
      <c r="M418" s="222">
        <v>0</v>
      </c>
      <c r="N418" s="225">
        <v>0</v>
      </c>
    </row>
    <row r="419" spans="1:14" ht="33" customHeight="1" thickBot="1" x14ac:dyDescent="0.25">
      <c r="A419" s="198" t="s">
        <v>377</v>
      </c>
      <c r="B419" s="221">
        <v>1529058.0690000001</v>
      </c>
      <c r="C419" s="221">
        <v>1305753.5749999997</v>
      </c>
      <c r="D419" s="221">
        <v>1821570.45</v>
      </c>
      <c r="E419" s="221">
        <v>1849159.2839999998</v>
      </c>
      <c r="F419" s="221">
        <v>1293373.9700000002</v>
      </c>
      <c r="G419" s="221">
        <v>1749650.84</v>
      </c>
      <c r="H419" s="221">
        <v>2339573.0832000002</v>
      </c>
      <c r="I419" s="221">
        <v>3048531.1849999996</v>
      </c>
      <c r="J419" s="221">
        <v>4668718.7539999988</v>
      </c>
      <c r="K419" s="221">
        <v>6189000</v>
      </c>
      <c r="L419" s="221">
        <v>4901276.2299999995</v>
      </c>
      <c r="M419" s="221">
        <v>3862129</v>
      </c>
      <c r="N419" s="221">
        <v>34557794.440200001</v>
      </c>
    </row>
    <row r="420" spans="1:14" ht="33" customHeight="1" thickBot="1" x14ac:dyDescent="0.25">
      <c r="A420" s="201" t="s">
        <v>234</v>
      </c>
      <c r="B420" s="227">
        <v>1529058.0690000001</v>
      </c>
      <c r="C420" s="227">
        <v>1305753.5749999997</v>
      </c>
      <c r="D420" s="227">
        <v>1821570.45</v>
      </c>
      <c r="E420" s="227">
        <v>1849159.2839999998</v>
      </c>
      <c r="F420" s="227">
        <v>1293373.9700000002</v>
      </c>
      <c r="G420" s="227">
        <v>1749650.84</v>
      </c>
      <c r="H420" s="227">
        <v>2339573.0832000002</v>
      </c>
      <c r="I420" s="227">
        <v>3048531.1849999996</v>
      </c>
      <c r="J420" s="227">
        <v>4668718.7539999988</v>
      </c>
      <c r="K420" s="227">
        <v>6189000</v>
      </c>
      <c r="L420" s="227">
        <v>4901276.2299999995</v>
      </c>
      <c r="M420" s="227">
        <v>3862129</v>
      </c>
      <c r="N420" s="228">
        <v>34557794.440200001</v>
      </c>
    </row>
    <row r="421" spans="1:14" ht="33" customHeight="1" thickBot="1" x14ac:dyDescent="0.25">
      <c r="A421" s="202" t="s">
        <v>229</v>
      </c>
      <c r="B421" s="229">
        <v>160328118.17129999</v>
      </c>
      <c r="C421" s="229">
        <v>173207600.10649997</v>
      </c>
      <c r="D421" s="229">
        <v>223251302.92569998</v>
      </c>
      <c r="E421" s="229">
        <v>246368718.95800006</v>
      </c>
      <c r="F421" s="229">
        <v>271935091.14070004</v>
      </c>
      <c r="G421" s="229">
        <v>255976652.37600005</v>
      </c>
      <c r="H421" s="229">
        <v>279502590.43549997</v>
      </c>
      <c r="I421" s="229">
        <v>281509325.2816</v>
      </c>
      <c r="J421" s="229">
        <v>299406536.29640001</v>
      </c>
      <c r="K421" s="229">
        <v>297598405.15339994</v>
      </c>
      <c r="L421" s="229">
        <v>272659012.43189996</v>
      </c>
      <c r="M421" s="229">
        <v>228609459.55630001</v>
      </c>
      <c r="N421" s="229">
        <v>2990352812.8333006</v>
      </c>
    </row>
    <row r="422" spans="1:14" ht="33" customHeight="1" x14ac:dyDescent="0.2"/>
    <row r="423" spans="1:14" ht="33" customHeight="1" x14ac:dyDescent="0.2">
      <c r="A423" s="64"/>
    </row>
    <row r="424" spans="1:14" ht="33" customHeight="1" x14ac:dyDescent="0.2">
      <c r="A424" s="341" t="s">
        <v>388</v>
      </c>
      <c r="B424" s="341"/>
      <c r="C424" s="341"/>
      <c r="D424" s="341"/>
      <c r="E424" s="341"/>
      <c r="F424" s="341"/>
      <c r="G424" s="341"/>
      <c r="H424" s="341"/>
      <c r="I424" s="341"/>
      <c r="J424" s="341"/>
      <c r="K424" s="341"/>
      <c r="L424" s="341"/>
      <c r="M424" s="341"/>
      <c r="N424" s="341"/>
    </row>
    <row r="425" spans="1:14" ht="33" customHeight="1" thickBot="1" x14ac:dyDescent="0.25">
      <c r="A425" s="342"/>
      <c r="B425" s="342"/>
      <c r="C425" s="342"/>
      <c r="D425" s="342"/>
      <c r="E425" s="342"/>
      <c r="F425" s="342"/>
      <c r="G425" s="342"/>
      <c r="H425" s="342"/>
      <c r="I425" s="342"/>
      <c r="J425" s="342"/>
      <c r="K425" s="342"/>
      <c r="L425" s="342"/>
      <c r="M425" s="342"/>
      <c r="N425" s="342"/>
    </row>
    <row r="426" spans="1:14" ht="33" customHeight="1" thickBot="1" x14ac:dyDescent="0.25">
      <c r="A426" s="191" t="s">
        <v>216</v>
      </c>
      <c r="B426" s="192" t="s">
        <v>217</v>
      </c>
      <c r="C426" s="192" t="s">
        <v>218</v>
      </c>
      <c r="D426" s="192" t="s">
        <v>219</v>
      </c>
      <c r="E426" s="192" t="s">
        <v>220</v>
      </c>
      <c r="F426" s="192" t="s">
        <v>221</v>
      </c>
      <c r="G426" s="192" t="s">
        <v>222</v>
      </c>
      <c r="H426" s="192" t="s">
        <v>223</v>
      </c>
      <c r="I426" s="192" t="s">
        <v>224</v>
      </c>
      <c r="J426" s="192" t="s">
        <v>225</v>
      </c>
      <c r="K426" s="192" t="s">
        <v>226</v>
      </c>
      <c r="L426" s="192" t="s">
        <v>227</v>
      </c>
      <c r="M426" s="192" t="s">
        <v>228</v>
      </c>
      <c r="N426" s="193" t="s">
        <v>229</v>
      </c>
    </row>
    <row r="427" spans="1:14" ht="33" customHeight="1" thickBot="1" x14ac:dyDescent="0.25">
      <c r="A427" s="198" t="s">
        <v>230</v>
      </c>
      <c r="B427" s="221">
        <v>0</v>
      </c>
      <c r="C427" s="221">
        <v>0</v>
      </c>
      <c r="D427" s="221">
        <v>0</v>
      </c>
      <c r="E427" s="221">
        <v>0</v>
      </c>
      <c r="F427" s="221">
        <v>0</v>
      </c>
      <c r="G427" s="221">
        <v>0</v>
      </c>
      <c r="H427" s="221">
        <v>0</v>
      </c>
      <c r="I427" s="221">
        <v>0</v>
      </c>
      <c r="J427" s="221">
        <v>0</v>
      </c>
      <c r="K427" s="221">
        <v>0</v>
      </c>
      <c r="L427" s="221">
        <v>0</v>
      </c>
      <c r="M427" s="221">
        <v>0</v>
      </c>
      <c r="N427" s="221">
        <v>0</v>
      </c>
    </row>
    <row r="428" spans="1:14" ht="33" customHeight="1" x14ac:dyDescent="0.2">
      <c r="A428" s="195" t="s">
        <v>231</v>
      </c>
      <c r="B428" s="222">
        <v>0</v>
      </c>
      <c r="C428" s="222">
        <v>0</v>
      </c>
      <c r="D428" s="222">
        <v>0</v>
      </c>
      <c r="E428" s="222">
        <v>0</v>
      </c>
      <c r="F428" s="222">
        <v>0</v>
      </c>
      <c r="G428" s="222">
        <v>0</v>
      </c>
      <c r="H428" s="222">
        <v>0</v>
      </c>
      <c r="I428" s="222">
        <v>0</v>
      </c>
      <c r="J428" s="222">
        <v>0</v>
      </c>
      <c r="K428" s="222">
        <v>0</v>
      </c>
      <c r="L428" s="222">
        <v>0</v>
      </c>
      <c r="M428" s="222">
        <v>0</v>
      </c>
      <c r="N428" s="223">
        <v>0</v>
      </c>
    </row>
    <row r="429" spans="1:14" ht="33" customHeight="1" x14ac:dyDescent="0.2">
      <c r="A429" s="195" t="s">
        <v>213</v>
      </c>
      <c r="B429" s="222">
        <v>0</v>
      </c>
      <c r="C429" s="222">
        <v>0</v>
      </c>
      <c r="D429" s="222">
        <v>0</v>
      </c>
      <c r="E429" s="222">
        <v>0</v>
      </c>
      <c r="F429" s="222">
        <v>0</v>
      </c>
      <c r="G429" s="222">
        <v>0</v>
      </c>
      <c r="H429" s="222">
        <v>0</v>
      </c>
      <c r="I429" s="222">
        <v>0</v>
      </c>
      <c r="J429" s="222">
        <v>0</v>
      </c>
      <c r="K429" s="222">
        <v>0</v>
      </c>
      <c r="L429" s="222">
        <v>0</v>
      </c>
      <c r="M429" s="222">
        <v>0</v>
      </c>
      <c r="N429" s="223">
        <v>0</v>
      </c>
    </row>
    <row r="430" spans="1:14" ht="33" customHeight="1" x14ac:dyDescent="0.2">
      <c r="A430" s="195" t="s">
        <v>232</v>
      </c>
      <c r="B430" s="222">
        <v>0</v>
      </c>
      <c r="C430" s="222">
        <v>0</v>
      </c>
      <c r="D430" s="222">
        <v>0</v>
      </c>
      <c r="E430" s="222">
        <v>0</v>
      </c>
      <c r="F430" s="222">
        <v>0</v>
      </c>
      <c r="G430" s="222">
        <v>0</v>
      </c>
      <c r="H430" s="222">
        <v>0</v>
      </c>
      <c r="I430" s="222">
        <v>0</v>
      </c>
      <c r="J430" s="222">
        <v>0</v>
      </c>
      <c r="K430" s="222">
        <v>0</v>
      </c>
      <c r="L430" s="222">
        <v>0</v>
      </c>
      <c r="M430" s="222">
        <v>0</v>
      </c>
      <c r="N430" s="223">
        <v>0</v>
      </c>
    </row>
    <row r="431" spans="1:14" ht="33" customHeight="1" x14ac:dyDescent="0.2">
      <c r="A431" s="196" t="s">
        <v>233</v>
      </c>
      <c r="B431" s="222">
        <v>0</v>
      </c>
      <c r="C431" s="222">
        <v>0</v>
      </c>
      <c r="D431" s="222">
        <v>0</v>
      </c>
      <c r="E431" s="222">
        <v>0</v>
      </c>
      <c r="F431" s="222">
        <v>0</v>
      </c>
      <c r="G431" s="222">
        <v>0</v>
      </c>
      <c r="H431" s="222">
        <v>0</v>
      </c>
      <c r="I431" s="222">
        <v>0</v>
      </c>
      <c r="J431" s="222">
        <v>0</v>
      </c>
      <c r="K431" s="222">
        <v>0</v>
      </c>
      <c r="L431" s="222">
        <v>0</v>
      </c>
      <c r="M431" s="222">
        <v>0</v>
      </c>
      <c r="N431" s="223">
        <v>0</v>
      </c>
    </row>
    <row r="432" spans="1:14" ht="33" customHeight="1" thickBot="1" x14ac:dyDescent="0.25">
      <c r="A432" s="197" t="s">
        <v>234</v>
      </c>
      <c r="B432" s="223">
        <v>0</v>
      </c>
      <c r="C432" s="222">
        <v>0</v>
      </c>
      <c r="D432" s="222">
        <v>0</v>
      </c>
      <c r="E432" s="222">
        <v>0</v>
      </c>
      <c r="F432" s="223">
        <v>0</v>
      </c>
      <c r="G432" s="222">
        <v>0</v>
      </c>
      <c r="H432" s="222">
        <v>0</v>
      </c>
      <c r="I432" s="222">
        <v>0</v>
      </c>
      <c r="J432" s="223">
        <v>0</v>
      </c>
      <c r="K432" s="222">
        <v>0</v>
      </c>
      <c r="L432" s="222">
        <v>0</v>
      </c>
      <c r="M432" s="222">
        <v>0</v>
      </c>
      <c r="N432" s="223">
        <v>0</v>
      </c>
    </row>
    <row r="433" spans="1:14" ht="33" customHeight="1" thickBot="1" x14ac:dyDescent="0.25">
      <c r="A433" s="198" t="s">
        <v>235</v>
      </c>
      <c r="B433" s="221">
        <v>0</v>
      </c>
      <c r="C433" s="221">
        <v>0</v>
      </c>
      <c r="D433" s="221">
        <v>0</v>
      </c>
      <c r="E433" s="221">
        <v>0</v>
      </c>
      <c r="F433" s="221">
        <v>0</v>
      </c>
      <c r="G433" s="221">
        <v>0</v>
      </c>
      <c r="H433" s="221">
        <v>0</v>
      </c>
      <c r="I433" s="221">
        <v>0</v>
      </c>
      <c r="J433" s="221">
        <v>0</v>
      </c>
      <c r="K433" s="221">
        <v>0</v>
      </c>
      <c r="L433" s="221">
        <v>0</v>
      </c>
      <c r="M433" s="221">
        <v>0</v>
      </c>
      <c r="N433" s="221">
        <v>0</v>
      </c>
    </row>
    <row r="434" spans="1:14" ht="33" customHeight="1" x14ac:dyDescent="0.2">
      <c r="A434" s="199" t="s">
        <v>236</v>
      </c>
      <c r="B434" s="222">
        <v>0</v>
      </c>
      <c r="C434" s="222">
        <v>0</v>
      </c>
      <c r="D434" s="222">
        <v>0</v>
      </c>
      <c r="E434" s="222">
        <v>0</v>
      </c>
      <c r="F434" s="222">
        <v>0</v>
      </c>
      <c r="G434" s="222">
        <v>0</v>
      </c>
      <c r="H434" s="222">
        <v>0</v>
      </c>
      <c r="I434" s="222">
        <v>0</v>
      </c>
      <c r="J434" s="222">
        <v>0</v>
      </c>
      <c r="K434" s="222">
        <v>0</v>
      </c>
      <c r="L434" s="222">
        <v>0</v>
      </c>
      <c r="M434" s="222">
        <v>0</v>
      </c>
      <c r="N434" s="223">
        <v>0</v>
      </c>
    </row>
    <row r="435" spans="1:14" ht="33" customHeight="1" x14ac:dyDescent="0.2">
      <c r="A435" s="199" t="s">
        <v>237</v>
      </c>
      <c r="B435" s="222">
        <v>0</v>
      </c>
      <c r="C435" s="222">
        <v>0</v>
      </c>
      <c r="D435" s="222">
        <v>0</v>
      </c>
      <c r="E435" s="222">
        <v>0</v>
      </c>
      <c r="F435" s="222">
        <v>0</v>
      </c>
      <c r="G435" s="222">
        <v>0</v>
      </c>
      <c r="H435" s="222">
        <v>0</v>
      </c>
      <c r="I435" s="222">
        <v>0</v>
      </c>
      <c r="J435" s="222">
        <v>0</v>
      </c>
      <c r="K435" s="222">
        <v>0</v>
      </c>
      <c r="L435" s="222">
        <v>0</v>
      </c>
      <c r="M435" s="222">
        <v>0</v>
      </c>
      <c r="N435" s="223">
        <v>0</v>
      </c>
    </row>
    <row r="436" spans="1:14" ht="33" customHeight="1" x14ac:dyDescent="0.2">
      <c r="A436" s="199" t="s">
        <v>238</v>
      </c>
      <c r="B436" s="222">
        <v>0</v>
      </c>
      <c r="C436" s="222">
        <v>0</v>
      </c>
      <c r="D436" s="222">
        <v>0</v>
      </c>
      <c r="E436" s="222">
        <v>0</v>
      </c>
      <c r="F436" s="222">
        <v>0</v>
      </c>
      <c r="G436" s="222">
        <v>0</v>
      </c>
      <c r="H436" s="222">
        <v>0</v>
      </c>
      <c r="I436" s="222">
        <v>0</v>
      </c>
      <c r="J436" s="222">
        <v>0</v>
      </c>
      <c r="K436" s="222">
        <v>0</v>
      </c>
      <c r="L436" s="222">
        <v>0</v>
      </c>
      <c r="M436" s="222">
        <v>0</v>
      </c>
      <c r="N436" s="223">
        <v>0</v>
      </c>
    </row>
    <row r="437" spans="1:14" ht="33" customHeight="1" x14ac:dyDescent="0.2">
      <c r="A437" s="199" t="s">
        <v>239</v>
      </c>
      <c r="B437" s="222">
        <v>0</v>
      </c>
      <c r="C437" s="222">
        <v>0</v>
      </c>
      <c r="D437" s="222">
        <v>0</v>
      </c>
      <c r="E437" s="222">
        <v>0</v>
      </c>
      <c r="F437" s="222">
        <v>0</v>
      </c>
      <c r="G437" s="222">
        <v>0</v>
      </c>
      <c r="H437" s="222">
        <v>0</v>
      </c>
      <c r="I437" s="222">
        <v>0</v>
      </c>
      <c r="J437" s="222">
        <v>0</v>
      </c>
      <c r="K437" s="222">
        <v>0</v>
      </c>
      <c r="L437" s="222">
        <v>0</v>
      </c>
      <c r="M437" s="222">
        <v>0</v>
      </c>
      <c r="N437" s="223">
        <v>0</v>
      </c>
    </row>
    <row r="438" spans="1:14" ht="33" customHeight="1" x14ac:dyDescent="0.2">
      <c r="A438" s="199" t="s">
        <v>240</v>
      </c>
      <c r="B438" s="222">
        <v>0</v>
      </c>
      <c r="C438" s="222">
        <v>0</v>
      </c>
      <c r="D438" s="222">
        <v>0</v>
      </c>
      <c r="E438" s="222">
        <v>0</v>
      </c>
      <c r="F438" s="222">
        <v>0</v>
      </c>
      <c r="G438" s="222">
        <v>0</v>
      </c>
      <c r="H438" s="222">
        <v>0</v>
      </c>
      <c r="I438" s="222">
        <v>0</v>
      </c>
      <c r="J438" s="222">
        <v>0</v>
      </c>
      <c r="K438" s="222">
        <v>0</v>
      </c>
      <c r="L438" s="222">
        <v>0</v>
      </c>
      <c r="M438" s="222">
        <v>0</v>
      </c>
      <c r="N438" s="223">
        <v>0</v>
      </c>
    </row>
    <row r="439" spans="1:14" ht="33" customHeight="1" thickBot="1" x14ac:dyDescent="0.25">
      <c r="A439" s="199" t="s">
        <v>241</v>
      </c>
      <c r="B439" s="222">
        <v>0</v>
      </c>
      <c r="C439" s="222">
        <v>0</v>
      </c>
      <c r="D439" s="222">
        <v>0</v>
      </c>
      <c r="E439" s="222">
        <v>0</v>
      </c>
      <c r="F439" s="222">
        <v>0</v>
      </c>
      <c r="G439" s="222">
        <v>0</v>
      </c>
      <c r="H439" s="222">
        <v>0</v>
      </c>
      <c r="I439" s="222">
        <v>0</v>
      </c>
      <c r="J439" s="222">
        <v>0</v>
      </c>
      <c r="K439" s="222">
        <v>0</v>
      </c>
      <c r="L439" s="222">
        <v>0</v>
      </c>
      <c r="M439" s="222">
        <v>0</v>
      </c>
      <c r="N439" s="223">
        <v>0</v>
      </c>
    </row>
    <row r="440" spans="1:14" ht="33" customHeight="1" thickBot="1" x14ac:dyDescent="0.25">
      <c r="A440" s="198" t="s">
        <v>242</v>
      </c>
      <c r="B440" s="221">
        <v>0</v>
      </c>
      <c r="C440" s="221">
        <v>0</v>
      </c>
      <c r="D440" s="221">
        <v>0</v>
      </c>
      <c r="E440" s="221">
        <v>0</v>
      </c>
      <c r="F440" s="221">
        <v>0</v>
      </c>
      <c r="G440" s="221">
        <v>0</v>
      </c>
      <c r="H440" s="221">
        <v>0</v>
      </c>
      <c r="I440" s="221">
        <v>0</v>
      </c>
      <c r="J440" s="221">
        <v>0</v>
      </c>
      <c r="K440" s="221">
        <v>0</v>
      </c>
      <c r="L440" s="221">
        <v>0</v>
      </c>
      <c r="M440" s="221">
        <v>0</v>
      </c>
      <c r="N440" s="221">
        <v>0</v>
      </c>
    </row>
    <row r="441" spans="1:14" ht="33" customHeight="1" x14ac:dyDescent="0.2">
      <c r="A441" s="199" t="s">
        <v>243</v>
      </c>
      <c r="B441" s="222">
        <v>0</v>
      </c>
      <c r="C441" s="222">
        <v>0</v>
      </c>
      <c r="D441" s="222">
        <v>0</v>
      </c>
      <c r="E441" s="222">
        <v>0</v>
      </c>
      <c r="F441" s="222">
        <v>0</v>
      </c>
      <c r="G441" s="222">
        <v>0</v>
      </c>
      <c r="H441" s="222">
        <v>0</v>
      </c>
      <c r="I441" s="222">
        <v>0</v>
      </c>
      <c r="J441" s="222">
        <v>0</v>
      </c>
      <c r="K441" s="222">
        <v>0</v>
      </c>
      <c r="L441" s="222">
        <v>0</v>
      </c>
      <c r="M441" s="222">
        <v>0</v>
      </c>
      <c r="N441" s="223">
        <v>0</v>
      </c>
    </row>
    <row r="442" spans="1:14" ht="33" customHeight="1" x14ac:dyDescent="0.2">
      <c r="A442" s="199" t="s">
        <v>244</v>
      </c>
      <c r="B442" s="222">
        <v>0</v>
      </c>
      <c r="C442" s="222">
        <v>0</v>
      </c>
      <c r="D442" s="222">
        <v>0</v>
      </c>
      <c r="E442" s="222">
        <v>0</v>
      </c>
      <c r="F442" s="222">
        <v>0</v>
      </c>
      <c r="G442" s="222">
        <v>0</v>
      </c>
      <c r="H442" s="222">
        <v>0</v>
      </c>
      <c r="I442" s="222">
        <v>0</v>
      </c>
      <c r="J442" s="222">
        <v>0</v>
      </c>
      <c r="K442" s="222">
        <v>0</v>
      </c>
      <c r="L442" s="222">
        <v>0</v>
      </c>
      <c r="M442" s="222">
        <v>0</v>
      </c>
      <c r="N442" s="223">
        <v>0</v>
      </c>
    </row>
    <row r="443" spans="1:14" ht="33" customHeight="1" x14ac:dyDescent="0.2">
      <c r="A443" s="199" t="s">
        <v>245</v>
      </c>
      <c r="B443" s="222">
        <v>0</v>
      </c>
      <c r="C443" s="222">
        <v>0</v>
      </c>
      <c r="D443" s="222">
        <v>0</v>
      </c>
      <c r="E443" s="222">
        <v>0</v>
      </c>
      <c r="F443" s="222">
        <v>0</v>
      </c>
      <c r="G443" s="222">
        <v>0</v>
      </c>
      <c r="H443" s="222">
        <v>0</v>
      </c>
      <c r="I443" s="222">
        <v>0</v>
      </c>
      <c r="J443" s="222">
        <v>0</v>
      </c>
      <c r="K443" s="222">
        <v>0</v>
      </c>
      <c r="L443" s="222">
        <v>0</v>
      </c>
      <c r="M443" s="222">
        <v>0</v>
      </c>
      <c r="N443" s="223">
        <v>0</v>
      </c>
    </row>
    <row r="444" spans="1:14" ht="33" customHeight="1" thickBot="1" x14ac:dyDescent="0.25">
      <c r="A444" s="199" t="s">
        <v>246</v>
      </c>
      <c r="B444" s="222">
        <v>0</v>
      </c>
      <c r="C444" s="222">
        <v>0</v>
      </c>
      <c r="D444" s="222">
        <v>0</v>
      </c>
      <c r="E444" s="222">
        <v>0</v>
      </c>
      <c r="F444" s="222">
        <v>0</v>
      </c>
      <c r="G444" s="222">
        <v>0</v>
      </c>
      <c r="H444" s="222">
        <v>0</v>
      </c>
      <c r="I444" s="222">
        <v>0</v>
      </c>
      <c r="J444" s="222">
        <v>0</v>
      </c>
      <c r="K444" s="222">
        <v>0</v>
      </c>
      <c r="L444" s="222">
        <v>0</v>
      </c>
      <c r="M444" s="222">
        <v>0</v>
      </c>
      <c r="N444" s="223">
        <v>0</v>
      </c>
    </row>
    <row r="445" spans="1:14" ht="33" customHeight="1" thickBot="1" x14ac:dyDescent="0.25">
      <c r="A445" s="198" t="s">
        <v>247</v>
      </c>
      <c r="B445" s="224">
        <v>29160</v>
      </c>
      <c r="C445" s="224">
        <v>0</v>
      </c>
      <c r="D445" s="224">
        <v>48600</v>
      </c>
      <c r="E445" s="224">
        <v>48600</v>
      </c>
      <c r="F445" s="224">
        <v>48600</v>
      </c>
      <c r="G445" s="224">
        <v>150660</v>
      </c>
      <c r="H445" s="224">
        <v>48600</v>
      </c>
      <c r="I445" s="224">
        <v>48600</v>
      </c>
      <c r="J445" s="224">
        <v>24300</v>
      </c>
      <c r="K445" s="224">
        <v>0</v>
      </c>
      <c r="L445" s="224">
        <v>0</v>
      </c>
      <c r="M445" s="224">
        <v>0</v>
      </c>
      <c r="N445" s="224">
        <v>447120</v>
      </c>
    </row>
    <row r="446" spans="1:14" ht="33" customHeight="1" x14ac:dyDescent="0.2">
      <c r="A446" s="199" t="s">
        <v>248</v>
      </c>
      <c r="B446" s="222">
        <v>0</v>
      </c>
      <c r="C446" s="222">
        <v>0</v>
      </c>
      <c r="D446" s="222">
        <v>0</v>
      </c>
      <c r="E446" s="222">
        <v>0</v>
      </c>
      <c r="F446" s="222">
        <v>0</v>
      </c>
      <c r="G446" s="222">
        <v>0</v>
      </c>
      <c r="H446" s="222">
        <v>0</v>
      </c>
      <c r="I446" s="222">
        <v>0</v>
      </c>
      <c r="J446" s="222">
        <v>0</v>
      </c>
      <c r="K446" s="222">
        <v>0</v>
      </c>
      <c r="L446" s="222">
        <v>0</v>
      </c>
      <c r="M446" s="222">
        <v>0</v>
      </c>
      <c r="N446" s="225">
        <v>0</v>
      </c>
    </row>
    <row r="447" spans="1:14" ht="33" customHeight="1" thickBot="1" x14ac:dyDescent="0.25">
      <c r="A447" s="199" t="s">
        <v>249</v>
      </c>
      <c r="B447" s="222">
        <v>29160</v>
      </c>
      <c r="C447" s="222">
        <v>0</v>
      </c>
      <c r="D447" s="222">
        <v>48600</v>
      </c>
      <c r="E447" s="222">
        <v>48600</v>
      </c>
      <c r="F447" s="222">
        <v>48600</v>
      </c>
      <c r="G447" s="222">
        <v>150660</v>
      </c>
      <c r="H447" s="222">
        <v>48600</v>
      </c>
      <c r="I447" s="222">
        <v>48600</v>
      </c>
      <c r="J447" s="222">
        <v>24300</v>
      </c>
      <c r="K447" s="222">
        <v>0</v>
      </c>
      <c r="L447" s="222">
        <v>0</v>
      </c>
      <c r="M447" s="222">
        <v>0</v>
      </c>
      <c r="N447" s="225">
        <v>447120</v>
      </c>
    </row>
    <row r="448" spans="1:14" ht="33" customHeight="1" thickBot="1" x14ac:dyDescent="0.25">
      <c r="A448" s="198" t="s">
        <v>250</v>
      </c>
      <c r="B448" s="221">
        <v>818037.44000000006</v>
      </c>
      <c r="C448" s="221">
        <v>0</v>
      </c>
      <c r="D448" s="221">
        <v>1435955.4000000006</v>
      </c>
      <c r="E448" s="221">
        <v>0</v>
      </c>
      <c r="F448" s="221">
        <v>0</v>
      </c>
      <c r="G448" s="221">
        <v>0</v>
      </c>
      <c r="H448" s="221">
        <v>720206.88</v>
      </c>
      <c r="I448" s="221">
        <v>222377.87999999995</v>
      </c>
      <c r="J448" s="221">
        <v>0</v>
      </c>
      <c r="K448" s="221">
        <v>0</v>
      </c>
      <c r="L448" s="221">
        <v>1091806.3199999996</v>
      </c>
      <c r="M448" s="221">
        <v>912384.24000000011</v>
      </c>
      <c r="N448" s="221">
        <v>5200768.16</v>
      </c>
    </row>
    <row r="449" spans="1:14" ht="33" customHeight="1" x14ac:dyDescent="0.2">
      <c r="A449" s="199" t="s">
        <v>251</v>
      </c>
      <c r="B449" s="222">
        <v>0</v>
      </c>
      <c r="C449" s="222">
        <v>0</v>
      </c>
      <c r="D449" s="222">
        <v>0</v>
      </c>
      <c r="E449" s="222">
        <v>0</v>
      </c>
      <c r="F449" s="222">
        <v>0</v>
      </c>
      <c r="G449" s="222">
        <v>0</v>
      </c>
      <c r="H449" s="222">
        <v>0</v>
      </c>
      <c r="I449" s="222">
        <v>0</v>
      </c>
      <c r="J449" s="222">
        <v>0</v>
      </c>
      <c r="K449" s="222">
        <v>0</v>
      </c>
      <c r="L449" s="222">
        <v>0</v>
      </c>
      <c r="M449" s="222">
        <v>0</v>
      </c>
      <c r="N449" s="225">
        <v>0</v>
      </c>
    </row>
    <row r="450" spans="1:14" ht="33" customHeight="1" x14ac:dyDescent="0.2">
      <c r="A450" s="199" t="s">
        <v>252</v>
      </c>
      <c r="B450" s="222">
        <v>0</v>
      </c>
      <c r="C450" s="222">
        <v>0</v>
      </c>
      <c r="D450" s="222">
        <v>0</v>
      </c>
      <c r="E450" s="222">
        <v>0</v>
      </c>
      <c r="F450" s="222">
        <v>0</v>
      </c>
      <c r="G450" s="222">
        <v>0</v>
      </c>
      <c r="H450" s="222">
        <v>0</v>
      </c>
      <c r="I450" s="222">
        <v>0</v>
      </c>
      <c r="J450" s="222">
        <v>0</v>
      </c>
      <c r="K450" s="222">
        <v>0</v>
      </c>
      <c r="L450" s="222">
        <v>0</v>
      </c>
      <c r="M450" s="222">
        <v>0</v>
      </c>
      <c r="N450" s="225">
        <v>0</v>
      </c>
    </row>
    <row r="451" spans="1:14" ht="33" customHeight="1" x14ac:dyDescent="0.2">
      <c r="A451" s="199" t="s">
        <v>253</v>
      </c>
      <c r="B451" s="222">
        <v>0</v>
      </c>
      <c r="C451" s="222">
        <v>0</v>
      </c>
      <c r="D451" s="222">
        <v>0</v>
      </c>
      <c r="E451" s="222">
        <v>0</v>
      </c>
      <c r="F451" s="222">
        <v>0</v>
      </c>
      <c r="G451" s="222">
        <v>0</v>
      </c>
      <c r="H451" s="222">
        <v>0</v>
      </c>
      <c r="I451" s="222">
        <v>0</v>
      </c>
      <c r="J451" s="222">
        <v>0</v>
      </c>
      <c r="K451" s="222">
        <v>0</v>
      </c>
      <c r="L451" s="222">
        <v>0</v>
      </c>
      <c r="M451" s="222">
        <v>0</v>
      </c>
      <c r="N451" s="225">
        <v>0</v>
      </c>
    </row>
    <row r="452" spans="1:14" ht="33" customHeight="1" x14ac:dyDescent="0.2">
      <c r="A452" s="199" t="s">
        <v>254</v>
      </c>
      <c r="B452" s="222">
        <v>0</v>
      </c>
      <c r="C452" s="222">
        <v>0</v>
      </c>
      <c r="D452" s="222">
        <v>1435955.4000000006</v>
      </c>
      <c r="E452" s="222">
        <v>0</v>
      </c>
      <c r="F452" s="222">
        <v>0</v>
      </c>
      <c r="G452" s="222">
        <v>0</v>
      </c>
      <c r="H452" s="222">
        <v>0</v>
      </c>
      <c r="I452" s="222">
        <v>0</v>
      </c>
      <c r="J452" s="222">
        <v>0</v>
      </c>
      <c r="K452" s="222">
        <v>0</v>
      </c>
      <c r="L452" s="222">
        <v>0</v>
      </c>
      <c r="M452" s="222">
        <v>0</v>
      </c>
      <c r="N452" s="225">
        <v>1435955.4000000006</v>
      </c>
    </row>
    <row r="453" spans="1:14" ht="33" customHeight="1" x14ac:dyDescent="0.2">
      <c r="A453" s="199" t="s">
        <v>255</v>
      </c>
      <c r="B453" s="222">
        <v>0</v>
      </c>
      <c r="C453" s="222">
        <v>0</v>
      </c>
      <c r="D453" s="222">
        <v>0</v>
      </c>
      <c r="E453" s="222">
        <v>0</v>
      </c>
      <c r="F453" s="222">
        <v>0</v>
      </c>
      <c r="G453" s="222">
        <v>0</v>
      </c>
      <c r="H453" s="222">
        <v>0</v>
      </c>
      <c r="I453" s="222">
        <v>0</v>
      </c>
      <c r="J453" s="222">
        <v>0</v>
      </c>
      <c r="K453" s="222">
        <v>0</v>
      </c>
      <c r="L453" s="222">
        <v>0</v>
      </c>
      <c r="M453" s="222">
        <v>0</v>
      </c>
      <c r="N453" s="225">
        <v>0</v>
      </c>
    </row>
    <row r="454" spans="1:14" ht="33" customHeight="1" x14ac:dyDescent="0.2">
      <c r="A454" s="199" t="s">
        <v>256</v>
      </c>
      <c r="B454" s="222">
        <v>818037.44000000006</v>
      </c>
      <c r="C454" s="222">
        <v>0</v>
      </c>
      <c r="D454" s="222">
        <v>0</v>
      </c>
      <c r="E454" s="222">
        <v>0</v>
      </c>
      <c r="F454" s="222">
        <v>0</v>
      </c>
      <c r="G454" s="222">
        <v>0</v>
      </c>
      <c r="H454" s="222">
        <v>0</v>
      </c>
      <c r="I454" s="222">
        <v>0</v>
      </c>
      <c r="J454" s="222">
        <v>0</v>
      </c>
      <c r="K454" s="222">
        <v>0</v>
      </c>
      <c r="L454" s="222">
        <v>1091806.3199999996</v>
      </c>
      <c r="M454" s="222">
        <v>912384.24000000011</v>
      </c>
      <c r="N454" s="225">
        <v>2822228</v>
      </c>
    </row>
    <row r="455" spans="1:14" ht="33" customHeight="1" x14ac:dyDescent="0.2">
      <c r="A455" s="199" t="s">
        <v>257</v>
      </c>
      <c r="B455" s="222">
        <v>0</v>
      </c>
      <c r="C455" s="222">
        <v>0</v>
      </c>
      <c r="D455" s="222">
        <v>0</v>
      </c>
      <c r="E455" s="222">
        <v>0</v>
      </c>
      <c r="F455" s="222">
        <v>0</v>
      </c>
      <c r="G455" s="222">
        <v>0</v>
      </c>
      <c r="H455" s="222">
        <v>0</v>
      </c>
      <c r="I455" s="222">
        <v>0</v>
      </c>
      <c r="J455" s="222">
        <v>0</v>
      </c>
      <c r="K455" s="222">
        <v>0</v>
      </c>
      <c r="L455" s="222">
        <v>0</v>
      </c>
      <c r="M455" s="222">
        <v>0</v>
      </c>
      <c r="N455" s="225">
        <v>0</v>
      </c>
    </row>
    <row r="456" spans="1:14" ht="33" customHeight="1" x14ac:dyDescent="0.2">
      <c r="A456" s="199" t="s">
        <v>258</v>
      </c>
      <c r="B456" s="222">
        <v>0</v>
      </c>
      <c r="C456" s="222">
        <v>0</v>
      </c>
      <c r="D456" s="222">
        <v>0</v>
      </c>
      <c r="E456" s="222">
        <v>0</v>
      </c>
      <c r="F456" s="222">
        <v>0</v>
      </c>
      <c r="G456" s="222">
        <v>0</v>
      </c>
      <c r="H456" s="222">
        <v>0</v>
      </c>
      <c r="I456" s="222">
        <v>0</v>
      </c>
      <c r="J456" s="222">
        <v>0</v>
      </c>
      <c r="K456" s="222">
        <v>0</v>
      </c>
      <c r="L456" s="222">
        <v>0</v>
      </c>
      <c r="M456" s="222">
        <v>0</v>
      </c>
      <c r="N456" s="225">
        <v>0</v>
      </c>
    </row>
    <row r="457" spans="1:14" ht="33" customHeight="1" x14ac:dyDescent="0.2">
      <c r="A457" s="199" t="s">
        <v>259</v>
      </c>
      <c r="B457" s="222">
        <v>0</v>
      </c>
      <c r="C457" s="222">
        <v>0</v>
      </c>
      <c r="D457" s="222">
        <v>0</v>
      </c>
      <c r="E457" s="222">
        <v>0</v>
      </c>
      <c r="F457" s="222">
        <v>0</v>
      </c>
      <c r="G457" s="222">
        <v>0</v>
      </c>
      <c r="H457" s="222">
        <v>720206.88</v>
      </c>
      <c r="I457" s="222">
        <v>222377.87999999995</v>
      </c>
      <c r="J457" s="222">
        <v>0</v>
      </c>
      <c r="K457" s="222">
        <v>0</v>
      </c>
      <c r="L457" s="222">
        <v>0</v>
      </c>
      <c r="M457" s="222">
        <v>0</v>
      </c>
      <c r="N457" s="225">
        <v>942584.76</v>
      </c>
    </row>
    <row r="458" spans="1:14" ht="33" customHeight="1" x14ac:dyDescent="0.2">
      <c r="A458" s="199" t="s">
        <v>260</v>
      </c>
      <c r="B458" s="222">
        <v>0</v>
      </c>
      <c r="C458" s="222">
        <v>0</v>
      </c>
      <c r="D458" s="222">
        <v>0</v>
      </c>
      <c r="E458" s="222">
        <v>0</v>
      </c>
      <c r="F458" s="222">
        <v>0</v>
      </c>
      <c r="G458" s="222">
        <v>0</v>
      </c>
      <c r="H458" s="222">
        <v>0</v>
      </c>
      <c r="I458" s="222">
        <v>0</v>
      </c>
      <c r="J458" s="222">
        <v>0</v>
      </c>
      <c r="K458" s="222">
        <v>0</v>
      </c>
      <c r="L458" s="222">
        <v>0</v>
      </c>
      <c r="M458" s="222">
        <v>0</v>
      </c>
      <c r="N458" s="225">
        <v>0</v>
      </c>
    </row>
    <row r="459" spans="1:14" ht="33" customHeight="1" thickBot="1" x14ac:dyDescent="0.25">
      <c r="A459" s="199" t="s">
        <v>261</v>
      </c>
      <c r="B459" s="222">
        <v>0</v>
      </c>
      <c r="C459" s="222">
        <v>0</v>
      </c>
      <c r="D459" s="222">
        <v>0</v>
      </c>
      <c r="E459" s="222">
        <v>0</v>
      </c>
      <c r="F459" s="222">
        <v>0</v>
      </c>
      <c r="G459" s="222">
        <v>0</v>
      </c>
      <c r="H459" s="222">
        <v>0</v>
      </c>
      <c r="I459" s="222">
        <v>0</v>
      </c>
      <c r="J459" s="222">
        <v>0</v>
      </c>
      <c r="K459" s="222">
        <v>0</v>
      </c>
      <c r="L459" s="222">
        <v>0</v>
      </c>
      <c r="M459" s="222">
        <v>0</v>
      </c>
      <c r="N459" s="225">
        <v>0</v>
      </c>
    </row>
    <row r="460" spans="1:14" ht="33" customHeight="1" thickBot="1" x14ac:dyDescent="0.25">
      <c r="A460" s="198" t="s">
        <v>262</v>
      </c>
      <c r="B460" s="221">
        <v>7375725</v>
      </c>
      <c r="C460" s="221">
        <v>9038190</v>
      </c>
      <c r="D460" s="221">
        <v>9634185</v>
      </c>
      <c r="E460" s="221">
        <v>10207379</v>
      </c>
      <c r="F460" s="221">
        <v>11160152</v>
      </c>
      <c r="G460" s="221">
        <v>9518978</v>
      </c>
      <c r="H460" s="221">
        <v>10338478</v>
      </c>
      <c r="I460" s="221">
        <v>8163664</v>
      </c>
      <c r="J460" s="221">
        <v>9958724.1400000006</v>
      </c>
      <c r="K460" s="221">
        <v>9328661</v>
      </c>
      <c r="L460" s="221">
        <v>12146127</v>
      </c>
      <c r="M460" s="221">
        <v>9937954</v>
      </c>
      <c r="N460" s="221">
        <v>116808217.14</v>
      </c>
    </row>
    <row r="461" spans="1:14" ht="33" customHeight="1" thickBot="1" x14ac:dyDescent="0.25">
      <c r="A461" s="200" t="s">
        <v>262</v>
      </c>
      <c r="B461" s="226">
        <v>7375725</v>
      </c>
      <c r="C461" s="226">
        <v>9038190</v>
      </c>
      <c r="D461" s="226">
        <v>9634185</v>
      </c>
      <c r="E461" s="226">
        <v>10207379</v>
      </c>
      <c r="F461" s="226">
        <v>11160152</v>
      </c>
      <c r="G461" s="226">
        <v>9518978</v>
      </c>
      <c r="H461" s="226">
        <v>10338478</v>
      </c>
      <c r="I461" s="226">
        <v>8163664</v>
      </c>
      <c r="J461" s="226">
        <v>9958724.1400000006</v>
      </c>
      <c r="K461" s="226">
        <v>9328661</v>
      </c>
      <c r="L461" s="226">
        <v>12146127</v>
      </c>
      <c r="M461" s="226">
        <v>9937954</v>
      </c>
      <c r="N461" s="225">
        <v>116808217.14</v>
      </c>
    </row>
    <row r="462" spans="1:14" ht="33" customHeight="1" thickBot="1" x14ac:dyDescent="0.25">
      <c r="A462" s="198" t="s">
        <v>263</v>
      </c>
      <c r="B462" s="221">
        <v>2233208.88</v>
      </c>
      <c r="C462" s="221">
        <v>583549.91999999993</v>
      </c>
      <c r="D462" s="221">
        <v>2101755.5999999996</v>
      </c>
      <c r="E462" s="221">
        <v>3269360.8800000004</v>
      </c>
      <c r="F462" s="221">
        <v>2596853.52</v>
      </c>
      <c r="G462" s="221">
        <v>1224953.28</v>
      </c>
      <c r="H462" s="221">
        <v>2566585.44</v>
      </c>
      <c r="I462" s="221">
        <v>3362575.6799999997</v>
      </c>
      <c r="J462" s="221">
        <v>2894596.56</v>
      </c>
      <c r="K462" s="221">
        <v>1229132.8799999999</v>
      </c>
      <c r="L462" s="221">
        <v>0</v>
      </c>
      <c r="M462" s="221">
        <v>2129865.84</v>
      </c>
      <c r="N462" s="221">
        <v>24192438.479999993</v>
      </c>
    </row>
    <row r="463" spans="1:14" ht="33" customHeight="1" x14ac:dyDescent="0.2">
      <c r="A463" s="199" t="s">
        <v>264</v>
      </c>
      <c r="B463" s="222">
        <v>0</v>
      </c>
      <c r="C463" s="222">
        <v>0</v>
      </c>
      <c r="D463" s="222">
        <v>0</v>
      </c>
      <c r="E463" s="222">
        <v>0</v>
      </c>
      <c r="F463" s="222">
        <v>0</v>
      </c>
      <c r="G463" s="222">
        <v>0</v>
      </c>
      <c r="H463" s="222">
        <v>0</v>
      </c>
      <c r="I463" s="222">
        <v>0</v>
      </c>
      <c r="J463" s="222">
        <v>0</v>
      </c>
      <c r="K463" s="222">
        <v>0</v>
      </c>
      <c r="L463" s="222">
        <v>0</v>
      </c>
      <c r="M463" s="222">
        <v>0</v>
      </c>
      <c r="N463" s="225">
        <v>0</v>
      </c>
    </row>
    <row r="464" spans="1:14" ht="33" customHeight="1" x14ac:dyDescent="0.2">
      <c r="A464" s="199" t="s">
        <v>265</v>
      </c>
      <c r="B464" s="222">
        <v>0</v>
      </c>
      <c r="C464" s="222">
        <v>0</v>
      </c>
      <c r="D464" s="222">
        <v>0</v>
      </c>
      <c r="E464" s="222">
        <v>0</v>
      </c>
      <c r="F464" s="222">
        <v>0</v>
      </c>
      <c r="G464" s="222">
        <v>0</v>
      </c>
      <c r="H464" s="222">
        <v>0</v>
      </c>
      <c r="I464" s="222">
        <v>0</v>
      </c>
      <c r="J464" s="222">
        <v>0</v>
      </c>
      <c r="K464" s="222">
        <v>0</v>
      </c>
      <c r="L464" s="222">
        <v>0</v>
      </c>
      <c r="M464" s="222">
        <v>0</v>
      </c>
      <c r="N464" s="225">
        <v>0</v>
      </c>
    </row>
    <row r="465" spans="1:14" ht="33" customHeight="1" x14ac:dyDescent="0.2">
      <c r="A465" s="199" t="s">
        <v>266</v>
      </c>
      <c r="B465" s="222">
        <v>0</v>
      </c>
      <c r="C465" s="222">
        <v>0</v>
      </c>
      <c r="D465" s="222">
        <v>0</v>
      </c>
      <c r="E465" s="222">
        <v>0</v>
      </c>
      <c r="F465" s="222">
        <v>0</v>
      </c>
      <c r="G465" s="222">
        <v>0</v>
      </c>
      <c r="H465" s="222">
        <v>0</v>
      </c>
      <c r="I465" s="222">
        <v>0</v>
      </c>
      <c r="J465" s="222">
        <v>0</v>
      </c>
      <c r="K465" s="222">
        <v>0</v>
      </c>
      <c r="L465" s="222">
        <v>0</v>
      </c>
      <c r="M465" s="222">
        <v>0</v>
      </c>
      <c r="N465" s="225">
        <v>0</v>
      </c>
    </row>
    <row r="466" spans="1:14" ht="33" customHeight="1" x14ac:dyDescent="0.2">
      <c r="A466" s="199" t="s">
        <v>267</v>
      </c>
      <c r="B466" s="222">
        <v>0</v>
      </c>
      <c r="C466" s="222">
        <v>0</v>
      </c>
      <c r="D466" s="222">
        <v>0</v>
      </c>
      <c r="E466" s="222">
        <v>0</v>
      </c>
      <c r="F466" s="222">
        <v>0</v>
      </c>
      <c r="G466" s="222">
        <v>0</v>
      </c>
      <c r="H466" s="222">
        <v>0</v>
      </c>
      <c r="I466" s="222">
        <v>0</v>
      </c>
      <c r="J466" s="222">
        <v>0</v>
      </c>
      <c r="K466" s="222">
        <v>0</v>
      </c>
      <c r="L466" s="222">
        <v>0</v>
      </c>
      <c r="M466" s="222">
        <v>0</v>
      </c>
      <c r="N466" s="225">
        <v>0</v>
      </c>
    </row>
    <row r="467" spans="1:14" ht="33" customHeight="1" x14ac:dyDescent="0.2">
      <c r="A467" s="199" t="s">
        <v>268</v>
      </c>
      <c r="B467" s="222">
        <v>0</v>
      </c>
      <c r="C467" s="222">
        <v>0</v>
      </c>
      <c r="D467" s="222">
        <v>0</v>
      </c>
      <c r="E467" s="222">
        <v>0</v>
      </c>
      <c r="F467" s="222">
        <v>0</v>
      </c>
      <c r="G467" s="222">
        <v>0</v>
      </c>
      <c r="H467" s="222">
        <v>0</v>
      </c>
      <c r="I467" s="222">
        <v>0</v>
      </c>
      <c r="J467" s="222">
        <v>0</v>
      </c>
      <c r="K467" s="222">
        <v>0</v>
      </c>
      <c r="L467" s="222">
        <v>0</v>
      </c>
      <c r="M467" s="222">
        <v>0</v>
      </c>
      <c r="N467" s="225">
        <v>0</v>
      </c>
    </row>
    <row r="468" spans="1:14" ht="33" customHeight="1" x14ac:dyDescent="0.2">
      <c r="A468" s="199" t="s">
        <v>269</v>
      </c>
      <c r="B468" s="222">
        <v>0</v>
      </c>
      <c r="C468" s="222">
        <v>0</v>
      </c>
      <c r="D468" s="222">
        <v>0</v>
      </c>
      <c r="E468" s="222">
        <v>0</v>
      </c>
      <c r="F468" s="222">
        <v>0</v>
      </c>
      <c r="G468" s="222">
        <v>0</v>
      </c>
      <c r="H468" s="222">
        <v>0</v>
      </c>
      <c r="I468" s="222">
        <v>0</v>
      </c>
      <c r="J468" s="222">
        <v>0</v>
      </c>
      <c r="K468" s="222">
        <v>0</v>
      </c>
      <c r="L468" s="222">
        <v>0</v>
      </c>
      <c r="M468" s="222">
        <v>0</v>
      </c>
      <c r="N468" s="225">
        <v>0</v>
      </c>
    </row>
    <row r="469" spans="1:14" ht="33" customHeight="1" x14ac:dyDescent="0.2">
      <c r="A469" s="199" t="s">
        <v>270</v>
      </c>
      <c r="B469" s="222">
        <v>0</v>
      </c>
      <c r="C469" s="222">
        <v>0</v>
      </c>
      <c r="D469" s="222">
        <v>0</v>
      </c>
      <c r="E469" s="222">
        <v>0</v>
      </c>
      <c r="F469" s="222">
        <v>0</v>
      </c>
      <c r="G469" s="222">
        <v>0</v>
      </c>
      <c r="H469" s="222">
        <v>0</v>
      </c>
      <c r="I469" s="222">
        <v>0</v>
      </c>
      <c r="J469" s="222">
        <v>0</v>
      </c>
      <c r="K469" s="222">
        <v>0</v>
      </c>
      <c r="L469" s="222">
        <v>0</v>
      </c>
      <c r="M469" s="222">
        <v>0</v>
      </c>
      <c r="N469" s="225">
        <v>0</v>
      </c>
    </row>
    <row r="470" spans="1:14" ht="33" customHeight="1" x14ac:dyDescent="0.2">
      <c r="A470" s="199" t="s">
        <v>271</v>
      </c>
      <c r="B470" s="222">
        <v>0</v>
      </c>
      <c r="C470" s="222">
        <v>0</v>
      </c>
      <c r="D470" s="222">
        <v>0</v>
      </c>
      <c r="E470" s="222">
        <v>0</v>
      </c>
      <c r="F470" s="222">
        <v>0</v>
      </c>
      <c r="G470" s="222">
        <v>0</v>
      </c>
      <c r="H470" s="222">
        <v>0</v>
      </c>
      <c r="I470" s="222">
        <v>0</v>
      </c>
      <c r="J470" s="222">
        <v>0</v>
      </c>
      <c r="K470" s="222">
        <v>0</v>
      </c>
      <c r="L470" s="222">
        <v>0</v>
      </c>
      <c r="M470" s="222">
        <v>0</v>
      </c>
      <c r="N470" s="225">
        <v>0</v>
      </c>
    </row>
    <row r="471" spans="1:14" ht="33" customHeight="1" x14ac:dyDescent="0.2">
      <c r="A471" s="199" t="s">
        <v>272</v>
      </c>
      <c r="B471" s="222">
        <v>2233208.88</v>
      </c>
      <c r="C471" s="222">
        <v>583549.91999999993</v>
      </c>
      <c r="D471" s="222">
        <v>2101755.5999999996</v>
      </c>
      <c r="E471" s="222">
        <v>3269360.8800000004</v>
      </c>
      <c r="F471" s="222">
        <v>2596853.52</v>
      </c>
      <c r="G471" s="222">
        <v>1224953.28</v>
      </c>
      <c r="H471" s="222">
        <v>2566585.44</v>
      </c>
      <c r="I471" s="222">
        <v>3362575.6799999997</v>
      </c>
      <c r="J471" s="222">
        <v>2894596.56</v>
      </c>
      <c r="K471" s="222">
        <v>1229132.8799999999</v>
      </c>
      <c r="L471" s="222">
        <v>0</v>
      </c>
      <c r="M471" s="222">
        <v>2129865.84</v>
      </c>
      <c r="N471" s="225">
        <v>24192438.479999993</v>
      </c>
    </row>
    <row r="472" spans="1:14" ht="33" customHeight="1" thickBot="1" x14ac:dyDescent="0.25">
      <c r="A472" s="199" t="s">
        <v>273</v>
      </c>
      <c r="B472" s="222">
        <v>0</v>
      </c>
      <c r="C472" s="222">
        <v>0</v>
      </c>
      <c r="D472" s="222">
        <v>0</v>
      </c>
      <c r="E472" s="222">
        <v>0</v>
      </c>
      <c r="F472" s="222">
        <v>0</v>
      </c>
      <c r="G472" s="222">
        <v>0</v>
      </c>
      <c r="H472" s="222">
        <v>0</v>
      </c>
      <c r="I472" s="222">
        <v>0</v>
      </c>
      <c r="J472" s="222">
        <v>0</v>
      </c>
      <c r="K472" s="222">
        <v>0</v>
      </c>
      <c r="L472" s="222">
        <v>0</v>
      </c>
      <c r="M472" s="222">
        <v>0</v>
      </c>
      <c r="N472" s="225">
        <v>0</v>
      </c>
    </row>
    <row r="473" spans="1:14" ht="33" customHeight="1" thickBot="1" x14ac:dyDescent="0.25">
      <c r="A473" s="198" t="s">
        <v>274</v>
      </c>
      <c r="B473" s="221">
        <v>6913798.7241999982</v>
      </c>
      <c r="C473" s="221">
        <v>9198533.4007999972</v>
      </c>
      <c r="D473" s="221">
        <v>11283891.817399992</v>
      </c>
      <c r="E473" s="221">
        <v>12860045.276600003</v>
      </c>
      <c r="F473" s="221">
        <v>11559020.457600014</v>
      </c>
      <c r="G473" s="221">
        <v>13505710.827800022</v>
      </c>
      <c r="H473" s="221">
        <v>13053456.88340001</v>
      </c>
      <c r="I473" s="221">
        <v>12897575.325800002</v>
      </c>
      <c r="J473" s="221">
        <v>11104749.636799993</v>
      </c>
      <c r="K473" s="221">
        <v>13273924.99</v>
      </c>
      <c r="L473" s="221">
        <v>11306411.8106</v>
      </c>
      <c r="M473" s="221">
        <v>8832429.4606000129</v>
      </c>
      <c r="N473" s="221">
        <v>135789548.61160004</v>
      </c>
    </row>
    <row r="474" spans="1:14" ht="33" customHeight="1" x14ac:dyDescent="0.2">
      <c r="A474" s="199" t="s">
        <v>275</v>
      </c>
      <c r="B474" s="222">
        <v>6913798.7241999982</v>
      </c>
      <c r="C474" s="222">
        <v>9198533.4007999972</v>
      </c>
      <c r="D474" s="222">
        <v>11283891.817399992</v>
      </c>
      <c r="E474" s="222">
        <v>12860045.276600003</v>
      </c>
      <c r="F474" s="222">
        <v>11559020.457600014</v>
      </c>
      <c r="G474" s="222">
        <v>13505710.827800022</v>
      </c>
      <c r="H474" s="222">
        <v>13053456.88340001</v>
      </c>
      <c r="I474" s="222">
        <v>12897575.325800002</v>
      </c>
      <c r="J474" s="222">
        <v>11104749.636799993</v>
      </c>
      <c r="K474" s="222">
        <v>13273924.99</v>
      </c>
      <c r="L474" s="222">
        <v>11306411.8106</v>
      </c>
      <c r="M474" s="222">
        <v>8832429.4606000129</v>
      </c>
      <c r="N474" s="225">
        <v>135789548.61160004</v>
      </c>
    </row>
    <row r="475" spans="1:14" ht="33" customHeight="1" x14ac:dyDescent="0.2">
      <c r="A475" s="199" t="s">
        <v>276</v>
      </c>
      <c r="B475" s="222">
        <v>0</v>
      </c>
      <c r="C475" s="222">
        <v>0</v>
      </c>
      <c r="D475" s="222">
        <v>0</v>
      </c>
      <c r="E475" s="222">
        <v>0</v>
      </c>
      <c r="F475" s="222">
        <v>0</v>
      </c>
      <c r="G475" s="222">
        <v>0</v>
      </c>
      <c r="H475" s="222">
        <v>0</v>
      </c>
      <c r="I475" s="222">
        <v>0</v>
      </c>
      <c r="J475" s="222">
        <v>0</v>
      </c>
      <c r="K475" s="222">
        <v>0</v>
      </c>
      <c r="L475" s="222">
        <v>0</v>
      </c>
      <c r="M475" s="222">
        <v>0</v>
      </c>
      <c r="N475" s="225">
        <v>0</v>
      </c>
    </row>
    <row r="476" spans="1:14" ht="33" customHeight="1" x14ac:dyDescent="0.2">
      <c r="A476" s="199" t="s">
        <v>277</v>
      </c>
      <c r="B476" s="222">
        <v>0</v>
      </c>
      <c r="C476" s="222">
        <v>0</v>
      </c>
      <c r="D476" s="222">
        <v>0</v>
      </c>
      <c r="E476" s="222">
        <v>0</v>
      </c>
      <c r="F476" s="222">
        <v>0</v>
      </c>
      <c r="G476" s="222">
        <v>0</v>
      </c>
      <c r="H476" s="222">
        <v>0</v>
      </c>
      <c r="I476" s="222">
        <v>0</v>
      </c>
      <c r="J476" s="222">
        <v>0</v>
      </c>
      <c r="K476" s="222">
        <v>0</v>
      </c>
      <c r="L476" s="222">
        <v>0</v>
      </c>
      <c r="M476" s="222">
        <v>0</v>
      </c>
      <c r="N476" s="225">
        <v>0</v>
      </c>
    </row>
    <row r="477" spans="1:14" ht="33" customHeight="1" x14ac:dyDescent="0.2">
      <c r="A477" s="199" t="s">
        <v>278</v>
      </c>
      <c r="B477" s="222">
        <v>0</v>
      </c>
      <c r="C477" s="222">
        <v>0</v>
      </c>
      <c r="D477" s="222">
        <v>0</v>
      </c>
      <c r="E477" s="222">
        <v>0</v>
      </c>
      <c r="F477" s="222">
        <v>0</v>
      </c>
      <c r="G477" s="222">
        <v>0</v>
      </c>
      <c r="H477" s="222">
        <v>0</v>
      </c>
      <c r="I477" s="222">
        <v>0</v>
      </c>
      <c r="J477" s="222">
        <v>0</v>
      </c>
      <c r="K477" s="222">
        <v>0</v>
      </c>
      <c r="L477" s="222">
        <v>0</v>
      </c>
      <c r="M477" s="222">
        <v>0</v>
      </c>
      <c r="N477" s="225">
        <v>0</v>
      </c>
    </row>
    <row r="478" spans="1:14" ht="33" customHeight="1" x14ac:dyDescent="0.2">
      <c r="A478" s="199" t="s">
        <v>279</v>
      </c>
      <c r="B478" s="222">
        <v>0</v>
      </c>
      <c r="C478" s="222">
        <v>0</v>
      </c>
      <c r="D478" s="222">
        <v>0</v>
      </c>
      <c r="E478" s="222">
        <v>0</v>
      </c>
      <c r="F478" s="222">
        <v>0</v>
      </c>
      <c r="G478" s="222">
        <v>0</v>
      </c>
      <c r="H478" s="222">
        <v>0</v>
      </c>
      <c r="I478" s="222">
        <v>0</v>
      </c>
      <c r="J478" s="222">
        <v>0</v>
      </c>
      <c r="K478" s="222">
        <v>0</v>
      </c>
      <c r="L478" s="222">
        <v>0</v>
      </c>
      <c r="M478" s="222">
        <v>0</v>
      </c>
      <c r="N478" s="225">
        <v>0</v>
      </c>
    </row>
    <row r="479" spans="1:14" ht="33" customHeight="1" x14ac:dyDescent="0.2">
      <c r="A479" s="199" t="s">
        <v>280</v>
      </c>
      <c r="B479" s="222">
        <v>0</v>
      </c>
      <c r="C479" s="222">
        <v>0</v>
      </c>
      <c r="D479" s="222">
        <v>0</v>
      </c>
      <c r="E479" s="222">
        <v>0</v>
      </c>
      <c r="F479" s="222">
        <v>0</v>
      </c>
      <c r="G479" s="222">
        <v>0</v>
      </c>
      <c r="H479" s="222">
        <v>0</v>
      </c>
      <c r="I479" s="222">
        <v>0</v>
      </c>
      <c r="J479" s="222">
        <v>0</v>
      </c>
      <c r="K479" s="222">
        <v>0</v>
      </c>
      <c r="L479" s="222">
        <v>0</v>
      </c>
      <c r="M479" s="222">
        <v>0</v>
      </c>
      <c r="N479" s="225">
        <v>0</v>
      </c>
    </row>
    <row r="480" spans="1:14" ht="33" customHeight="1" thickBot="1" x14ac:dyDescent="0.25">
      <c r="A480" s="199" t="s">
        <v>281</v>
      </c>
      <c r="B480" s="222">
        <v>0</v>
      </c>
      <c r="C480" s="222">
        <v>0</v>
      </c>
      <c r="D480" s="222">
        <v>0</v>
      </c>
      <c r="E480" s="222">
        <v>0</v>
      </c>
      <c r="F480" s="222">
        <v>0</v>
      </c>
      <c r="G480" s="222">
        <v>0</v>
      </c>
      <c r="H480" s="222">
        <v>0</v>
      </c>
      <c r="I480" s="222">
        <v>0</v>
      </c>
      <c r="J480" s="222">
        <v>0</v>
      </c>
      <c r="K480" s="222">
        <v>0</v>
      </c>
      <c r="L480" s="222">
        <v>0</v>
      </c>
      <c r="M480" s="222">
        <v>0</v>
      </c>
      <c r="N480" s="225">
        <v>0</v>
      </c>
    </row>
    <row r="481" spans="1:14" ht="33" customHeight="1" thickBot="1" x14ac:dyDescent="0.25">
      <c r="A481" s="198" t="s">
        <v>282</v>
      </c>
      <c r="B481" s="221">
        <v>2391120</v>
      </c>
      <c r="C481" s="221">
        <v>2128680</v>
      </c>
      <c r="D481" s="221">
        <v>4232088</v>
      </c>
      <c r="E481" s="221">
        <v>2917944</v>
      </c>
      <c r="F481" s="221">
        <v>3456432</v>
      </c>
      <c r="G481" s="221">
        <v>4103784</v>
      </c>
      <c r="H481" s="221">
        <v>3773304</v>
      </c>
      <c r="I481" s="221">
        <v>3870504</v>
      </c>
      <c r="J481" s="221">
        <v>4016304</v>
      </c>
      <c r="K481" s="221">
        <v>4092120</v>
      </c>
      <c r="L481" s="221">
        <v>3392280</v>
      </c>
      <c r="M481" s="221">
        <v>2651616</v>
      </c>
      <c r="N481" s="221">
        <v>41026176</v>
      </c>
    </row>
    <row r="482" spans="1:14" ht="33" customHeight="1" x14ac:dyDescent="0.2">
      <c r="A482" s="199" t="s">
        <v>283</v>
      </c>
      <c r="B482" s="222">
        <v>0</v>
      </c>
      <c r="C482" s="222">
        <v>0</v>
      </c>
      <c r="D482" s="222">
        <v>0</v>
      </c>
      <c r="E482" s="222">
        <v>0</v>
      </c>
      <c r="F482" s="222">
        <v>0</v>
      </c>
      <c r="G482" s="222">
        <v>0</v>
      </c>
      <c r="H482" s="222">
        <v>0</v>
      </c>
      <c r="I482" s="222">
        <v>0</v>
      </c>
      <c r="J482" s="222">
        <v>0</v>
      </c>
      <c r="K482" s="222">
        <v>0</v>
      </c>
      <c r="L482" s="222">
        <v>0</v>
      </c>
      <c r="M482" s="222">
        <v>0</v>
      </c>
      <c r="N482" s="225">
        <v>0</v>
      </c>
    </row>
    <row r="483" spans="1:14" ht="33" customHeight="1" x14ac:dyDescent="0.2">
      <c r="A483" s="199" t="s">
        <v>284</v>
      </c>
      <c r="B483" s="222">
        <v>0</v>
      </c>
      <c r="C483" s="222">
        <v>0</v>
      </c>
      <c r="D483" s="222">
        <v>0</v>
      </c>
      <c r="E483" s="222">
        <v>0</v>
      </c>
      <c r="F483" s="222">
        <v>0</v>
      </c>
      <c r="G483" s="222">
        <v>0</v>
      </c>
      <c r="H483" s="222">
        <v>0</v>
      </c>
      <c r="I483" s="222">
        <v>0</v>
      </c>
      <c r="J483" s="222">
        <v>0</v>
      </c>
      <c r="K483" s="222">
        <v>0</v>
      </c>
      <c r="L483" s="222">
        <v>0</v>
      </c>
      <c r="M483" s="222">
        <v>0</v>
      </c>
      <c r="N483" s="225">
        <v>0</v>
      </c>
    </row>
    <row r="484" spans="1:14" ht="33" customHeight="1" x14ac:dyDescent="0.2">
      <c r="A484" s="199" t="s">
        <v>285</v>
      </c>
      <c r="B484" s="222">
        <v>2391120</v>
      </c>
      <c r="C484" s="222">
        <v>2128680</v>
      </c>
      <c r="D484" s="222">
        <v>4232088</v>
      </c>
      <c r="E484" s="222">
        <v>2917944</v>
      </c>
      <c r="F484" s="222">
        <v>3456432</v>
      </c>
      <c r="G484" s="222">
        <v>4103784</v>
      </c>
      <c r="H484" s="222">
        <v>3773304</v>
      </c>
      <c r="I484" s="222">
        <v>3870504</v>
      </c>
      <c r="J484" s="222">
        <v>4016304</v>
      </c>
      <c r="K484" s="222">
        <v>4092120</v>
      </c>
      <c r="L484" s="222">
        <v>3392280</v>
      </c>
      <c r="M484" s="222">
        <v>2651616</v>
      </c>
      <c r="N484" s="225">
        <v>41026176</v>
      </c>
    </row>
    <row r="485" spans="1:14" ht="33" customHeight="1" x14ac:dyDescent="0.2">
      <c r="A485" s="199" t="s">
        <v>286</v>
      </c>
      <c r="B485" s="222">
        <v>0</v>
      </c>
      <c r="C485" s="222">
        <v>0</v>
      </c>
      <c r="D485" s="222">
        <v>0</v>
      </c>
      <c r="E485" s="222">
        <v>0</v>
      </c>
      <c r="F485" s="222">
        <v>0</v>
      </c>
      <c r="G485" s="222">
        <v>0</v>
      </c>
      <c r="H485" s="222">
        <v>0</v>
      </c>
      <c r="I485" s="222">
        <v>0</v>
      </c>
      <c r="J485" s="222">
        <v>0</v>
      </c>
      <c r="K485" s="222">
        <v>0</v>
      </c>
      <c r="L485" s="222">
        <v>0</v>
      </c>
      <c r="M485" s="222">
        <v>0</v>
      </c>
      <c r="N485" s="225">
        <v>0</v>
      </c>
    </row>
    <row r="486" spans="1:14" ht="33" customHeight="1" x14ac:dyDescent="0.2">
      <c r="A486" s="199" t="s">
        <v>287</v>
      </c>
      <c r="B486" s="222">
        <v>0</v>
      </c>
      <c r="C486" s="222">
        <v>0</v>
      </c>
      <c r="D486" s="222">
        <v>0</v>
      </c>
      <c r="E486" s="222">
        <v>0</v>
      </c>
      <c r="F486" s="222">
        <v>0</v>
      </c>
      <c r="G486" s="222">
        <v>0</v>
      </c>
      <c r="H486" s="222">
        <v>0</v>
      </c>
      <c r="I486" s="222">
        <v>0</v>
      </c>
      <c r="J486" s="222">
        <v>0</v>
      </c>
      <c r="K486" s="222">
        <v>0</v>
      </c>
      <c r="L486" s="222">
        <v>0</v>
      </c>
      <c r="M486" s="222">
        <v>0</v>
      </c>
      <c r="N486" s="225">
        <v>0</v>
      </c>
    </row>
    <row r="487" spans="1:14" ht="33" customHeight="1" x14ac:dyDescent="0.2">
      <c r="A487" s="199" t="s">
        <v>288</v>
      </c>
      <c r="B487" s="222">
        <v>0</v>
      </c>
      <c r="C487" s="222">
        <v>0</v>
      </c>
      <c r="D487" s="222">
        <v>0</v>
      </c>
      <c r="E487" s="222">
        <v>0</v>
      </c>
      <c r="F487" s="222">
        <v>0</v>
      </c>
      <c r="G487" s="222">
        <v>0</v>
      </c>
      <c r="H487" s="222">
        <v>0</v>
      </c>
      <c r="I487" s="222">
        <v>0</v>
      </c>
      <c r="J487" s="222">
        <v>0</v>
      </c>
      <c r="K487" s="222">
        <v>0</v>
      </c>
      <c r="L487" s="222">
        <v>0</v>
      </c>
      <c r="M487" s="222">
        <v>0</v>
      </c>
      <c r="N487" s="225">
        <v>0</v>
      </c>
    </row>
    <row r="488" spans="1:14" ht="33" customHeight="1" x14ac:dyDescent="0.2">
      <c r="A488" s="199" t="s">
        <v>289</v>
      </c>
      <c r="B488" s="222">
        <v>0</v>
      </c>
      <c r="C488" s="222">
        <v>0</v>
      </c>
      <c r="D488" s="222">
        <v>0</v>
      </c>
      <c r="E488" s="222">
        <v>0</v>
      </c>
      <c r="F488" s="222">
        <v>0</v>
      </c>
      <c r="G488" s="222">
        <v>0</v>
      </c>
      <c r="H488" s="222">
        <v>0</v>
      </c>
      <c r="I488" s="222">
        <v>0</v>
      </c>
      <c r="J488" s="222">
        <v>0</v>
      </c>
      <c r="K488" s="222">
        <v>0</v>
      </c>
      <c r="L488" s="222">
        <v>0</v>
      </c>
      <c r="M488" s="222">
        <v>0</v>
      </c>
      <c r="N488" s="225">
        <v>0</v>
      </c>
    </row>
    <row r="489" spans="1:14" ht="33" customHeight="1" x14ac:dyDescent="0.2">
      <c r="A489" s="199" t="s">
        <v>290</v>
      </c>
      <c r="B489" s="222">
        <v>0</v>
      </c>
      <c r="C489" s="222">
        <v>0</v>
      </c>
      <c r="D489" s="222">
        <v>0</v>
      </c>
      <c r="E489" s="222">
        <v>0</v>
      </c>
      <c r="F489" s="222">
        <v>0</v>
      </c>
      <c r="G489" s="222">
        <v>0</v>
      </c>
      <c r="H489" s="222">
        <v>0</v>
      </c>
      <c r="I489" s="222">
        <v>0</v>
      </c>
      <c r="J489" s="222">
        <v>0</v>
      </c>
      <c r="K489" s="222">
        <v>0</v>
      </c>
      <c r="L489" s="222">
        <v>0</v>
      </c>
      <c r="M489" s="222">
        <v>0</v>
      </c>
      <c r="N489" s="225">
        <v>0</v>
      </c>
    </row>
    <row r="490" spans="1:14" ht="33" customHeight="1" x14ac:dyDescent="0.2">
      <c r="A490" s="199" t="s">
        <v>291</v>
      </c>
      <c r="B490" s="222">
        <v>0</v>
      </c>
      <c r="C490" s="222">
        <v>0</v>
      </c>
      <c r="D490" s="222">
        <v>0</v>
      </c>
      <c r="E490" s="222">
        <v>0</v>
      </c>
      <c r="F490" s="222">
        <v>0</v>
      </c>
      <c r="G490" s="222">
        <v>0</v>
      </c>
      <c r="H490" s="222">
        <v>0</v>
      </c>
      <c r="I490" s="222">
        <v>0</v>
      </c>
      <c r="J490" s="222">
        <v>0</v>
      </c>
      <c r="K490" s="222">
        <v>0</v>
      </c>
      <c r="L490" s="222">
        <v>0</v>
      </c>
      <c r="M490" s="222">
        <v>0</v>
      </c>
      <c r="N490" s="225">
        <v>0</v>
      </c>
    </row>
    <row r="491" spans="1:14" ht="33" customHeight="1" x14ac:dyDescent="0.2">
      <c r="A491" s="199" t="s">
        <v>292</v>
      </c>
      <c r="B491" s="222">
        <v>0</v>
      </c>
      <c r="C491" s="222">
        <v>0</v>
      </c>
      <c r="D491" s="222">
        <v>0</v>
      </c>
      <c r="E491" s="222">
        <v>0</v>
      </c>
      <c r="F491" s="222">
        <v>0</v>
      </c>
      <c r="G491" s="222">
        <v>0</v>
      </c>
      <c r="H491" s="222">
        <v>0</v>
      </c>
      <c r="I491" s="222">
        <v>0</v>
      </c>
      <c r="J491" s="222">
        <v>0</v>
      </c>
      <c r="K491" s="222">
        <v>0</v>
      </c>
      <c r="L491" s="222">
        <v>0</v>
      </c>
      <c r="M491" s="222">
        <v>0</v>
      </c>
      <c r="N491" s="225">
        <v>0</v>
      </c>
    </row>
    <row r="492" spans="1:14" ht="33" customHeight="1" x14ac:dyDescent="0.2">
      <c r="A492" s="199" t="s">
        <v>293</v>
      </c>
      <c r="B492" s="222">
        <v>0</v>
      </c>
      <c r="C492" s="222">
        <v>0</v>
      </c>
      <c r="D492" s="222">
        <v>0</v>
      </c>
      <c r="E492" s="222">
        <v>0</v>
      </c>
      <c r="F492" s="222">
        <v>0</v>
      </c>
      <c r="G492" s="222">
        <v>0</v>
      </c>
      <c r="H492" s="222">
        <v>0</v>
      </c>
      <c r="I492" s="222">
        <v>0</v>
      </c>
      <c r="J492" s="222">
        <v>0</v>
      </c>
      <c r="K492" s="222">
        <v>0</v>
      </c>
      <c r="L492" s="222">
        <v>0</v>
      </c>
      <c r="M492" s="222">
        <v>0</v>
      </c>
      <c r="N492" s="225">
        <v>0</v>
      </c>
    </row>
    <row r="493" spans="1:14" ht="33" customHeight="1" x14ac:dyDescent="0.2">
      <c r="A493" s="199" t="s">
        <v>294</v>
      </c>
      <c r="B493" s="222">
        <v>0</v>
      </c>
      <c r="C493" s="222">
        <v>0</v>
      </c>
      <c r="D493" s="222">
        <v>0</v>
      </c>
      <c r="E493" s="222">
        <v>0</v>
      </c>
      <c r="F493" s="222">
        <v>0</v>
      </c>
      <c r="G493" s="222">
        <v>0</v>
      </c>
      <c r="H493" s="222">
        <v>0</v>
      </c>
      <c r="I493" s="222">
        <v>0</v>
      </c>
      <c r="J493" s="222">
        <v>0</v>
      </c>
      <c r="K493" s="222">
        <v>0</v>
      </c>
      <c r="L493" s="222">
        <v>0</v>
      </c>
      <c r="M493" s="222">
        <v>0</v>
      </c>
      <c r="N493" s="225">
        <v>0</v>
      </c>
    </row>
    <row r="494" spans="1:14" ht="33" customHeight="1" x14ac:dyDescent="0.2">
      <c r="A494" s="199" t="s">
        <v>295</v>
      </c>
      <c r="B494" s="222">
        <v>0</v>
      </c>
      <c r="C494" s="222">
        <v>0</v>
      </c>
      <c r="D494" s="222">
        <v>0</v>
      </c>
      <c r="E494" s="222">
        <v>0</v>
      </c>
      <c r="F494" s="222">
        <v>0</v>
      </c>
      <c r="G494" s="222">
        <v>0</v>
      </c>
      <c r="H494" s="222">
        <v>0</v>
      </c>
      <c r="I494" s="222">
        <v>0</v>
      </c>
      <c r="J494" s="222">
        <v>0</v>
      </c>
      <c r="K494" s="222">
        <v>0</v>
      </c>
      <c r="L494" s="222">
        <v>0</v>
      </c>
      <c r="M494" s="222">
        <v>0</v>
      </c>
      <c r="N494" s="225">
        <v>0</v>
      </c>
    </row>
    <row r="495" spans="1:14" ht="33" customHeight="1" x14ac:dyDescent="0.2">
      <c r="A495" s="199" t="s">
        <v>296</v>
      </c>
      <c r="B495" s="222">
        <v>0</v>
      </c>
      <c r="C495" s="222">
        <v>0</v>
      </c>
      <c r="D495" s="222">
        <v>0</v>
      </c>
      <c r="E495" s="222">
        <v>0</v>
      </c>
      <c r="F495" s="222">
        <v>0</v>
      </c>
      <c r="G495" s="222">
        <v>0</v>
      </c>
      <c r="H495" s="222">
        <v>0</v>
      </c>
      <c r="I495" s="222">
        <v>0</v>
      </c>
      <c r="J495" s="222">
        <v>0</v>
      </c>
      <c r="K495" s="222">
        <v>0</v>
      </c>
      <c r="L495" s="222">
        <v>0</v>
      </c>
      <c r="M495" s="222">
        <v>0</v>
      </c>
      <c r="N495" s="225">
        <v>0</v>
      </c>
    </row>
    <row r="496" spans="1:14" ht="33" customHeight="1" thickBot="1" x14ac:dyDescent="0.25">
      <c r="A496" s="199" t="s">
        <v>297</v>
      </c>
      <c r="B496" s="222">
        <v>0</v>
      </c>
      <c r="C496" s="222">
        <v>0</v>
      </c>
      <c r="D496" s="222">
        <v>0</v>
      </c>
      <c r="E496" s="222">
        <v>0</v>
      </c>
      <c r="F496" s="222">
        <v>0</v>
      </c>
      <c r="G496" s="222">
        <v>0</v>
      </c>
      <c r="H496" s="222">
        <v>0</v>
      </c>
      <c r="I496" s="222">
        <v>0</v>
      </c>
      <c r="J496" s="222">
        <v>0</v>
      </c>
      <c r="K496" s="222">
        <v>0</v>
      </c>
      <c r="L496" s="222">
        <v>0</v>
      </c>
      <c r="M496" s="222">
        <v>0</v>
      </c>
      <c r="N496" s="225">
        <v>0</v>
      </c>
    </row>
    <row r="497" spans="1:14" ht="33" customHeight="1" thickBot="1" x14ac:dyDescent="0.25">
      <c r="A497" s="198" t="s">
        <v>298</v>
      </c>
      <c r="B497" s="221">
        <v>0</v>
      </c>
      <c r="C497" s="221">
        <v>0</v>
      </c>
      <c r="D497" s="221">
        <v>0</v>
      </c>
      <c r="E497" s="221">
        <v>0</v>
      </c>
      <c r="F497" s="221">
        <v>0</v>
      </c>
      <c r="G497" s="221">
        <v>0</v>
      </c>
      <c r="H497" s="221">
        <v>0</v>
      </c>
      <c r="I497" s="221">
        <v>0</v>
      </c>
      <c r="J497" s="221">
        <v>0</v>
      </c>
      <c r="K497" s="221">
        <v>0</v>
      </c>
      <c r="L497" s="221">
        <v>0</v>
      </c>
      <c r="M497" s="221">
        <v>0</v>
      </c>
      <c r="N497" s="221">
        <v>0</v>
      </c>
    </row>
    <row r="498" spans="1:14" ht="33" customHeight="1" x14ac:dyDescent="0.2">
      <c r="A498" s="199" t="s">
        <v>299</v>
      </c>
      <c r="B498" s="222">
        <v>0</v>
      </c>
      <c r="C498" s="222">
        <v>0</v>
      </c>
      <c r="D498" s="222">
        <v>0</v>
      </c>
      <c r="E498" s="222">
        <v>0</v>
      </c>
      <c r="F498" s="222">
        <v>0</v>
      </c>
      <c r="G498" s="222">
        <v>0</v>
      </c>
      <c r="H498" s="222">
        <v>0</v>
      </c>
      <c r="I498" s="222">
        <v>0</v>
      </c>
      <c r="J498" s="222">
        <v>0</v>
      </c>
      <c r="K498" s="222">
        <v>0</v>
      </c>
      <c r="L498" s="222">
        <v>0</v>
      </c>
      <c r="M498" s="222">
        <v>0</v>
      </c>
      <c r="N498" s="225">
        <v>0</v>
      </c>
    </row>
    <row r="499" spans="1:14" ht="33" customHeight="1" x14ac:dyDescent="0.2">
      <c r="A499" s="199" t="s">
        <v>300</v>
      </c>
      <c r="B499" s="222">
        <v>0</v>
      </c>
      <c r="C499" s="222">
        <v>0</v>
      </c>
      <c r="D499" s="222">
        <v>0</v>
      </c>
      <c r="E499" s="222">
        <v>0</v>
      </c>
      <c r="F499" s="222">
        <v>0</v>
      </c>
      <c r="G499" s="222">
        <v>0</v>
      </c>
      <c r="H499" s="222">
        <v>0</v>
      </c>
      <c r="I499" s="222">
        <v>0</v>
      </c>
      <c r="J499" s="222">
        <v>0</v>
      </c>
      <c r="K499" s="222">
        <v>0</v>
      </c>
      <c r="L499" s="222">
        <v>0</v>
      </c>
      <c r="M499" s="222">
        <v>0</v>
      </c>
      <c r="N499" s="225">
        <v>0</v>
      </c>
    </row>
    <row r="500" spans="1:14" ht="33" customHeight="1" x14ac:dyDescent="0.2">
      <c r="A500" s="199" t="s">
        <v>301</v>
      </c>
      <c r="B500" s="222">
        <v>0</v>
      </c>
      <c r="C500" s="222">
        <v>0</v>
      </c>
      <c r="D500" s="222">
        <v>0</v>
      </c>
      <c r="E500" s="222">
        <v>0</v>
      </c>
      <c r="F500" s="222">
        <v>0</v>
      </c>
      <c r="G500" s="222">
        <v>0</v>
      </c>
      <c r="H500" s="222">
        <v>0</v>
      </c>
      <c r="I500" s="222">
        <v>0</v>
      </c>
      <c r="J500" s="222">
        <v>0</v>
      </c>
      <c r="K500" s="222">
        <v>0</v>
      </c>
      <c r="L500" s="222">
        <v>0</v>
      </c>
      <c r="M500" s="222">
        <v>0</v>
      </c>
      <c r="N500" s="225">
        <v>0</v>
      </c>
    </row>
    <row r="501" spans="1:14" ht="33" customHeight="1" x14ac:dyDescent="0.2">
      <c r="A501" s="199" t="s">
        <v>302</v>
      </c>
      <c r="B501" s="222">
        <v>0</v>
      </c>
      <c r="C501" s="222">
        <v>0</v>
      </c>
      <c r="D501" s="222">
        <v>0</v>
      </c>
      <c r="E501" s="222">
        <v>0</v>
      </c>
      <c r="F501" s="222">
        <v>0</v>
      </c>
      <c r="G501" s="222">
        <v>0</v>
      </c>
      <c r="H501" s="222">
        <v>0</v>
      </c>
      <c r="I501" s="222">
        <v>0</v>
      </c>
      <c r="J501" s="222">
        <v>0</v>
      </c>
      <c r="K501" s="222">
        <v>0</v>
      </c>
      <c r="L501" s="222">
        <v>0</v>
      </c>
      <c r="M501" s="222">
        <v>0</v>
      </c>
      <c r="N501" s="225">
        <v>0</v>
      </c>
    </row>
    <row r="502" spans="1:14" ht="33" customHeight="1" x14ac:dyDescent="0.2">
      <c r="A502" s="199" t="s">
        <v>303</v>
      </c>
      <c r="B502" s="222">
        <v>0</v>
      </c>
      <c r="C502" s="222">
        <v>0</v>
      </c>
      <c r="D502" s="222">
        <v>0</v>
      </c>
      <c r="E502" s="222">
        <v>0</v>
      </c>
      <c r="F502" s="222">
        <v>0</v>
      </c>
      <c r="G502" s="222">
        <v>0</v>
      </c>
      <c r="H502" s="222">
        <v>0</v>
      </c>
      <c r="I502" s="222">
        <v>0</v>
      </c>
      <c r="J502" s="222">
        <v>0</v>
      </c>
      <c r="K502" s="222">
        <v>0</v>
      </c>
      <c r="L502" s="222">
        <v>0</v>
      </c>
      <c r="M502" s="222">
        <v>0</v>
      </c>
      <c r="N502" s="225">
        <v>0</v>
      </c>
    </row>
    <row r="503" spans="1:14" ht="33" customHeight="1" thickBot="1" x14ac:dyDescent="0.25">
      <c r="A503" s="199" t="s">
        <v>234</v>
      </c>
      <c r="B503" s="222">
        <v>0</v>
      </c>
      <c r="C503" s="222">
        <v>0</v>
      </c>
      <c r="D503" s="222">
        <v>0</v>
      </c>
      <c r="E503" s="222">
        <v>0</v>
      </c>
      <c r="F503" s="222">
        <v>0</v>
      </c>
      <c r="G503" s="222">
        <v>0</v>
      </c>
      <c r="H503" s="222">
        <v>0</v>
      </c>
      <c r="I503" s="222">
        <v>0</v>
      </c>
      <c r="J503" s="222">
        <v>0</v>
      </c>
      <c r="K503" s="222">
        <v>0</v>
      </c>
      <c r="L503" s="222">
        <v>0</v>
      </c>
      <c r="M503" s="222">
        <v>0</v>
      </c>
      <c r="N503" s="225">
        <v>0</v>
      </c>
    </row>
    <row r="504" spans="1:14" ht="33" customHeight="1" thickBot="1" x14ac:dyDescent="0.25">
      <c r="A504" s="198" t="s">
        <v>304</v>
      </c>
      <c r="B504" s="221">
        <v>0</v>
      </c>
      <c r="C504" s="221">
        <v>0</v>
      </c>
      <c r="D504" s="221">
        <v>0</v>
      </c>
      <c r="E504" s="221">
        <v>0</v>
      </c>
      <c r="F504" s="221">
        <v>0</v>
      </c>
      <c r="G504" s="221">
        <v>0</v>
      </c>
      <c r="H504" s="221">
        <v>0</v>
      </c>
      <c r="I504" s="221">
        <v>0</v>
      </c>
      <c r="J504" s="221">
        <v>0</v>
      </c>
      <c r="K504" s="221">
        <v>0</v>
      </c>
      <c r="L504" s="221">
        <v>0</v>
      </c>
      <c r="M504" s="221">
        <v>0</v>
      </c>
      <c r="N504" s="221">
        <v>0</v>
      </c>
    </row>
    <row r="505" spans="1:14" ht="33" customHeight="1" x14ac:dyDescent="0.2">
      <c r="A505" s="199" t="s">
        <v>305</v>
      </c>
      <c r="B505" s="222">
        <v>0</v>
      </c>
      <c r="C505" s="222">
        <v>0</v>
      </c>
      <c r="D505" s="222">
        <v>0</v>
      </c>
      <c r="E505" s="222">
        <v>0</v>
      </c>
      <c r="F505" s="222">
        <v>0</v>
      </c>
      <c r="G505" s="222">
        <v>0</v>
      </c>
      <c r="H505" s="222">
        <v>0</v>
      </c>
      <c r="I505" s="222">
        <v>0</v>
      </c>
      <c r="J505" s="222">
        <v>0</v>
      </c>
      <c r="K505" s="222">
        <v>0</v>
      </c>
      <c r="L505" s="222">
        <v>0</v>
      </c>
      <c r="M505" s="222">
        <v>0</v>
      </c>
      <c r="N505" s="222">
        <v>0</v>
      </c>
    </row>
    <row r="506" spans="1:14" ht="33" customHeight="1" x14ac:dyDescent="0.2">
      <c r="A506" s="199" t="s">
        <v>306</v>
      </c>
      <c r="B506" s="222">
        <v>0</v>
      </c>
      <c r="C506" s="222">
        <v>0</v>
      </c>
      <c r="D506" s="222">
        <v>0</v>
      </c>
      <c r="E506" s="222">
        <v>0</v>
      </c>
      <c r="F506" s="222">
        <v>0</v>
      </c>
      <c r="G506" s="222">
        <v>0</v>
      </c>
      <c r="H506" s="222">
        <v>0</v>
      </c>
      <c r="I506" s="222">
        <v>0</v>
      </c>
      <c r="J506" s="222">
        <v>0</v>
      </c>
      <c r="K506" s="222">
        <v>0</v>
      </c>
      <c r="L506" s="222">
        <v>0</v>
      </c>
      <c r="M506" s="222">
        <v>0</v>
      </c>
      <c r="N506" s="222">
        <v>0</v>
      </c>
    </row>
    <row r="507" spans="1:14" ht="33" customHeight="1" x14ac:dyDescent="0.2">
      <c r="A507" s="199" t="s">
        <v>307</v>
      </c>
      <c r="B507" s="222">
        <v>0</v>
      </c>
      <c r="C507" s="222">
        <v>0</v>
      </c>
      <c r="D507" s="222">
        <v>0</v>
      </c>
      <c r="E507" s="222">
        <v>0</v>
      </c>
      <c r="F507" s="222">
        <v>0</v>
      </c>
      <c r="G507" s="222">
        <v>0</v>
      </c>
      <c r="H507" s="222">
        <v>0</v>
      </c>
      <c r="I507" s="222">
        <v>0</v>
      </c>
      <c r="J507" s="222">
        <v>0</v>
      </c>
      <c r="K507" s="222">
        <v>0</v>
      </c>
      <c r="L507" s="222">
        <v>0</v>
      </c>
      <c r="M507" s="222">
        <v>0</v>
      </c>
      <c r="N507" s="222">
        <v>0</v>
      </c>
    </row>
    <row r="508" spans="1:14" ht="33" customHeight="1" thickBot="1" x14ac:dyDescent="0.25">
      <c r="A508" s="199" t="s">
        <v>234</v>
      </c>
      <c r="B508" s="222">
        <v>0</v>
      </c>
      <c r="C508" s="222">
        <v>0</v>
      </c>
      <c r="D508" s="222">
        <v>0</v>
      </c>
      <c r="E508" s="222">
        <v>0</v>
      </c>
      <c r="F508" s="222">
        <v>0</v>
      </c>
      <c r="G508" s="222">
        <v>0</v>
      </c>
      <c r="H508" s="222">
        <v>0</v>
      </c>
      <c r="I508" s="222">
        <v>0</v>
      </c>
      <c r="J508" s="222">
        <v>0</v>
      </c>
      <c r="K508" s="222">
        <v>0</v>
      </c>
      <c r="L508" s="222">
        <v>0</v>
      </c>
      <c r="M508" s="222">
        <v>0</v>
      </c>
      <c r="N508" s="222">
        <v>0</v>
      </c>
    </row>
    <row r="509" spans="1:14" ht="33" customHeight="1" thickBot="1" x14ac:dyDescent="0.25">
      <c r="A509" s="198" t="s">
        <v>308</v>
      </c>
      <c r="B509" s="221">
        <v>0</v>
      </c>
      <c r="C509" s="221">
        <v>0</v>
      </c>
      <c r="D509" s="221">
        <v>0</v>
      </c>
      <c r="E509" s="221">
        <v>0</v>
      </c>
      <c r="F509" s="221">
        <v>0</v>
      </c>
      <c r="G509" s="221">
        <v>0</v>
      </c>
      <c r="H509" s="221">
        <v>0</v>
      </c>
      <c r="I509" s="221">
        <v>0</v>
      </c>
      <c r="J509" s="221">
        <v>0</v>
      </c>
      <c r="K509" s="221">
        <v>0</v>
      </c>
      <c r="L509" s="221">
        <v>0</v>
      </c>
      <c r="M509" s="221">
        <v>0</v>
      </c>
      <c r="N509" s="221">
        <v>0</v>
      </c>
    </row>
    <row r="510" spans="1:14" ht="33" customHeight="1" x14ac:dyDescent="0.2">
      <c r="A510" s="199" t="s">
        <v>309</v>
      </c>
      <c r="B510" s="222">
        <v>0</v>
      </c>
      <c r="C510" s="222">
        <v>0</v>
      </c>
      <c r="D510" s="222">
        <v>0</v>
      </c>
      <c r="E510" s="222">
        <v>0</v>
      </c>
      <c r="F510" s="222">
        <v>0</v>
      </c>
      <c r="G510" s="222">
        <v>0</v>
      </c>
      <c r="H510" s="222">
        <v>0</v>
      </c>
      <c r="I510" s="222">
        <v>0</v>
      </c>
      <c r="J510" s="222">
        <v>0</v>
      </c>
      <c r="K510" s="222">
        <v>0</v>
      </c>
      <c r="L510" s="222">
        <v>0</v>
      </c>
      <c r="M510" s="222">
        <v>0</v>
      </c>
      <c r="N510" s="225">
        <v>0</v>
      </c>
    </row>
    <row r="511" spans="1:14" ht="33" customHeight="1" x14ac:dyDescent="0.2">
      <c r="A511" s="199" t="s">
        <v>310</v>
      </c>
      <c r="B511" s="222">
        <v>0</v>
      </c>
      <c r="C511" s="222">
        <v>0</v>
      </c>
      <c r="D511" s="222">
        <v>0</v>
      </c>
      <c r="E511" s="222">
        <v>0</v>
      </c>
      <c r="F511" s="222">
        <v>0</v>
      </c>
      <c r="G511" s="222">
        <v>0</v>
      </c>
      <c r="H511" s="222">
        <v>0</v>
      </c>
      <c r="I511" s="222">
        <v>0</v>
      </c>
      <c r="J511" s="222">
        <v>0</v>
      </c>
      <c r="K511" s="222">
        <v>0</v>
      </c>
      <c r="L511" s="222">
        <v>0</v>
      </c>
      <c r="M511" s="222">
        <v>0</v>
      </c>
      <c r="N511" s="225">
        <v>0</v>
      </c>
    </row>
    <row r="512" spans="1:14" ht="33" customHeight="1" x14ac:dyDescent="0.2">
      <c r="A512" s="199" t="s">
        <v>311</v>
      </c>
      <c r="B512" s="222">
        <v>0</v>
      </c>
      <c r="C512" s="222">
        <v>0</v>
      </c>
      <c r="D512" s="222">
        <v>0</v>
      </c>
      <c r="E512" s="222">
        <v>0</v>
      </c>
      <c r="F512" s="222">
        <v>0</v>
      </c>
      <c r="G512" s="222">
        <v>0</v>
      </c>
      <c r="H512" s="222">
        <v>0</v>
      </c>
      <c r="I512" s="222">
        <v>0</v>
      </c>
      <c r="J512" s="222">
        <v>0</v>
      </c>
      <c r="K512" s="222">
        <v>0</v>
      </c>
      <c r="L512" s="222">
        <v>0</v>
      </c>
      <c r="M512" s="222">
        <v>0</v>
      </c>
      <c r="N512" s="225">
        <v>0</v>
      </c>
    </row>
    <row r="513" spans="1:14" ht="33" customHeight="1" x14ac:dyDescent="0.2">
      <c r="A513" s="199" t="s">
        <v>312</v>
      </c>
      <c r="B513" s="222">
        <v>0</v>
      </c>
      <c r="C513" s="222">
        <v>0</v>
      </c>
      <c r="D513" s="222">
        <v>0</v>
      </c>
      <c r="E513" s="222">
        <v>0</v>
      </c>
      <c r="F513" s="222">
        <v>0</v>
      </c>
      <c r="G513" s="222">
        <v>0</v>
      </c>
      <c r="H513" s="222">
        <v>0</v>
      </c>
      <c r="I513" s="222">
        <v>0</v>
      </c>
      <c r="J513" s="222">
        <v>0</v>
      </c>
      <c r="K513" s="222">
        <v>0</v>
      </c>
      <c r="L513" s="222">
        <v>0</v>
      </c>
      <c r="M513" s="222">
        <v>0</v>
      </c>
      <c r="N513" s="225">
        <v>0</v>
      </c>
    </row>
    <row r="514" spans="1:14" ht="33" customHeight="1" x14ac:dyDescent="0.2">
      <c r="A514" s="199" t="s">
        <v>313</v>
      </c>
      <c r="B514" s="222">
        <v>0</v>
      </c>
      <c r="C514" s="222">
        <v>0</v>
      </c>
      <c r="D514" s="222">
        <v>0</v>
      </c>
      <c r="E514" s="222">
        <v>0</v>
      </c>
      <c r="F514" s="222">
        <v>0</v>
      </c>
      <c r="G514" s="222">
        <v>0</v>
      </c>
      <c r="H514" s="222">
        <v>0</v>
      </c>
      <c r="I514" s="222">
        <v>0</v>
      </c>
      <c r="J514" s="222">
        <v>0</v>
      </c>
      <c r="K514" s="222">
        <v>0</v>
      </c>
      <c r="L514" s="222">
        <v>0</v>
      </c>
      <c r="M514" s="222">
        <v>0</v>
      </c>
      <c r="N514" s="225">
        <v>0</v>
      </c>
    </row>
    <row r="515" spans="1:14" ht="33" customHeight="1" x14ac:dyDescent="0.2">
      <c r="A515" s="199" t="s">
        <v>314</v>
      </c>
      <c r="B515" s="222">
        <v>0</v>
      </c>
      <c r="C515" s="222">
        <v>0</v>
      </c>
      <c r="D515" s="222">
        <v>0</v>
      </c>
      <c r="E515" s="222">
        <v>0</v>
      </c>
      <c r="F515" s="222">
        <v>0</v>
      </c>
      <c r="G515" s="222">
        <v>0</v>
      </c>
      <c r="H515" s="222">
        <v>0</v>
      </c>
      <c r="I515" s="222">
        <v>0</v>
      </c>
      <c r="J515" s="222">
        <v>0</v>
      </c>
      <c r="K515" s="222">
        <v>0</v>
      </c>
      <c r="L515" s="222">
        <v>0</v>
      </c>
      <c r="M515" s="222">
        <v>0</v>
      </c>
      <c r="N515" s="225">
        <v>0</v>
      </c>
    </row>
    <row r="516" spans="1:14" ht="33" customHeight="1" x14ac:dyDescent="0.2">
      <c r="A516" s="199" t="s">
        <v>313</v>
      </c>
      <c r="B516" s="222">
        <v>0</v>
      </c>
      <c r="C516" s="222">
        <v>0</v>
      </c>
      <c r="D516" s="222">
        <v>0</v>
      </c>
      <c r="E516" s="222">
        <v>0</v>
      </c>
      <c r="F516" s="222">
        <v>0</v>
      </c>
      <c r="G516" s="222">
        <v>0</v>
      </c>
      <c r="H516" s="222">
        <v>0</v>
      </c>
      <c r="I516" s="222">
        <v>0</v>
      </c>
      <c r="J516" s="222">
        <v>0</v>
      </c>
      <c r="K516" s="222">
        <v>0</v>
      </c>
      <c r="L516" s="222">
        <v>0</v>
      </c>
      <c r="M516" s="222">
        <v>0</v>
      </c>
      <c r="N516" s="225">
        <v>0</v>
      </c>
    </row>
    <row r="517" spans="1:14" ht="33" customHeight="1" thickBot="1" x14ac:dyDescent="0.25">
      <c r="A517" s="199" t="s">
        <v>234</v>
      </c>
      <c r="B517" s="222">
        <v>0</v>
      </c>
      <c r="C517" s="222">
        <v>0</v>
      </c>
      <c r="D517" s="222">
        <v>0</v>
      </c>
      <c r="E517" s="222">
        <v>0</v>
      </c>
      <c r="F517" s="222">
        <v>0</v>
      </c>
      <c r="G517" s="222">
        <v>0</v>
      </c>
      <c r="H517" s="222">
        <v>0</v>
      </c>
      <c r="I517" s="222">
        <v>0</v>
      </c>
      <c r="J517" s="222">
        <v>0</v>
      </c>
      <c r="K517" s="222">
        <v>0</v>
      </c>
      <c r="L517" s="222">
        <v>0</v>
      </c>
      <c r="M517" s="222">
        <v>0</v>
      </c>
      <c r="N517" s="225">
        <v>0</v>
      </c>
    </row>
    <row r="518" spans="1:14" ht="33" customHeight="1" thickBot="1" x14ac:dyDescent="0.25">
      <c r="A518" s="198" t="s">
        <v>315</v>
      </c>
      <c r="B518" s="221">
        <v>0</v>
      </c>
      <c r="C518" s="221">
        <v>0</v>
      </c>
      <c r="D518" s="221">
        <v>0</v>
      </c>
      <c r="E518" s="221">
        <v>0</v>
      </c>
      <c r="F518" s="221">
        <v>0</v>
      </c>
      <c r="G518" s="221">
        <v>0</v>
      </c>
      <c r="H518" s="221">
        <v>0</v>
      </c>
      <c r="I518" s="221">
        <v>0</v>
      </c>
      <c r="J518" s="221">
        <v>0</v>
      </c>
      <c r="K518" s="221">
        <v>0</v>
      </c>
      <c r="L518" s="221">
        <v>0</v>
      </c>
      <c r="M518" s="221">
        <v>0</v>
      </c>
      <c r="N518" s="221">
        <v>0</v>
      </c>
    </row>
    <row r="519" spans="1:14" ht="33" customHeight="1" x14ac:dyDescent="0.2">
      <c r="A519" s="199" t="s">
        <v>316</v>
      </c>
      <c r="B519" s="222">
        <v>0</v>
      </c>
      <c r="C519" s="222">
        <v>0</v>
      </c>
      <c r="D519" s="222">
        <v>0</v>
      </c>
      <c r="E519" s="222">
        <v>0</v>
      </c>
      <c r="F519" s="222">
        <v>0</v>
      </c>
      <c r="G519" s="222">
        <v>0</v>
      </c>
      <c r="H519" s="222">
        <v>0</v>
      </c>
      <c r="I519" s="222">
        <v>0</v>
      </c>
      <c r="J519" s="222">
        <v>0</v>
      </c>
      <c r="K519" s="222">
        <v>0</v>
      </c>
      <c r="L519" s="222">
        <v>0</v>
      </c>
      <c r="M519" s="222">
        <v>0</v>
      </c>
      <c r="N519" s="225">
        <v>0</v>
      </c>
    </row>
    <row r="520" spans="1:14" ht="33" customHeight="1" x14ac:dyDescent="0.2">
      <c r="A520" s="199" t="s">
        <v>317</v>
      </c>
      <c r="B520" s="222">
        <v>0</v>
      </c>
      <c r="C520" s="222">
        <v>0</v>
      </c>
      <c r="D520" s="222">
        <v>0</v>
      </c>
      <c r="E520" s="222">
        <v>0</v>
      </c>
      <c r="F520" s="222">
        <v>0</v>
      </c>
      <c r="G520" s="222">
        <v>0</v>
      </c>
      <c r="H520" s="222">
        <v>0</v>
      </c>
      <c r="I520" s="222">
        <v>0</v>
      </c>
      <c r="J520" s="222">
        <v>0</v>
      </c>
      <c r="K520" s="222">
        <v>0</v>
      </c>
      <c r="L520" s="222">
        <v>0</v>
      </c>
      <c r="M520" s="222">
        <v>0</v>
      </c>
      <c r="N520" s="225">
        <v>0</v>
      </c>
    </row>
    <row r="521" spans="1:14" ht="33" customHeight="1" thickBot="1" x14ac:dyDescent="0.25">
      <c r="A521" s="199" t="s">
        <v>234</v>
      </c>
      <c r="B521" s="222">
        <v>0</v>
      </c>
      <c r="C521" s="222">
        <v>0</v>
      </c>
      <c r="D521" s="222">
        <v>0</v>
      </c>
      <c r="E521" s="222">
        <v>0</v>
      </c>
      <c r="F521" s="222">
        <v>0</v>
      </c>
      <c r="G521" s="222">
        <v>0</v>
      </c>
      <c r="H521" s="222">
        <v>0</v>
      </c>
      <c r="I521" s="222">
        <v>0</v>
      </c>
      <c r="J521" s="222">
        <v>0</v>
      </c>
      <c r="K521" s="222">
        <v>0</v>
      </c>
      <c r="L521" s="222">
        <v>0</v>
      </c>
      <c r="M521" s="222">
        <v>0</v>
      </c>
      <c r="N521" s="225">
        <v>0</v>
      </c>
    </row>
    <row r="522" spans="1:14" ht="33" customHeight="1" thickBot="1" x14ac:dyDescent="0.25">
      <c r="A522" s="198" t="s">
        <v>377</v>
      </c>
      <c r="B522" s="221">
        <v>0</v>
      </c>
      <c r="C522" s="221">
        <v>174960</v>
      </c>
      <c r="D522" s="221">
        <v>0</v>
      </c>
      <c r="E522" s="221">
        <v>0</v>
      </c>
      <c r="F522" s="221">
        <v>554040</v>
      </c>
      <c r="G522" s="221">
        <v>0</v>
      </c>
      <c r="H522" s="221">
        <v>583200</v>
      </c>
      <c r="I522" s="221">
        <v>291600</v>
      </c>
      <c r="J522" s="221">
        <v>145800</v>
      </c>
      <c r="K522" s="221">
        <v>0</v>
      </c>
      <c r="L522" s="221">
        <v>0</v>
      </c>
      <c r="M522" s="221">
        <v>0</v>
      </c>
      <c r="N522" s="221">
        <v>1749600</v>
      </c>
    </row>
    <row r="523" spans="1:14" ht="33" customHeight="1" thickBot="1" x14ac:dyDescent="0.25">
      <c r="A523" s="201" t="s">
        <v>234</v>
      </c>
      <c r="B523" s="227">
        <v>0</v>
      </c>
      <c r="C523" s="227">
        <v>174960</v>
      </c>
      <c r="D523" s="227">
        <v>0</v>
      </c>
      <c r="E523" s="227">
        <v>0</v>
      </c>
      <c r="F523" s="227">
        <v>554040</v>
      </c>
      <c r="G523" s="227">
        <v>0</v>
      </c>
      <c r="H523" s="227">
        <v>583200</v>
      </c>
      <c r="I523" s="227">
        <v>291600</v>
      </c>
      <c r="J523" s="227">
        <v>145800</v>
      </c>
      <c r="K523" s="227">
        <v>0</v>
      </c>
      <c r="L523" s="227">
        <v>0</v>
      </c>
      <c r="M523" s="227">
        <v>0</v>
      </c>
      <c r="N523" s="228">
        <v>1749600</v>
      </c>
    </row>
    <row r="524" spans="1:14" ht="33" customHeight="1" thickBot="1" x14ac:dyDescent="0.25">
      <c r="A524" s="202" t="s">
        <v>229</v>
      </c>
      <c r="B524" s="229">
        <v>19761050.044199999</v>
      </c>
      <c r="C524" s="229">
        <v>21123913.320799999</v>
      </c>
      <c r="D524" s="229">
        <v>28736475.817399994</v>
      </c>
      <c r="E524" s="229">
        <v>29303329.156600006</v>
      </c>
      <c r="F524" s="229">
        <v>29375097.977600016</v>
      </c>
      <c r="G524" s="229">
        <v>28504086.107800022</v>
      </c>
      <c r="H524" s="229">
        <v>31083831.203400008</v>
      </c>
      <c r="I524" s="229">
        <v>28856896.885800004</v>
      </c>
      <c r="J524" s="229">
        <v>28144474.336799994</v>
      </c>
      <c r="K524" s="229">
        <v>27923838.869999997</v>
      </c>
      <c r="L524" s="229">
        <v>27936625.130599998</v>
      </c>
      <c r="M524" s="229">
        <v>24464249.540600013</v>
      </c>
      <c r="N524" s="229">
        <v>325213868.39160001</v>
      </c>
    </row>
    <row r="525" spans="1:14" ht="33" customHeight="1" x14ac:dyDescent="0.2"/>
    <row r="526" spans="1:14" ht="33" customHeight="1" x14ac:dyDescent="0.2">
      <c r="A526" s="64"/>
    </row>
    <row r="527" spans="1:14" ht="33" customHeight="1" x14ac:dyDescent="0.2">
      <c r="A527" s="343" t="s">
        <v>389</v>
      </c>
      <c r="B527" s="343"/>
      <c r="C527" s="343"/>
      <c r="D527" s="343"/>
      <c r="E527" s="343"/>
      <c r="F527" s="343"/>
      <c r="G527" s="343"/>
      <c r="H527" s="343"/>
      <c r="I527" s="343"/>
      <c r="J527" s="343"/>
      <c r="K527" s="343"/>
      <c r="L527" s="343"/>
      <c r="M527" s="343"/>
      <c r="N527" s="343"/>
    </row>
    <row r="528" spans="1:14" ht="33" customHeight="1" thickBot="1" x14ac:dyDescent="0.25">
      <c r="A528" s="344"/>
      <c r="B528" s="344"/>
      <c r="C528" s="344"/>
      <c r="D528" s="344"/>
      <c r="E528" s="344"/>
      <c r="F528" s="344"/>
      <c r="G528" s="344"/>
      <c r="H528" s="344"/>
      <c r="I528" s="344"/>
      <c r="J528" s="344"/>
      <c r="K528" s="344"/>
      <c r="L528" s="344"/>
      <c r="M528" s="344"/>
      <c r="N528" s="344"/>
    </row>
    <row r="529" spans="1:14" ht="33" customHeight="1" thickBot="1" x14ac:dyDescent="0.25">
      <c r="A529" s="191" t="s">
        <v>216</v>
      </c>
      <c r="B529" s="192" t="s">
        <v>217</v>
      </c>
      <c r="C529" s="192" t="s">
        <v>218</v>
      </c>
      <c r="D529" s="192" t="s">
        <v>219</v>
      </c>
      <c r="E529" s="192" t="s">
        <v>220</v>
      </c>
      <c r="F529" s="192" t="s">
        <v>221</v>
      </c>
      <c r="G529" s="192" t="s">
        <v>222</v>
      </c>
      <c r="H529" s="192" t="s">
        <v>223</v>
      </c>
      <c r="I529" s="192" t="s">
        <v>224</v>
      </c>
      <c r="J529" s="192" t="s">
        <v>225</v>
      </c>
      <c r="K529" s="192" t="s">
        <v>226</v>
      </c>
      <c r="L529" s="192" t="s">
        <v>227</v>
      </c>
      <c r="M529" s="192" t="s">
        <v>228</v>
      </c>
      <c r="N529" s="193" t="s">
        <v>229</v>
      </c>
    </row>
    <row r="530" spans="1:14" ht="33" customHeight="1" thickBot="1" x14ac:dyDescent="0.25">
      <c r="A530" s="198" t="s">
        <v>230</v>
      </c>
      <c r="B530" s="221">
        <v>179405.15600000002</v>
      </c>
      <c r="C530" s="221">
        <v>0</v>
      </c>
      <c r="D530" s="221">
        <v>0</v>
      </c>
      <c r="E530" s="221">
        <v>0</v>
      </c>
      <c r="F530" s="221">
        <v>0</v>
      </c>
      <c r="G530" s="221">
        <v>0</v>
      </c>
      <c r="H530" s="221">
        <v>0</v>
      </c>
      <c r="I530" s="221">
        <v>0</v>
      </c>
      <c r="J530" s="221">
        <v>0</v>
      </c>
      <c r="K530" s="221">
        <v>0</v>
      </c>
      <c r="L530" s="221">
        <v>0</v>
      </c>
      <c r="M530" s="221">
        <v>0</v>
      </c>
      <c r="N530" s="221">
        <v>179405.15600000002</v>
      </c>
    </row>
    <row r="531" spans="1:14" ht="33" customHeight="1" x14ac:dyDescent="0.2">
      <c r="A531" s="195" t="s">
        <v>231</v>
      </c>
      <c r="B531" s="222">
        <v>0</v>
      </c>
      <c r="C531" s="222">
        <v>0</v>
      </c>
      <c r="D531" s="222">
        <v>0</v>
      </c>
      <c r="E531" s="222">
        <v>0</v>
      </c>
      <c r="F531" s="222">
        <v>0</v>
      </c>
      <c r="G531" s="222">
        <v>0</v>
      </c>
      <c r="H531" s="222">
        <v>0</v>
      </c>
      <c r="I531" s="222">
        <v>0</v>
      </c>
      <c r="J531" s="222">
        <v>0</v>
      </c>
      <c r="K531" s="222">
        <v>0</v>
      </c>
      <c r="L531" s="222">
        <v>0</v>
      </c>
      <c r="M531" s="222">
        <v>0</v>
      </c>
      <c r="N531" s="223">
        <v>0</v>
      </c>
    </row>
    <row r="532" spans="1:14" ht="33" customHeight="1" x14ac:dyDescent="0.2">
      <c r="A532" s="195" t="s">
        <v>213</v>
      </c>
      <c r="B532" s="222">
        <v>0</v>
      </c>
      <c r="C532" s="222">
        <v>0</v>
      </c>
      <c r="D532" s="222">
        <v>0</v>
      </c>
      <c r="E532" s="222">
        <v>0</v>
      </c>
      <c r="F532" s="222">
        <v>0</v>
      </c>
      <c r="G532" s="222">
        <v>0</v>
      </c>
      <c r="H532" s="222">
        <v>0</v>
      </c>
      <c r="I532" s="222">
        <v>0</v>
      </c>
      <c r="J532" s="222">
        <v>0</v>
      </c>
      <c r="K532" s="222">
        <v>0</v>
      </c>
      <c r="L532" s="222">
        <v>0</v>
      </c>
      <c r="M532" s="222">
        <v>0</v>
      </c>
      <c r="N532" s="223">
        <v>0</v>
      </c>
    </row>
    <row r="533" spans="1:14" ht="33" customHeight="1" x14ac:dyDescent="0.2">
      <c r="A533" s="195" t="s">
        <v>232</v>
      </c>
      <c r="B533" s="222">
        <v>0</v>
      </c>
      <c r="C533" s="222">
        <v>0</v>
      </c>
      <c r="D533" s="222">
        <v>0</v>
      </c>
      <c r="E533" s="222">
        <v>0</v>
      </c>
      <c r="F533" s="222">
        <v>0</v>
      </c>
      <c r="G533" s="222">
        <v>0</v>
      </c>
      <c r="H533" s="222">
        <v>0</v>
      </c>
      <c r="I533" s="222">
        <v>0</v>
      </c>
      <c r="J533" s="222">
        <v>0</v>
      </c>
      <c r="K533" s="222">
        <v>0</v>
      </c>
      <c r="L533" s="222">
        <v>0</v>
      </c>
      <c r="M533" s="222">
        <v>0</v>
      </c>
      <c r="N533" s="223">
        <v>0</v>
      </c>
    </row>
    <row r="534" spans="1:14" ht="33" customHeight="1" x14ac:dyDescent="0.2">
      <c r="A534" s="196" t="s">
        <v>233</v>
      </c>
      <c r="B534" s="222">
        <v>0</v>
      </c>
      <c r="C534" s="222">
        <v>0</v>
      </c>
      <c r="D534" s="222">
        <v>0</v>
      </c>
      <c r="E534" s="222">
        <v>0</v>
      </c>
      <c r="F534" s="222">
        <v>0</v>
      </c>
      <c r="G534" s="222">
        <v>0</v>
      </c>
      <c r="H534" s="222">
        <v>0</v>
      </c>
      <c r="I534" s="222">
        <v>0</v>
      </c>
      <c r="J534" s="222">
        <v>0</v>
      </c>
      <c r="K534" s="222">
        <v>0</v>
      </c>
      <c r="L534" s="222">
        <v>0</v>
      </c>
      <c r="M534" s="222">
        <v>0</v>
      </c>
      <c r="N534" s="223">
        <v>0</v>
      </c>
    </row>
    <row r="535" spans="1:14" ht="33" customHeight="1" thickBot="1" x14ac:dyDescent="0.25">
      <c r="A535" s="197" t="s">
        <v>234</v>
      </c>
      <c r="B535" s="223">
        <v>179405.15600000002</v>
      </c>
      <c r="C535" s="222">
        <v>0</v>
      </c>
      <c r="D535" s="222">
        <v>0</v>
      </c>
      <c r="E535" s="222">
        <v>0</v>
      </c>
      <c r="F535" s="222">
        <v>0</v>
      </c>
      <c r="G535" s="223">
        <v>0</v>
      </c>
      <c r="H535" s="222">
        <v>0</v>
      </c>
      <c r="I535" s="222">
        <v>0</v>
      </c>
      <c r="J535" s="222">
        <v>0</v>
      </c>
      <c r="K535" s="222">
        <v>0</v>
      </c>
      <c r="L535" s="223">
        <v>0</v>
      </c>
      <c r="M535" s="222">
        <v>0</v>
      </c>
      <c r="N535" s="223">
        <v>179405.15600000002</v>
      </c>
    </row>
    <row r="536" spans="1:14" ht="33" customHeight="1" thickBot="1" x14ac:dyDescent="0.25">
      <c r="A536" s="198" t="s">
        <v>235</v>
      </c>
      <c r="B536" s="221">
        <v>0</v>
      </c>
      <c r="C536" s="221">
        <v>0</v>
      </c>
      <c r="D536" s="221">
        <v>0</v>
      </c>
      <c r="E536" s="221">
        <v>0</v>
      </c>
      <c r="F536" s="221">
        <v>0</v>
      </c>
      <c r="G536" s="221">
        <v>0</v>
      </c>
      <c r="H536" s="221">
        <v>0</v>
      </c>
      <c r="I536" s="221">
        <v>0</v>
      </c>
      <c r="J536" s="221">
        <v>0</v>
      </c>
      <c r="K536" s="221">
        <v>0</v>
      </c>
      <c r="L536" s="221">
        <v>0</v>
      </c>
      <c r="M536" s="221">
        <v>0</v>
      </c>
      <c r="N536" s="221">
        <v>0</v>
      </c>
    </row>
    <row r="537" spans="1:14" ht="33" customHeight="1" x14ac:dyDescent="0.2">
      <c r="A537" s="199" t="s">
        <v>236</v>
      </c>
      <c r="B537" s="222">
        <v>0</v>
      </c>
      <c r="C537" s="222">
        <v>0</v>
      </c>
      <c r="D537" s="222">
        <v>0</v>
      </c>
      <c r="E537" s="222">
        <v>0</v>
      </c>
      <c r="F537" s="222">
        <v>0</v>
      </c>
      <c r="G537" s="222">
        <v>0</v>
      </c>
      <c r="H537" s="222">
        <v>0</v>
      </c>
      <c r="I537" s="222">
        <v>0</v>
      </c>
      <c r="J537" s="222">
        <v>0</v>
      </c>
      <c r="K537" s="222">
        <v>0</v>
      </c>
      <c r="L537" s="222">
        <v>0</v>
      </c>
      <c r="M537" s="222">
        <v>0</v>
      </c>
      <c r="N537" s="223">
        <v>0</v>
      </c>
    </row>
    <row r="538" spans="1:14" ht="33" customHeight="1" x14ac:dyDescent="0.2">
      <c r="A538" s="199" t="s">
        <v>237</v>
      </c>
      <c r="B538" s="222">
        <v>0</v>
      </c>
      <c r="C538" s="222">
        <v>0</v>
      </c>
      <c r="D538" s="222">
        <v>0</v>
      </c>
      <c r="E538" s="222">
        <v>0</v>
      </c>
      <c r="F538" s="222">
        <v>0</v>
      </c>
      <c r="G538" s="222">
        <v>0</v>
      </c>
      <c r="H538" s="222">
        <v>0</v>
      </c>
      <c r="I538" s="222">
        <v>0</v>
      </c>
      <c r="J538" s="222">
        <v>0</v>
      </c>
      <c r="K538" s="222">
        <v>0</v>
      </c>
      <c r="L538" s="222">
        <v>0</v>
      </c>
      <c r="M538" s="222">
        <v>0</v>
      </c>
      <c r="N538" s="223">
        <v>0</v>
      </c>
    </row>
    <row r="539" spans="1:14" ht="33" customHeight="1" x14ac:dyDescent="0.2">
      <c r="A539" s="199" t="s">
        <v>238</v>
      </c>
      <c r="B539" s="222">
        <v>0</v>
      </c>
      <c r="C539" s="222">
        <v>0</v>
      </c>
      <c r="D539" s="222">
        <v>0</v>
      </c>
      <c r="E539" s="222">
        <v>0</v>
      </c>
      <c r="F539" s="222">
        <v>0</v>
      </c>
      <c r="G539" s="222">
        <v>0</v>
      </c>
      <c r="H539" s="222">
        <v>0</v>
      </c>
      <c r="I539" s="222">
        <v>0</v>
      </c>
      <c r="J539" s="222">
        <v>0</v>
      </c>
      <c r="K539" s="222">
        <v>0</v>
      </c>
      <c r="L539" s="222">
        <v>0</v>
      </c>
      <c r="M539" s="222">
        <v>0</v>
      </c>
      <c r="N539" s="223">
        <v>0</v>
      </c>
    </row>
    <row r="540" spans="1:14" ht="33" customHeight="1" x14ac:dyDescent="0.2">
      <c r="A540" s="199" t="s">
        <v>239</v>
      </c>
      <c r="B540" s="222">
        <v>0</v>
      </c>
      <c r="C540" s="222">
        <v>0</v>
      </c>
      <c r="D540" s="222">
        <v>0</v>
      </c>
      <c r="E540" s="222">
        <v>0</v>
      </c>
      <c r="F540" s="222">
        <v>0</v>
      </c>
      <c r="G540" s="222">
        <v>0</v>
      </c>
      <c r="H540" s="222">
        <v>0</v>
      </c>
      <c r="I540" s="222">
        <v>0</v>
      </c>
      <c r="J540" s="222">
        <v>0</v>
      </c>
      <c r="K540" s="222">
        <v>0</v>
      </c>
      <c r="L540" s="222">
        <v>0</v>
      </c>
      <c r="M540" s="222">
        <v>0</v>
      </c>
      <c r="N540" s="223">
        <v>0</v>
      </c>
    </row>
    <row r="541" spans="1:14" ht="33" customHeight="1" x14ac:dyDescent="0.2">
      <c r="A541" s="199" t="s">
        <v>240</v>
      </c>
      <c r="B541" s="222">
        <v>0</v>
      </c>
      <c r="C541" s="222">
        <v>0</v>
      </c>
      <c r="D541" s="222">
        <v>0</v>
      </c>
      <c r="E541" s="222">
        <v>0</v>
      </c>
      <c r="F541" s="222">
        <v>0</v>
      </c>
      <c r="G541" s="222">
        <v>0</v>
      </c>
      <c r="H541" s="222">
        <v>0</v>
      </c>
      <c r="I541" s="222">
        <v>0</v>
      </c>
      <c r="J541" s="222">
        <v>0</v>
      </c>
      <c r="K541" s="222">
        <v>0</v>
      </c>
      <c r="L541" s="222">
        <v>0</v>
      </c>
      <c r="M541" s="222">
        <v>0</v>
      </c>
      <c r="N541" s="223">
        <v>0</v>
      </c>
    </row>
    <row r="542" spans="1:14" ht="33" customHeight="1" thickBot="1" x14ac:dyDescent="0.25">
      <c r="A542" s="199" t="s">
        <v>241</v>
      </c>
      <c r="B542" s="222">
        <v>0</v>
      </c>
      <c r="C542" s="222">
        <v>0</v>
      </c>
      <c r="D542" s="222">
        <v>0</v>
      </c>
      <c r="E542" s="222">
        <v>0</v>
      </c>
      <c r="F542" s="222">
        <v>0</v>
      </c>
      <c r="G542" s="222">
        <v>0</v>
      </c>
      <c r="H542" s="222">
        <v>0</v>
      </c>
      <c r="I542" s="222">
        <v>0</v>
      </c>
      <c r="J542" s="222">
        <v>0</v>
      </c>
      <c r="K542" s="222">
        <v>0</v>
      </c>
      <c r="L542" s="222">
        <v>0</v>
      </c>
      <c r="M542" s="222">
        <v>0</v>
      </c>
      <c r="N542" s="223">
        <v>0</v>
      </c>
    </row>
    <row r="543" spans="1:14" ht="33" customHeight="1" thickBot="1" x14ac:dyDescent="0.25">
      <c r="A543" s="198" t="s">
        <v>242</v>
      </c>
      <c r="B543" s="221">
        <v>0</v>
      </c>
      <c r="C543" s="221">
        <v>0</v>
      </c>
      <c r="D543" s="221">
        <v>0</v>
      </c>
      <c r="E543" s="221">
        <v>0</v>
      </c>
      <c r="F543" s="221">
        <v>0</v>
      </c>
      <c r="G543" s="221">
        <v>0</v>
      </c>
      <c r="H543" s="221">
        <v>0</v>
      </c>
      <c r="I543" s="221">
        <v>0</v>
      </c>
      <c r="J543" s="221">
        <v>0</v>
      </c>
      <c r="K543" s="221">
        <v>1003021.4400000005</v>
      </c>
      <c r="L543" s="221">
        <v>501510.71999999991</v>
      </c>
      <c r="M543" s="221">
        <v>0</v>
      </c>
      <c r="N543" s="221">
        <v>1504532.1600000004</v>
      </c>
    </row>
    <row r="544" spans="1:14" ht="33" customHeight="1" x14ac:dyDescent="0.2">
      <c r="A544" s="199" t="s">
        <v>243</v>
      </c>
      <c r="B544" s="222">
        <v>0</v>
      </c>
      <c r="C544" s="222">
        <v>0</v>
      </c>
      <c r="D544" s="222">
        <v>0</v>
      </c>
      <c r="E544" s="222">
        <v>0</v>
      </c>
      <c r="F544" s="222">
        <v>0</v>
      </c>
      <c r="G544" s="222">
        <v>0</v>
      </c>
      <c r="H544" s="222">
        <v>0</v>
      </c>
      <c r="I544" s="222">
        <v>0</v>
      </c>
      <c r="J544" s="222">
        <v>0</v>
      </c>
      <c r="K544" s="222">
        <v>1003021.4400000005</v>
      </c>
      <c r="L544" s="222">
        <v>0</v>
      </c>
      <c r="M544" s="222">
        <v>0</v>
      </c>
      <c r="N544" s="223">
        <v>1003021.4400000005</v>
      </c>
    </row>
    <row r="545" spans="1:14" ht="33" customHeight="1" x14ac:dyDescent="0.2">
      <c r="A545" s="199" t="s">
        <v>244</v>
      </c>
      <c r="B545" s="222">
        <v>0</v>
      </c>
      <c r="C545" s="222">
        <v>0</v>
      </c>
      <c r="D545" s="222">
        <v>0</v>
      </c>
      <c r="E545" s="222">
        <v>0</v>
      </c>
      <c r="F545" s="222">
        <v>0</v>
      </c>
      <c r="G545" s="222">
        <v>0</v>
      </c>
      <c r="H545" s="222">
        <v>0</v>
      </c>
      <c r="I545" s="222">
        <v>0</v>
      </c>
      <c r="J545" s="222">
        <v>0</v>
      </c>
      <c r="K545" s="222">
        <v>0</v>
      </c>
      <c r="L545" s="222">
        <v>501510.71999999991</v>
      </c>
      <c r="M545" s="222">
        <v>0</v>
      </c>
      <c r="N545" s="223">
        <v>501510.71999999991</v>
      </c>
    </row>
    <row r="546" spans="1:14" ht="33" customHeight="1" x14ac:dyDescent="0.2">
      <c r="A546" s="199" t="s">
        <v>245</v>
      </c>
      <c r="B546" s="222">
        <v>0</v>
      </c>
      <c r="C546" s="222">
        <v>0</v>
      </c>
      <c r="D546" s="222">
        <v>0</v>
      </c>
      <c r="E546" s="222">
        <v>0</v>
      </c>
      <c r="F546" s="222">
        <v>0</v>
      </c>
      <c r="G546" s="222">
        <v>0</v>
      </c>
      <c r="H546" s="222">
        <v>0</v>
      </c>
      <c r="I546" s="222">
        <v>0</v>
      </c>
      <c r="J546" s="222">
        <v>0</v>
      </c>
      <c r="K546" s="222">
        <v>0</v>
      </c>
      <c r="L546" s="222">
        <v>0</v>
      </c>
      <c r="M546" s="222">
        <v>0</v>
      </c>
      <c r="N546" s="223">
        <v>0</v>
      </c>
    </row>
    <row r="547" spans="1:14" ht="33" customHeight="1" thickBot="1" x14ac:dyDescent="0.25">
      <c r="A547" s="199" t="s">
        <v>246</v>
      </c>
      <c r="B547" s="222">
        <v>0</v>
      </c>
      <c r="C547" s="222">
        <v>0</v>
      </c>
      <c r="D547" s="222">
        <v>0</v>
      </c>
      <c r="E547" s="222">
        <v>0</v>
      </c>
      <c r="F547" s="222">
        <v>0</v>
      </c>
      <c r="G547" s="222">
        <v>0</v>
      </c>
      <c r="H547" s="222">
        <v>0</v>
      </c>
      <c r="I547" s="222">
        <v>0</v>
      </c>
      <c r="J547" s="222">
        <v>0</v>
      </c>
      <c r="K547" s="222">
        <v>0</v>
      </c>
      <c r="L547" s="222">
        <v>0</v>
      </c>
      <c r="M547" s="222">
        <v>0</v>
      </c>
      <c r="N547" s="223">
        <v>0</v>
      </c>
    </row>
    <row r="548" spans="1:14" ht="33" customHeight="1" thickBot="1" x14ac:dyDescent="0.25">
      <c r="A548" s="198" t="s">
        <v>247</v>
      </c>
      <c r="B548" s="224">
        <v>462080.03667500051</v>
      </c>
      <c r="C548" s="224">
        <v>379910.32320000045</v>
      </c>
      <c r="D548" s="224">
        <v>1177426.4683999999</v>
      </c>
      <c r="E548" s="224">
        <v>966731.88720000046</v>
      </c>
      <c r="F548" s="224">
        <v>692492.99445000093</v>
      </c>
      <c r="G548" s="224">
        <v>680016.61653500039</v>
      </c>
      <c r="H548" s="224">
        <v>852409.20079999848</v>
      </c>
      <c r="I548" s="224">
        <v>622579.76780000003</v>
      </c>
      <c r="J548" s="224">
        <v>450207.02000000008</v>
      </c>
      <c r="K548" s="224">
        <v>921281.16149999795</v>
      </c>
      <c r="L548" s="224">
        <v>883472.21604999993</v>
      </c>
      <c r="M548" s="224">
        <v>662970.48240000033</v>
      </c>
      <c r="N548" s="224">
        <v>8751578.1750099994</v>
      </c>
    </row>
    <row r="549" spans="1:14" ht="33" customHeight="1" x14ac:dyDescent="0.2">
      <c r="A549" s="199" t="s">
        <v>248</v>
      </c>
      <c r="B549" s="222">
        <v>0</v>
      </c>
      <c r="C549" s="222">
        <v>0</v>
      </c>
      <c r="D549" s="222">
        <v>0</v>
      </c>
      <c r="E549" s="222">
        <v>0</v>
      </c>
      <c r="F549" s="222">
        <v>0</v>
      </c>
      <c r="G549" s="222">
        <v>0</v>
      </c>
      <c r="H549" s="222">
        <v>0</v>
      </c>
      <c r="I549" s="222">
        <v>0</v>
      </c>
      <c r="J549" s="222">
        <v>0</v>
      </c>
      <c r="K549" s="222">
        <v>0</v>
      </c>
      <c r="L549" s="222">
        <v>0</v>
      </c>
      <c r="M549" s="222">
        <v>0</v>
      </c>
      <c r="N549" s="225">
        <v>0</v>
      </c>
    </row>
    <row r="550" spans="1:14" ht="33" customHeight="1" thickBot="1" x14ac:dyDescent="0.25">
      <c r="A550" s="199" t="s">
        <v>249</v>
      </c>
      <c r="B550" s="222">
        <v>462080.03667500051</v>
      </c>
      <c r="C550" s="222">
        <v>379910.32320000045</v>
      </c>
      <c r="D550" s="222">
        <v>1177426.4683999999</v>
      </c>
      <c r="E550" s="222">
        <v>966731.88720000046</v>
      </c>
      <c r="F550" s="222">
        <v>692492.99445000093</v>
      </c>
      <c r="G550" s="222">
        <v>680016.61653500039</v>
      </c>
      <c r="H550" s="222">
        <v>852409.20079999848</v>
      </c>
      <c r="I550" s="222">
        <v>622579.76780000003</v>
      </c>
      <c r="J550" s="222">
        <v>450207.02000000008</v>
      </c>
      <c r="K550" s="222">
        <v>921281.16149999795</v>
      </c>
      <c r="L550" s="222">
        <v>883472.21604999993</v>
      </c>
      <c r="M550" s="222">
        <v>662970.48240000033</v>
      </c>
      <c r="N550" s="225">
        <v>8751578.1750099994</v>
      </c>
    </row>
    <row r="551" spans="1:14" ht="33" customHeight="1" thickBot="1" x14ac:dyDescent="0.25">
      <c r="A551" s="198" t="s">
        <v>250</v>
      </c>
      <c r="B551" s="221">
        <v>111351267.33761325</v>
      </c>
      <c r="C551" s="221">
        <v>84978010.950614974</v>
      </c>
      <c r="D551" s="221">
        <v>40488745.14870964</v>
      </c>
      <c r="E551" s="221">
        <v>64702726.402493127</v>
      </c>
      <c r="F551" s="221">
        <v>115972218.91726427</v>
      </c>
      <c r="G551" s="221">
        <v>132649828.30463642</v>
      </c>
      <c r="H551" s="221">
        <v>138690723.72925803</v>
      </c>
      <c r="I551" s="221">
        <v>141684305.3599481</v>
      </c>
      <c r="J551" s="221">
        <v>150660396.72809833</v>
      </c>
      <c r="K551" s="221">
        <v>150711577.59003526</v>
      </c>
      <c r="L551" s="221">
        <v>138667436.79471329</v>
      </c>
      <c r="M551" s="221">
        <v>118657925.24460617</v>
      </c>
      <c r="N551" s="221">
        <v>1389215162.5079908</v>
      </c>
    </row>
    <row r="552" spans="1:14" ht="33" customHeight="1" x14ac:dyDescent="0.2">
      <c r="A552" s="199" t="s">
        <v>251</v>
      </c>
      <c r="B552" s="222">
        <v>0</v>
      </c>
      <c r="C552" s="222">
        <v>3257.8999999999992</v>
      </c>
      <c r="D552" s="222">
        <v>0</v>
      </c>
      <c r="E552" s="222">
        <v>1268.55</v>
      </c>
      <c r="F552" s="222">
        <v>1631.4</v>
      </c>
      <c r="G552" s="222">
        <v>3810.6000000000004</v>
      </c>
      <c r="H552" s="222">
        <v>2318.5500000000002</v>
      </c>
      <c r="I552" s="222">
        <v>1124.8499999999999</v>
      </c>
      <c r="J552" s="222">
        <v>555.1</v>
      </c>
      <c r="K552" s="222">
        <v>2537.6999999999998</v>
      </c>
      <c r="L552" s="222">
        <v>3947.0999999999995</v>
      </c>
      <c r="M552" s="222">
        <v>6262.0999999999958</v>
      </c>
      <c r="N552" s="225">
        <v>26713.849999999995</v>
      </c>
    </row>
    <row r="553" spans="1:14" ht="33" customHeight="1" x14ac:dyDescent="0.2">
      <c r="A553" s="199" t="s">
        <v>252</v>
      </c>
      <c r="B553" s="222">
        <v>0</v>
      </c>
      <c r="C553" s="222">
        <v>0</v>
      </c>
      <c r="D553" s="222">
        <v>0</v>
      </c>
      <c r="E553" s="222">
        <v>0</v>
      </c>
      <c r="F553" s="222">
        <v>0</v>
      </c>
      <c r="G553" s="222">
        <v>0</v>
      </c>
      <c r="H553" s="222">
        <v>0</v>
      </c>
      <c r="I553" s="222">
        <v>0</v>
      </c>
      <c r="J553" s="222">
        <v>0</v>
      </c>
      <c r="K553" s="222">
        <v>0</v>
      </c>
      <c r="L553" s="222">
        <v>0</v>
      </c>
      <c r="M553" s="222">
        <v>0</v>
      </c>
      <c r="N553" s="225">
        <v>0</v>
      </c>
    </row>
    <row r="554" spans="1:14" ht="33" customHeight="1" x14ac:dyDescent="0.2">
      <c r="A554" s="199" t="s">
        <v>253</v>
      </c>
      <c r="B554" s="222">
        <v>0</v>
      </c>
      <c r="C554" s="222">
        <v>0</v>
      </c>
      <c r="D554" s="222">
        <v>0</v>
      </c>
      <c r="E554" s="222">
        <v>0</v>
      </c>
      <c r="F554" s="222">
        <v>0</v>
      </c>
      <c r="G554" s="222">
        <v>0</v>
      </c>
      <c r="H554" s="222">
        <v>0</v>
      </c>
      <c r="I554" s="222">
        <v>0</v>
      </c>
      <c r="J554" s="222">
        <v>0</v>
      </c>
      <c r="K554" s="222">
        <v>0</v>
      </c>
      <c r="L554" s="222">
        <v>0</v>
      </c>
      <c r="M554" s="222">
        <v>0</v>
      </c>
      <c r="N554" s="225">
        <v>0</v>
      </c>
    </row>
    <row r="555" spans="1:14" ht="33" customHeight="1" x14ac:dyDescent="0.2">
      <c r="A555" s="199" t="s">
        <v>254</v>
      </c>
      <c r="B555" s="222">
        <v>47838932.196399987</v>
      </c>
      <c r="C555" s="222">
        <v>10846416.6215332</v>
      </c>
      <c r="D555" s="222">
        <v>2036032.2666799999</v>
      </c>
      <c r="E555" s="222">
        <v>4430765.680076397</v>
      </c>
      <c r="F555" s="222">
        <v>1630757.3609225999</v>
      </c>
      <c r="G555" s="222">
        <v>38275464.85257221</v>
      </c>
      <c r="H555" s="222">
        <v>113994298.6452231</v>
      </c>
      <c r="I555" s="222">
        <v>85500304.248299375</v>
      </c>
      <c r="J555" s="222">
        <v>75763660.41126214</v>
      </c>
      <c r="K555" s="222">
        <v>85402863.007102728</v>
      </c>
      <c r="L555" s="222">
        <v>54736978.333619826</v>
      </c>
      <c r="M555" s="222">
        <v>35275600.406218439</v>
      </c>
      <c r="N555" s="225">
        <v>555732074.02990997</v>
      </c>
    </row>
    <row r="556" spans="1:14" ht="33" customHeight="1" x14ac:dyDescent="0.2">
      <c r="A556" s="199" t="s">
        <v>255</v>
      </c>
      <c r="B556" s="222">
        <v>0</v>
      </c>
      <c r="C556" s="222">
        <v>0</v>
      </c>
      <c r="D556" s="222">
        <v>0</v>
      </c>
      <c r="E556" s="222">
        <v>0</v>
      </c>
      <c r="F556" s="222">
        <v>0</v>
      </c>
      <c r="G556" s="222">
        <v>0</v>
      </c>
      <c r="H556" s="222">
        <v>0</v>
      </c>
      <c r="I556" s="222">
        <v>0</v>
      </c>
      <c r="J556" s="222">
        <v>0</v>
      </c>
      <c r="K556" s="222">
        <v>0</v>
      </c>
      <c r="L556" s="222">
        <v>0</v>
      </c>
      <c r="M556" s="222">
        <v>0</v>
      </c>
      <c r="N556" s="225">
        <v>0</v>
      </c>
    </row>
    <row r="557" spans="1:14" ht="33" customHeight="1" x14ac:dyDescent="0.2">
      <c r="A557" s="199" t="s">
        <v>256</v>
      </c>
      <c r="B557" s="222">
        <v>1246410.7955389987</v>
      </c>
      <c r="C557" s="222">
        <v>25852.199999999979</v>
      </c>
      <c r="D557" s="222">
        <v>3565552.8508600029</v>
      </c>
      <c r="E557" s="222">
        <v>7399.9999999999964</v>
      </c>
      <c r="F557" s="222">
        <v>10449.999999999995</v>
      </c>
      <c r="G557" s="222">
        <v>3750</v>
      </c>
      <c r="H557" s="222">
        <v>4475</v>
      </c>
      <c r="I557" s="222">
        <v>2900</v>
      </c>
      <c r="J557" s="222">
        <v>725</v>
      </c>
      <c r="K557" s="222">
        <v>2500.0000000000005</v>
      </c>
      <c r="L557" s="222">
        <v>4069000.5059399996</v>
      </c>
      <c r="M557" s="222">
        <v>4012360.9866999998</v>
      </c>
      <c r="N557" s="225">
        <v>12951377.339039002</v>
      </c>
    </row>
    <row r="558" spans="1:14" ht="33" customHeight="1" x14ac:dyDescent="0.2">
      <c r="A558" s="199" t="s">
        <v>257</v>
      </c>
      <c r="B558" s="222">
        <v>0</v>
      </c>
      <c r="C558" s="222">
        <v>0</v>
      </c>
      <c r="D558" s="222">
        <v>0</v>
      </c>
      <c r="E558" s="222">
        <v>8005053.7962999679</v>
      </c>
      <c r="F558" s="222">
        <v>0</v>
      </c>
      <c r="G558" s="222">
        <v>0</v>
      </c>
      <c r="H558" s="222">
        <v>1067390.9999999995</v>
      </c>
      <c r="I558" s="222">
        <v>0</v>
      </c>
      <c r="J558" s="222">
        <v>0</v>
      </c>
      <c r="K558" s="222">
        <v>0</v>
      </c>
      <c r="L558" s="222">
        <v>0</v>
      </c>
      <c r="M558" s="222">
        <v>0</v>
      </c>
      <c r="N558" s="225">
        <v>9072444.7962999679</v>
      </c>
    </row>
    <row r="559" spans="1:14" ht="33" customHeight="1" x14ac:dyDescent="0.2">
      <c r="A559" s="199" t="s">
        <v>258</v>
      </c>
      <c r="B559" s="222">
        <v>969278.32799999812</v>
      </c>
      <c r="C559" s="222">
        <v>0</v>
      </c>
      <c r="D559" s="222">
        <v>0</v>
      </c>
      <c r="E559" s="222">
        <v>0</v>
      </c>
      <c r="F559" s="222">
        <v>0</v>
      </c>
      <c r="G559" s="222">
        <v>0</v>
      </c>
      <c r="H559" s="222">
        <v>0</v>
      </c>
      <c r="I559" s="222">
        <v>0</v>
      </c>
      <c r="J559" s="222">
        <v>0</v>
      </c>
      <c r="K559" s="222">
        <v>0</v>
      </c>
      <c r="L559" s="222">
        <v>0</v>
      </c>
      <c r="M559" s="222">
        <v>0</v>
      </c>
      <c r="N559" s="225">
        <v>969278.32799999812</v>
      </c>
    </row>
    <row r="560" spans="1:14" ht="33" customHeight="1" x14ac:dyDescent="0.2">
      <c r="A560" s="199" t="s">
        <v>259</v>
      </c>
      <c r="B560" s="222">
        <v>61296646.017674267</v>
      </c>
      <c r="C560" s="222">
        <v>74102484.22908178</v>
      </c>
      <c r="D560" s="222">
        <v>34887160.031169638</v>
      </c>
      <c r="E560" s="222">
        <v>52258238.37611676</v>
      </c>
      <c r="F560" s="222">
        <v>114329380.15634167</v>
      </c>
      <c r="G560" s="222">
        <v>94366802.852064207</v>
      </c>
      <c r="H560" s="222">
        <v>23622240.53403493</v>
      </c>
      <c r="I560" s="222">
        <v>56179976.261648715</v>
      </c>
      <c r="J560" s="222">
        <v>74895456.216836184</v>
      </c>
      <c r="K560" s="222">
        <v>65303676.882932514</v>
      </c>
      <c r="L560" s="222">
        <v>79857510.855153471</v>
      </c>
      <c r="M560" s="222">
        <v>79363701.751687735</v>
      </c>
      <c r="N560" s="225">
        <v>810463274.16474187</v>
      </c>
    </row>
    <row r="561" spans="1:14" ht="33" customHeight="1" x14ac:dyDescent="0.2">
      <c r="A561" s="199" t="s">
        <v>260</v>
      </c>
      <c r="B561" s="222">
        <v>0</v>
      </c>
      <c r="C561" s="222">
        <v>0</v>
      </c>
      <c r="D561" s="222">
        <v>0</v>
      </c>
      <c r="E561" s="222">
        <v>0</v>
      </c>
      <c r="F561" s="222">
        <v>0</v>
      </c>
      <c r="G561" s="222">
        <v>0</v>
      </c>
      <c r="H561" s="222">
        <v>0</v>
      </c>
      <c r="I561" s="222">
        <v>0</v>
      </c>
      <c r="J561" s="222">
        <v>0</v>
      </c>
      <c r="K561" s="222">
        <v>0</v>
      </c>
      <c r="L561" s="222">
        <v>0</v>
      </c>
      <c r="M561" s="222">
        <v>0</v>
      </c>
      <c r="N561" s="225">
        <v>0</v>
      </c>
    </row>
    <row r="562" spans="1:14" ht="33" customHeight="1" thickBot="1" x14ac:dyDescent="0.25">
      <c r="A562" s="199" t="s">
        <v>261</v>
      </c>
      <c r="B562" s="222">
        <v>0</v>
      </c>
      <c r="C562" s="222">
        <v>0</v>
      </c>
      <c r="D562" s="222">
        <v>0</v>
      </c>
      <c r="E562" s="222">
        <v>0</v>
      </c>
      <c r="F562" s="222">
        <v>0</v>
      </c>
      <c r="G562" s="222">
        <v>0</v>
      </c>
      <c r="H562" s="222">
        <v>0</v>
      </c>
      <c r="I562" s="222">
        <v>0</v>
      </c>
      <c r="J562" s="222">
        <v>0</v>
      </c>
      <c r="K562" s="222">
        <v>0</v>
      </c>
      <c r="L562" s="222">
        <v>0</v>
      </c>
      <c r="M562" s="222">
        <v>0</v>
      </c>
      <c r="N562" s="225">
        <v>0</v>
      </c>
    </row>
    <row r="563" spans="1:14" ht="33" customHeight="1" thickBot="1" x14ac:dyDescent="0.25">
      <c r="A563" s="198" t="s">
        <v>262</v>
      </c>
      <c r="B563" s="221">
        <v>2677528.2870000065</v>
      </c>
      <c r="C563" s="221">
        <v>3162033.4056000086</v>
      </c>
      <c r="D563" s="221">
        <v>3264034.483200009</v>
      </c>
      <c r="E563" s="221">
        <v>4105543.3734000125</v>
      </c>
      <c r="F563" s="221">
        <v>5355056.5739999963</v>
      </c>
      <c r="G563" s="221">
        <v>5737560.6149999909</v>
      </c>
      <c r="H563" s="221">
        <v>5635559.5373999923</v>
      </c>
      <c r="I563" s="221">
        <v>4590048.4920000071</v>
      </c>
      <c r="J563" s="221">
        <v>5355056.5739999963</v>
      </c>
      <c r="K563" s="221">
        <v>6502568.6969999801</v>
      </c>
      <c r="L563" s="221">
        <v>4947052.263600002</v>
      </c>
      <c r="M563" s="221">
        <v>4182044.1816000128</v>
      </c>
      <c r="N563" s="221">
        <v>55514086.483800009</v>
      </c>
    </row>
    <row r="564" spans="1:14" ht="33" customHeight="1" thickBot="1" x14ac:dyDescent="0.25">
      <c r="A564" s="200" t="s">
        <v>262</v>
      </c>
      <c r="B564" s="226">
        <v>2677528.2870000065</v>
      </c>
      <c r="C564" s="226">
        <v>3162033.4056000086</v>
      </c>
      <c r="D564" s="226">
        <v>3264034.483200009</v>
      </c>
      <c r="E564" s="226">
        <v>4105543.3734000125</v>
      </c>
      <c r="F564" s="226">
        <v>5355056.5739999963</v>
      </c>
      <c r="G564" s="226">
        <v>5737560.6149999909</v>
      </c>
      <c r="H564" s="226">
        <v>5635559.5373999923</v>
      </c>
      <c r="I564" s="226">
        <v>4590048.4920000071</v>
      </c>
      <c r="J564" s="226">
        <v>5355056.5739999963</v>
      </c>
      <c r="K564" s="226">
        <v>6502568.6969999801</v>
      </c>
      <c r="L564" s="226">
        <v>4947052.263600002</v>
      </c>
      <c r="M564" s="226">
        <v>4182044.1816000128</v>
      </c>
      <c r="N564" s="225">
        <v>55514086.483800009</v>
      </c>
    </row>
    <row r="565" spans="1:14" ht="33" customHeight="1" thickBot="1" x14ac:dyDescent="0.25">
      <c r="A565" s="198" t="s">
        <v>263</v>
      </c>
      <c r="B565" s="221">
        <v>17223.100000000024</v>
      </c>
      <c r="C565" s="221">
        <v>11363.900000000012</v>
      </c>
      <c r="D565" s="221">
        <v>1540959.9583000003</v>
      </c>
      <c r="E565" s="221">
        <v>524295.51299999992</v>
      </c>
      <c r="F565" s="221">
        <v>0</v>
      </c>
      <c r="G565" s="221">
        <v>379400.39999999997</v>
      </c>
      <c r="H565" s="221">
        <v>0</v>
      </c>
      <c r="I565" s="221">
        <v>829025.50499999989</v>
      </c>
      <c r="J565" s="221">
        <v>1039868.0580000002</v>
      </c>
      <c r="K565" s="221">
        <v>949193.22600000014</v>
      </c>
      <c r="L565" s="221">
        <v>948411.17699999991</v>
      </c>
      <c r="M565" s="221">
        <v>0</v>
      </c>
      <c r="N565" s="221">
        <v>6239740.8373000007</v>
      </c>
    </row>
    <row r="566" spans="1:14" ht="33" customHeight="1" x14ac:dyDescent="0.2">
      <c r="A566" s="199" t="s">
        <v>264</v>
      </c>
      <c r="B566" s="222">
        <v>0</v>
      </c>
      <c r="C566" s="222">
        <v>0</v>
      </c>
      <c r="D566" s="222">
        <v>0</v>
      </c>
      <c r="E566" s="222">
        <v>0</v>
      </c>
      <c r="F566" s="222">
        <v>0</v>
      </c>
      <c r="G566" s="222">
        <v>0</v>
      </c>
      <c r="H566" s="222">
        <v>0</v>
      </c>
      <c r="I566" s="222">
        <v>0</v>
      </c>
      <c r="J566" s="222">
        <v>0</v>
      </c>
      <c r="K566" s="222">
        <v>0</v>
      </c>
      <c r="L566" s="222">
        <v>0</v>
      </c>
      <c r="M566" s="222">
        <v>0</v>
      </c>
      <c r="N566" s="225">
        <v>0</v>
      </c>
    </row>
    <row r="567" spans="1:14" ht="33" customHeight="1" x14ac:dyDescent="0.2">
      <c r="A567" s="199" t="s">
        <v>265</v>
      </c>
      <c r="B567" s="222">
        <v>0</v>
      </c>
      <c r="C567" s="222">
        <v>0</v>
      </c>
      <c r="D567" s="222">
        <v>0</v>
      </c>
      <c r="E567" s="222">
        <v>0</v>
      </c>
      <c r="F567" s="222">
        <v>0</v>
      </c>
      <c r="G567" s="222">
        <v>0</v>
      </c>
      <c r="H567" s="222">
        <v>0</v>
      </c>
      <c r="I567" s="222">
        <v>0</v>
      </c>
      <c r="J567" s="222">
        <v>0</v>
      </c>
      <c r="K567" s="222">
        <v>0</v>
      </c>
      <c r="L567" s="222">
        <v>0</v>
      </c>
      <c r="M567" s="222">
        <v>0</v>
      </c>
      <c r="N567" s="225">
        <v>0</v>
      </c>
    </row>
    <row r="568" spans="1:14" ht="33" customHeight="1" x14ac:dyDescent="0.2">
      <c r="A568" s="199" t="s">
        <v>266</v>
      </c>
      <c r="B568" s="222">
        <v>0</v>
      </c>
      <c r="C568" s="222">
        <v>0</v>
      </c>
      <c r="D568" s="222">
        <v>0</v>
      </c>
      <c r="E568" s="222">
        <v>0</v>
      </c>
      <c r="F568" s="222">
        <v>0</v>
      </c>
      <c r="G568" s="222">
        <v>0</v>
      </c>
      <c r="H568" s="222">
        <v>0</v>
      </c>
      <c r="I568" s="222">
        <v>0</v>
      </c>
      <c r="J568" s="222">
        <v>0</v>
      </c>
      <c r="K568" s="222">
        <v>0</v>
      </c>
      <c r="L568" s="222">
        <v>0</v>
      </c>
      <c r="M568" s="222">
        <v>0</v>
      </c>
      <c r="N568" s="225">
        <v>0</v>
      </c>
    </row>
    <row r="569" spans="1:14" ht="33" customHeight="1" x14ac:dyDescent="0.2">
      <c r="A569" s="199" t="s">
        <v>267</v>
      </c>
      <c r="B569" s="222">
        <v>17223.100000000024</v>
      </c>
      <c r="C569" s="222">
        <v>11363.900000000012</v>
      </c>
      <c r="D569" s="222">
        <v>0</v>
      </c>
      <c r="E569" s="222">
        <v>4495.7</v>
      </c>
      <c r="F569" s="222">
        <v>0</v>
      </c>
      <c r="G569" s="222">
        <v>0</v>
      </c>
      <c r="H569" s="222">
        <v>0</v>
      </c>
      <c r="I569" s="222">
        <v>0</v>
      </c>
      <c r="J569" s="222">
        <v>0</v>
      </c>
      <c r="K569" s="222">
        <v>0</v>
      </c>
      <c r="L569" s="222">
        <v>0</v>
      </c>
      <c r="M569" s="222">
        <v>0</v>
      </c>
      <c r="N569" s="225">
        <v>33082.700000000033</v>
      </c>
    </row>
    <row r="570" spans="1:14" ht="33" customHeight="1" x14ac:dyDescent="0.2">
      <c r="A570" s="199" t="s">
        <v>268</v>
      </c>
      <c r="B570" s="222">
        <v>0</v>
      </c>
      <c r="C570" s="222">
        <v>0</v>
      </c>
      <c r="D570" s="222">
        <v>1465079.8783000002</v>
      </c>
      <c r="E570" s="222">
        <v>519799.81299999997</v>
      </c>
      <c r="F570" s="222">
        <v>0</v>
      </c>
      <c r="G570" s="222">
        <v>0</v>
      </c>
      <c r="H570" s="222">
        <v>0</v>
      </c>
      <c r="I570" s="222">
        <v>829025.50499999989</v>
      </c>
      <c r="J570" s="222">
        <v>1039868.0580000002</v>
      </c>
      <c r="K570" s="222">
        <v>949193.22600000014</v>
      </c>
      <c r="L570" s="222">
        <v>948411.17699999991</v>
      </c>
      <c r="M570" s="222">
        <v>0</v>
      </c>
      <c r="N570" s="225">
        <v>5751377.6573000001</v>
      </c>
    </row>
    <row r="571" spans="1:14" ht="33" customHeight="1" x14ac:dyDescent="0.2">
      <c r="A571" s="199" t="s">
        <v>269</v>
      </c>
      <c r="B571" s="222">
        <v>0</v>
      </c>
      <c r="C571" s="222">
        <v>0</v>
      </c>
      <c r="D571" s="222">
        <v>0</v>
      </c>
      <c r="E571" s="222">
        <v>0</v>
      </c>
      <c r="F571" s="222">
        <v>0</v>
      </c>
      <c r="G571" s="222">
        <v>0</v>
      </c>
      <c r="H571" s="222">
        <v>0</v>
      </c>
      <c r="I571" s="222">
        <v>0</v>
      </c>
      <c r="J571" s="222">
        <v>0</v>
      </c>
      <c r="K571" s="222">
        <v>0</v>
      </c>
      <c r="L571" s="222">
        <v>0</v>
      </c>
      <c r="M571" s="222">
        <v>0</v>
      </c>
      <c r="N571" s="225">
        <v>0</v>
      </c>
    </row>
    <row r="572" spans="1:14" ht="33" customHeight="1" x14ac:dyDescent="0.2">
      <c r="A572" s="199" t="s">
        <v>270</v>
      </c>
      <c r="B572" s="222">
        <v>0</v>
      </c>
      <c r="C572" s="222">
        <v>0</v>
      </c>
      <c r="D572" s="222">
        <v>0</v>
      </c>
      <c r="E572" s="222">
        <v>0</v>
      </c>
      <c r="F572" s="222">
        <v>0</v>
      </c>
      <c r="G572" s="222">
        <v>0</v>
      </c>
      <c r="H572" s="222">
        <v>0</v>
      </c>
      <c r="I572" s="222">
        <v>0</v>
      </c>
      <c r="J572" s="222">
        <v>0</v>
      </c>
      <c r="K572" s="222">
        <v>0</v>
      </c>
      <c r="L572" s="222">
        <v>0</v>
      </c>
      <c r="M572" s="222">
        <v>0</v>
      </c>
      <c r="N572" s="225">
        <v>0</v>
      </c>
    </row>
    <row r="573" spans="1:14" ht="33" customHeight="1" x14ac:dyDescent="0.2">
      <c r="A573" s="199" t="s">
        <v>271</v>
      </c>
      <c r="B573" s="222">
        <v>0</v>
      </c>
      <c r="C573" s="222">
        <v>0</v>
      </c>
      <c r="D573" s="222">
        <v>0</v>
      </c>
      <c r="E573" s="222">
        <v>0</v>
      </c>
      <c r="F573" s="222">
        <v>0</v>
      </c>
      <c r="G573" s="222">
        <v>0</v>
      </c>
      <c r="H573" s="222">
        <v>0</v>
      </c>
      <c r="I573" s="222">
        <v>0</v>
      </c>
      <c r="J573" s="222">
        <v>0</v>
      </c>
      <c r="K573" s="222">
        <v>0</v>
      </c>
      <c r="L573" s="222">
        <v>0</v>
      </c>
      <c r="M573" s="222">
        <v>0</v>
      </c>
      <c r="N573" s="225">
        <v>0</v>
      </c>
    </row>
    <row r="574" spans="1:14" ht="33" customHeight="1" x14ac:dyDescent="0.2">
      <c r="A574" s="199" t="s">
        <v>272</v>
      </c>
      <c r="B574" s="222">
        <v>0</v>
      </c>
      <c r="C574" s="222">
        <v>0</v>
      </c>
      <c r="D574" s="222">
        <v>0</v>
      </c>
      <c r="E574" s="222">
        <v>0</v>
      </c>
      <c r="F574" s="222">
        <v>0</v>
      </c>
      <c r="G574" s="222">
        <v>0</v>
      </c>
      <c r="H574" s="222">
        <v>0</v>
      </c>
      <c r="I574" s="222">
        <v>0</v>
      </c>
      <c r="J574" s="222">
        <v>0</v>
      </c>
      <c r="K574" s="222">
        <v>0</v>
      </c>
      <c r="L574" s="222">
        <v>0</v>
      </c>
      <c r="M574" s="222">
        <v>0</v>
      </c>
      <c r="N574" s="225">
        <v>0</v>
      </c>
    </row>
    <row r="575" spans="1:14" ht="33" customHeight="1" thickBot="1" x14ac:dyDescent="0.25">
      <c r="A575" s="199" t="s">
        <v>273</v>
      </c>
      <c r="B575" s="222">
        <v>0</v>
      </c>
      <c r="C575" s="222">
        <v>0</v>
      </c>
      <c r="D575" s="222">
        <v>75880.08</v>
      </c>
      <c r="E575" s="222">
        <v>0</v>
      </c>
      <c r="F575" s="222">
        <v>0</v>
      </c>
      <c r="G575" s="222">
        <v>379400.39999999997</v>
      </c>
      <c r="H575" s="222">
        <v>0</v>
      </c>
      <c r="I575" s="222">
        <v>0</v>
      </c>
      <c r="J575" s="222">
        <v>0</v>
      </c>
      <c r="K575" s="222">
        <v>0</v>
      </c>
      <c r="L575" s="222">
        <v>0</v>
      </c>
      <c r="M575" s="222">
        <v>0</v>
      </c>
      <c r="N575" s="225">
        <v>455280.48</v>
      </c>
    </row>
    <row r="576" spans="1:14" ht="33" customHeight="1" thickBot="1" x14ac:dyDescent="0.25">
      <c r="A576" s="198" t="s">
        <v>274</v>
      </c>
      <c r="B576" s="221">
        <v>6024384.8164759986</v>
      </c>
      <c r="C576" s="221">
        <v>3782108.9725083979</v>
      </c>
      <c r="D576" s="221">
        <v>954690.14694319991</v>
      </c>
      <c r="E576" s="221">
        <v>0</v>
      </c>
      <c r="F576" s="221">
        <v>9491764.1059999727</v>
      </c>
      <c r="G576" s="221">
        <v>948151.17333400005</v>
      </c>
      <c r="H576" s="221">
        <v>2811758.6519559994</v>
      </c>
      <c r="I576" s="221">
        <v>1719181.4528188005</v>
      </c>
      <c r="J576" s="221">
        <v>11304840.41343235</v>
      </c>
      <c r="K576" s="221">
        <v>10840230.232599994</v>
      </c>
      <c r="L576" s="221">
        <v>9198017.2511599828</v>
      </c>
      <c r="M576" s="221">
        <v>699048.6</v>
      </c>
      <c r="N576" s="221">
        <v>57774175.817228697</v>
      </c>
    </row>
    <row r="577" spans="1:14" ht="33" customHeight="1" x14ac:dyDescent="0.2">
      <c r="A577" s="199" t="s">
        <v>275</v>
      </c>
      <c r="B577" s="222">
        <v>0</v>
      </c>
      <c r="C577" s="222">
        <v>0</v>
      </c>
      <c r="D577" s="222">
        <v>0</v>
      </c>
      <c r="E577" s="222">
        <v>0</v>
      </c>
      <c r="F577" s="222">
        <v>9491764.1059999727</v>
      </c>
      <c r="G577" s="222">
        <v>0</v>
      </c>
      <c r="H577" s="222">
        <v>0</v>
      </c>
      <c r="I577" s="222">
        <v>0</v>
      </c>
      <c r="J577" s="222">
        <v>10428902.25299995</v>
      </c>
      <c r="K577" s="222">
        <v>10840230.232599994</v>
      </c>
      <c r="L577" s="222">
        <v>8467509.3511599824</v>
      </c>
      <c r="M577" s="222">
        <v>0</v>
      </c>
      <c r="N577" s="225">
        <v>39228405.942759901</v>
      </c>
    </row>
    <row r="578" spans="1:14" ht="33" customHeight="1" x14ac:dyDescent="0.2">
      <c r="A578" s="199" t="s">
        <v>276</v>
      </c>
      <c r="B578" s="222">
        <v>0</v>
      </c>
      <c r="C578" s="222">
        <v>0</v>
      </c>
      <c r="D578" s="222">
        <v>0</v>
      </c>
      <c r="E578" s="222">
        <v>0</v>
      </c>
      <c r="F578" s="222">
        <v>0</v>
      </c>
      <c r="G578" s="222">
        <v>0</v>
      </c>
      <c r="H578" s="222">
        <v>0</v>
      </c>
      <c r="I578" s="222">
        <v>0</v>
      </c>
      <c r="J578" s="222">
        <v>0</v>
      </c>
      <c r="K578" s="222">
        <v>0</v>
      </c>
      <c r="L578" s="222">
        <v>0</v>
      </c>
      <c r="M578" s="222">
        <v>0</v>
      </c>
      <c r="N578" s="225">
        <v>0</v>
      </c>
    </row>
    <row r="579" spans="1:14" ht="33" customHeight="1" x14ac:dyDescent="0.2">
      <c r="A579" s="199" t="s">
        <v>277</v>
      </c>
      <c r="B579" s="222">
        <v>0</v>
      </c>
      <c r="C579" s="222">
        <v>0</v>
      </c>
      <c r="D579" s="222">
        <v>0</v>
      </c>
      <c r="E579" s="222">
        <v>0</v>
      </c>
      <c r="F579" s="222">
        <v>0</v>
      </c>
      <c r="G579" s="222">
        <v>0</v>
      </c>
      <c r="H579" s="222">
        <v>0</v>
      </c>
      <c r="I579" s="222">
        <v>0</v>
      </c>
      <c r="J579" s="222">
        <v>0</v>
      </c>
      <c r="K579" s="222">
        <v>0</v>
      </c>
      <c r="L579" s="222">
        <v>730507.89999999991</v>
      </c>
      <c r="M579" s="222">
        <v>699048.6</v>
      </c>
      <c r="N579" s="225">
        <v>1429556.5</v>
      </c>
    </row>
    <row r="580" spans="1:14" ht="33" customHeight="1" x14ac:dyDescent="0.2">
      <c r="A580" s="199" t="s">
        <v>278</v>
      </c>
      <c r="B580" s="222">
        <v>6024384.8164759986</v>
      </c>
      <c r="C580" s="222">
        <v>3782108.9725083979</v>
      </c>
      <c r="D580" s="222">
        <v>954690.14694319991</v>
      </c>
      <c r="E580" s="222">
        <v>0</v>
      </c>
      <c r="F580" s="222">
        <v>0</v>
      </c>
      <c r="G580" s="222">
        <v>948151.17333400005</v>
      </c>
      <c r="H580" s="222">
        <v>2811758.6519559994</v>
      </c>
      <c r="I580" s="222">
        <v>1719181.4528188005</v>
      </c>
      <c r="J580" s="222">
        <v>875938.16043239983</v>
      </c>
      <c r="K580" s="222">
        <v>0</v>
      </c>
      <c r="L580" s="222">
        <v>0</v>
      </c>
      <c r="M580" s="222">
        <v>0</v>
      </c>
      <c r="N580" s="225">
        <v>17116213.374468796</v>
      </c>
    </row>
    <row r="581" spans="1:14" ht="33" customHeight="1" x14ac:dyDescent="0.2">
      <c r="A581" s="199" t="s">
        <v>279</v>
      </c>
      <c r="B581" s="222">
        <v>0</v>
      </c>
      <c r="C581" s="222">
        <v>0</v>
      </c>
      <c r="D581" s="222">
        <v>0</v>
      </c>
      <c r="E581" s="222">
        <v>0</v>
      </c>
      <c r="F581" s="222">
        <v>0</v>
      </c>
      <c r="G581" s="222">
        <v>0</v>
      </c>
      <c r="H581" s="222">
        <v>0</v>
      </c>
      <c r="I581" s="222">
        <v>0</v>
      </c>
      <c r="J581" s="222">
        <v>0</v>
      </c>
      <c r="K581" s="222">
        <v>0</v>
      </c>
      <c r="L581" s="222">
        <v>0</v>
      </c>
      <c r="M581" s="222">
        <v>0</v>
      </c>
      <c r="N581" s="225">
        <v>0</v>
      </c>
    </row>
    <row r="582" spans="1:14" ht="33" customHeight="1" x14ac:dyDescent="0.2">
      <c r="A582" s="199" t="s">
        <v>280</v>
      </c>
      <c r="B582" s="222">
        <v>0</v>
      </c>
      <c r="C582" s="222">
        <v>0</v>
      </c>
      <c r="D582" s="222">
        <v>0</v>
      </c>
      <c r="E582" s="222">
        <v>0</v>
      </c>
      <c r="F582" s="222">
        <v>0</v>
      </c>
      <c r="G582" s="222">
        <v>0</v>
      </c>
      <c r="H582" s="222">
        <v>0</v>
      </c>
      <c r="I582" s="222">
        <v>0</v>
      </c>
      <c r="J582" s="222">
        <v>0</v>
      </c>
      <c r="K582" s="222">
        <v>0</v>
      </c>
      <c r="L582" s="222">
        <v>0</v>
      </c>
      <c r="M582" s="222">
        <v>0</v>
      </c>
      <c r="N582" s="225">
        <v>0</v>
      </c>
    </row>
    <row r="583" spans="1:14" ht="33" customHeight="1" thickBot="1" x14ac:dyDescent="0.25">
      <c r="A583" s="199" t="s">
        <v>281</v>
      </c>
      <c r="B583" s="222">
        <v>0</v>
      </c>
      <c r="C583" s="222">
        <v>0</v>
      </c>
      <c r="D583" s="222">
        <v>0</v>
      </c>
      <c r="E583" s="222">
        <v>0</v>
      </c>
      <c r="F583" s="222">
        <v>0</v>
      </c>
      <c r="G583" s="222">
        <v>0</v>
      </c>
      <c r="H583" s="222">
        <v>0</v>
      </c>
      <c r="I583" s="222">
        <v>0</v>
      </c>
      <c r="J583" s="222">
        <v>0</v>
      </c>
      <c r="K583" s="222">
        <v>0</v>
      </c>
      <c r="L583" s="222">
        <v>0</v>
      </c>
      <c r="M583" s="222">
        <v>0</v>
      </c>
      <c r="N583" s="225">
        <v>0</v>
      </c>
    </row>
    <row r="584" spans="1:14" ht="33" customHeight="1" thickBot="1" x14ac:dyDescent="0.25">
      <c r="A584" s="198" t="s">
        <v>282</v>
      </c>
      <c r="B584" s="221">
        <v>10495325.602773618</v>
      </c>
      <c r="C584" s="221">
        <v>13453449.604217619</v>
      </c>
      <c r="D584" s="221">
        <v>14289193.513868</v>
      </c>
      <c r="E584" s="221">
        <v>16619474.413092814</v>
      </c>
      <c r="F584" s="221">
        <v>13081479.680272002</v>
      </c>
      <c r="G584" s="221">
        <v>28668580.991611965</v>
      </c>
      <c r="H584" s="221">
        <v>23904239.08149036</v>
      </c>
      <c r="I584" s="221">
        <v>23042971.948515266</v>
      </c>
      <c r="J584" s="221">
        <v>8930616.9360504039</v>
      </c>
      <c r="K584" s="221">
        <v>8953485.4348880034</v>
      </c>
      <c r="L584" s="221">
        <v>8779001.3947328068</v>
      </c>
      <c r="M584" s="221">
        <v>17168011.783732798</v>
      </c>
      <c r="N584" s="221">
        <v>187385830.38524568</v>
      </c>
    </row>
    <row r="585" spans="1:14" ht="33" customHeight="1" x14ac:dyDescent="0.2">
      <c r="A585" s="199" t="s">
        <v>283</v>
      </c>
      <c r="B585" s="222">
        <v>0</v>
      </c>
      <c r="C585" s="222">
        <v>101584</v>
      </c>
      <c r="D585" s="222">
        <v>0</v>
      </c>
      <c r="E585" s="222">
        <v>29024</v>
      </c>
      <c r="F585" s="222">
        <v>0</v>
      </c>
      <c r="G585" s="222">
        <v>0</v>
      </c>
      <c r="H585" s="222">
        <v>0</v>
      </c>
      <c r="I585" s="222">
        <v>0</v>
      </c>
      <c r="J585" s="222">
        <v>0</v>
      </c>
      <c r="K585" s="222">
        <v>87072</v>
      </c>
      <c r="L585" s="222">
        <v>0</v>
      </c>
      <c r="M585" s="222">
        <v>0</v>
      </c>
      <c r="N585" s="225">
        <v>217680</v>
      </c>
    </row>
    <row r="586" spans="1:14" ht="33" customHeight="1" x14ac:dyDescent="0.2">
      <c r="A586" s="199" t="s">
        <v>284</v>
      </c>
      <c r="B586" s="222">
        <v>0</v>
      </c>
      <c r="C586" s="222">
        <v>0</v>
      </c>
      <c r="D586" s="222">
        <v>0</v>
      </c>
      <c r="E586" s="222">
        <v>0</v>
      </c>
      <c r="F586" s="222">
        <v>0</v>
      </c>
      <c r="G586" s="222">
        <v>0</v>
      </c>
      <c r="H586" s="222">
        <v>0</v>
      </c>
      <c r="I586" s="222">
        <v>0</v>
      </c>
      <c r="J586" s="222">
        <v>0</v>
      </c>
      <c r="K586" s="222">
        <v>0</v>
      </c>
      <c r="L586" s="222">
        <v>0</v>
      </c>
      <c r="M586" s="222">
        <v>0</v>
      </c>
      <c r="N586" s="225">
        <v>0</v>
      </c>
    </row>
    <row r="587" spans="1:14" ht="33" customHeight="1" x14ac:dyDescent="0.2">
      <c r="A587" s="199" t="s">
        <v>285</v>
      </c>
      <c r="B587" s="222">
        <v>3819312.3174336073</v>
      </c>
      <c r="C587" s="222">
        <v>4156213.0864176094</v>
      </c>
      <c r="D587" s="222">
        <v>6000957.8790480001</v>
      </c>
      <c r="E587" s="222">
        <v>4415055.4771128101</v>
      </c>
      <c r="F587" s="222">
        <v>5285331.6802920047</v>
      </c>
      <c r="G587" s="222">
        <v>6190953.3637920022</v>
      </c>
      <c r="H587" s="222">
        <v>6357966.134150398</v>
      </c>
      <c r="I587" s="222">
        <v>6101458.6891151965</v>
      </c>
      <c r="J587" s="222">
        <v>5886740.6361504039</v>
      </c>
      <c r="K587" s="222">
        <v>5529923.2712280042</v>
      </c>
      <c r="L587" s="222">
        <v>4415006.1733128102</v>
      </c>
      <c r="M587" s="222">
        <v>4225704.23321281</v>
      </c>
      <c r="N587" s="225">
        <v>62384622.941265672</v>
      </c>
    </row>
    <row r="588" spans="1:14" ht="33" customHeight="1" x14ac:dyDescent="0.2">
      <c r="A588" s="199" t="s">
        <v>286</v>
      </c>
      <c r="B588" s="222">
        <v>0</v>
      </c>
      <c r="C588" s="222">
        <v>0</v>
      </c>
      <c r="D588" s="222">
        <v>0</v>
      </c>
      <c r="E588" s="222">
        <v>0</v>
      </c>
      <c r="F588" s="222">
        <v>0</v>
      </c>
      <c r="G588" s="222">
        <v>0</v>
      </c>
      <c r="H588" s="222">
        <v>0</v>
      </c>
      <c r="I588" s="222">
        <v>0</v>
      </c>
      <c r="J588" s="222">
        <v>0</v>
      </c>
      <c r="K588" s="222">
        <v>0</v>
      </c>
      <c r="L588" s="222">
        <v>0</v>
      </c>
      <c r="M588" s="222">
        <v>0</v>
      </c>
      <c r="N588" s="225">
        <v>0</v>
      </c>
    </row>
    <row r="589" spans="1:14" ht="33" customHeight="1" x14ac:dyDescent="0.2">
      <c r="A589" s="199" t="s">
        <v>287</v>
      </c>
      <c r="B589" s="222">
        <v>0</v>
      </c>
      <c r="C589" s="222">
        <v>0</v>
      </c>
      <c r="D589" s="222">
        <v>0</v>
      </c>
      <c r="E589" s="222">
        <v>2007096.1600000008</v>
      </c>
      <c r="F589" s="222">
        <v>3887800.3119999967</v>
      </c>
      <c r="G589" s="222">
        <v>2923456.8159999982</v>
      </c>
      <c r="H589" s="222">
        <v>3883262.3999999962</v>
      </c>
      <c r="I589" s="222">
        <v>2603958.0544000007</v>
      </c>
      <c r="J589" s="222">
        <v>0</v>
      </c>
      <c r="K589" s="222">
        <v>0</v>
      </c>
      <c r="L589" s="222">
        <v>0</v>
      </c>
      <c r="M589" s="222">
        <v>0</v>
      </c>
      <c r="N589" s="225">
        <v>15305573.742399992</v>
      </c>
    </row>
    <row r="590" spans="1:14" ht="33" customHeight="1" x14ac:dyDescent="0.2">
      <c r="A590" s="199" t="s">
        <v>288</v>
      </c>
      <c r="B590" s="222">
        <v>0</v>
      </c>
      <c r="C590" s="222">
        <v>0</v>
      </c>
      <c r="D590" s="222">
        <v>0</v>
      </c>
      <c r="E590" s="222">
        <v>0</v>
      </c>
      <c r="F590" s="222">
        <v>0</v>
      </c>
      <c r="G590" s="222">
        <v>0</v>
      </c>
      <c r="H590" s="222">
        <v>0</v>
      </c>
      <c r="I590" s="222">
        <v>0</v>
      </c>
      <c r="J590" s="222">
        <v>0</v>
      </c>
      <c r="K590" s="222">
        <v>0</v>
      </c>
      <c r="L590" s="222">
        <v>0</v>
      </c>
      <c r="M590" s="222">
        <v>0</v>
      </c>
      <c r="N590" s="225">
        <v>0</v>
      </c>
    </row>
    <row r="591" spans="1:14" ht="33" customHeight="1" x14ac:dyDescent="0.2">
      <c r="A591" s="199" t="s">
        <v>289</v>
      </c>
      <c r="B591" s="222">
        <v>0</v>
      </c>
      <c r="C591" s="222">
        <v>0</v>
      </c>
      <c r="D591" s="222">
        <v>0</v>
      </c>
      <c r="E591" s="222">
        <v>0</v>
      </c>
      <c r="F591" s="222">
        <v>0</v>
      </c>
      <c r="G591" s="222">
        <v>0</v>
      </c>
      <c r="H591" s="222">
        <v>0</v>
      </c>
      <c r="I591" s="222">
        <v>0</v>
      </c>
      <c r="J591" s="222">
        <v>0</v>
      </c>
      <c r="K591" s="222">
        <v>0</v>
      </c>
      <c r="L591" s="222">
        <v>0</v>
      </c>
      <c r="M591" s="222">
        <v>0</v>
      </c>
      <c r="N591" s="225">
        <v>0</v>
      </c>
    </row>
    <row r="592" spans="1:14" ht="33" customHeight="1" x14ac:dyDescent="0.2">
      <c r="A592" s="199" t="s">
        <v>290</v>
      </c>
      <c r="B592" s="222">
        <v>0</v>
      </c>
      <c r="C592" s="222">
        <v>0</v>
      </c>
      <c r="D592" s="222">
        <v>0</v>
      </c>
      <c r="E592" s="222">
        <v>0</v>
      </c>
      <c r="F592" s="222">
        <v>0</v>
      </c>
      <c r="G592" s="222">
        <v>0</v>
      </c>
      <c r="H592" s="222">
        <v>0</v>
      </c>
      <c r="I592" s="222">
        <v>0</v>
      </c>
      <c r="J592" s="222">
        <v>0</v>
      </c>
      <c r="K592" s="222">
        <v>0</v>
      </c>
      <c r="L592" s="222">
        <v>0</v>
      </c>
      <c r="M592" s="222">
        <v>0</v>
      </c>
      <c r="N592" s="225">
        <v>0</v>
      </c>
    </row>
    <row r="593" spans="1:14" ht="33" customHeight="1" x14ac:dyDescent="0.2">
      <c r="A593" s="199" t="s">
        <v>291</v>
      </c>
      <c r="B593" s="222">
        <v>4416843.7375200102</v>
      </c>
      <c r="C593" s="222">
        <v>5508607.5048000077</v>
      </c>
      <c r="D593" s="222">
        <v>5109735.0391200008</v>
      </c>
      <c r="E593" s="222">
        <v>7231591.728600001</v>
      </c>
      <c r="F593" s="222">
        <v>0</v>
      </c>
      <c r="G593" s="222">
        <v>13823432.072199967</v>
      </c>
      <c r="H593" s="222">
        <v>11365752.143799968</v>
      </c>
      <c r="I593" s="222">
        <v>10379631.736000068</v>
      </c>
      <c r="J593" s="222">
        <v>0</v>
      </c>
      <c r="K593" s="222">
        <v>0</v>
      </c>
      <c r="L593" s="222">
        <v>0</v>
      </c>
      <c r="M593" s="222">
        <v>9739100.6709999871</v>
      </c>
      <c r="N593" s="225">
        <v>67574694.633040011</v>
      </c>
    </row>
    <row r="594" spans="1:14" ht="33" customHeight="1" x14ac:dyDescent="0.2">
      <c r="A594" s="199" t="s">
        <v>292</v>
      </c>
      <c r="B594" s="222">
        <v>0</v>
      </c>
      <c r="C594" s="222">
        <v>0</v>
      </c>
      <c r="D594" s="222">
        <v>0</v>
      </c>
      <c r="E594" s="222">
        <v>0</v>
      </c>
      <c r="F594" s="222">
        <v>0</v>
      </c>
      <c r="G594" s="222">
        <v>0</v>
      </c>
      <c r="H594" s="222">
        <v>0</v>
      </c>
      <c r="I594" s="222">
        <v>0</v>
      </c>
      <c r="J594" s="222">
        <v>0</v>
      </c>
      <c r="K594" s="222">
        <v>0</v>
      </c>
      <c r="L594" s="222">
        <v>0</v>
      </c>
      <c r="M594" s="222">
        <v>0</v>
      </c>
      <c r="N594" s="225">
        <v>0</v>
      </c>
    </row>
    <row r="595" spans="1:14" ht="33" customHeight="1" x14ac:dyDescent="0.2">
      <c r="A595" s="199" t="s">
        <v>293</v>
      </c>
      <c r="B595" s="222">
        <v>0</v>
      </c>
      <c r="C595" s="222">
        <v>0</v>
      </c>
      <c r="D595" s="222">
        <v>0</v>
      </c>
      <c r="E595" s="222">
        <v>0</v>
      </c>
      <c r="F595" s="222">
        <v>0</v>
      </c>
      <c r="G595" s="222">
        <v>0</v>
      </c>
      <c r="H595" s="222">
        <v>0</v>
      </c>
      <c r="I595" s="222">
        <v>0</v>
      </c>
      <c r="J595" s="222">
        <v>0</v>
      </c>
      <c r="K595" s="222">
        <v>0</v>
      </c>
      <c r="L595" s="222">
        <v>0</v>
      </c>
      <c r="M595" s="222">
        <v>0</v>
      </c>
      <c r="N595" s="225">
        <v>0</v>
      </c>
    </row>
    <row r="596" spans="1:14" ht="33" customHeight="1" x14ac:dyDescent="0.2">
      <c r="A596" s="199" t="s">
        <v>294</v>
      </c>
      <c r="B596" s="222">
        <v>0</v>
      </c>
      <c r="C596" s="222">
        <v>0</v>
      </c>
      <c r="D596" s="222">
        <v>0</v>
      </c>
      <c r="E596" s="222">
        <v>0</v>
      </c>
      <c r="F596" s="222">
        <v>0</v>
      </c>
      <c r="G596" s="222">
        <v>0</v>
      </c>
      <c r="H596" s="222">
        <v>0</v>
      </c>
      <c r="I596" s="222">
        <v>0</v>
      </c>
      <c r="J596" s="222">
        <v>0</v>
      </c>
      <c r="K596" s="222">
        <v>0</v>
      </c>
      <c r="L596" s="222">
        <v>0</v>
      </c>
      <c r="M596" s="222">
        <v>0</v>
      </c>
      <c r="N596" s="225">
        <v>0</v>
      </c>
    </row>
    <row r="597" spans="1:14" ht="33" customHeight="1" x14ac:dyDescent="0.2">
      <c r="A597" s="199" t="s">
        <v>295</v>
      </c>
      <c r="B597" s="222">
        <v>0</v>
      </c>
      <c r="C597" s="222">
        <v>0</v>
      </c>
      <c r="D597" s="222">
        <v>0</v>
      </c>
      <c r="E597" s="222">
        <v>0</v>
      </c>
      <c r="F597" s="222">
        <v>0</v>
      </c>
      <c r="G597" s="222">
        <v>0</v>
      </c>
      <c r="H597" s="222">
        <v>0</v>
      </c>
      <c r="I597" s="222">
        <v>0</v>
      </c>
      <c r="J597" s="222">
        <v>0</v>
      </c>
      <c r="K597" s="222">
        <v>0</v>
      </c>
      <c r="L597" s="222">
        <v>0</v>
      </c>
      <c r="M597" s="222">
        <v>0</v>
      </c>
      <c r="N597" s="225">
        <v>0</v>
      </c>
    </row>
    <row r="598" spans="1:14" ht="33" customHeight="1" x14ac:dyDescent="0.2">
      <c r="A598" s="199" t="s">
        <v>296</v>
      </c>
      <c r="B598" s="222">
        <v>1904040.1858199993</v>
      </c>
      <c r="C598" s="222">
        <v>327086.95599999977</v>
      </c>
      <c r="D598" s="222">
        <v>2784616.2026999998</v>
      </c>
      <c r="E598" s="222">
        <v>2936707.0473800022</v>
      </c>
      <c r="F598" s="222">
        <v>3708041.0779800001</v>
      </c>
      <c r="G598" s="222">
        <v>4726948.5586199975</v>
      </c>
      <c r="H598" s="222">
        <v>2297258.4035399994</v>
      </c>
      <c r="I598" s="222">
        <v>3957923.4690000019</v>
      </c>
      <c r="J598" s="222">
        <v>2783656.8998999991</v>
      </c>
      <c r="K598" s="222">
        <v>2813267.3796599996</v>
      </c>
      <c r="L598" s="222">
        <v>3840987.988419998</v>
      </c>
      <c r="M598" s="222">
        <v>2874774.6775200004</v>
      </c>
      <c r="N598" s="225">
        <v>34955308.846539997</v>
      </c>
    </row>
    <row r="599" spans="1:14" ht="33" customHeight="1" thickBot="1" x14ac:dyDescent="0.25">
      <c r="A599" s="199" t="s">
        <v>297</v>
      </c>
      <c r="B599" s="222">
        <v>355129.36199999967</v>
      </c>
      <c r="C599" s="222">
        <v>3359958.057000001</v>
      </c>
      <c r="D599" s="222">
        <v>393884.39299999998</v>
      </c>
      <c r="E599" s="222">
        <v>0</v>
      </c>
      <c r="F599" s="222">
        <v>200306.61</v>
      </c>
      <c r="G599" s="222">
        <v>1003790.1809999999</v>
      </c>
      <c r="H599" s="222">
        <v>0</v>
      </c>
      <c r="I599" s="222">
        <v>0</v>
      </c>
      <c r="J599" s="222">
        <v>260219.39999999991</v>
      </c>
      <c r="K599" s="222">
        <v>523222.78399999981</v>
      </c>
      <c r="L599" s="222">
        <v>523007.23299999943</v>
      </c>
      <c r="M599" s="222">
        <v>328432.20200000022</v>
      </c>
      <c r="N599" s="225">
        <v>6947950.2220000001</v>
      </c>
    </row>
    <row r="600" spans="1:14" ht="33" customHeight="1" thickBot="1" x14ac:dyDescent="0.25">
      <c r="A600" s="198" t="s">
        <v>298</v>
      </c>
      <c r="B600" s="221">
        <v>9592820.5311946888</v>
      </c>
      <c r="C600" s="221">
        <v>11253361.498331094</v>
      </c>
      <c r="D600" s="221">
        <v>9067477.4444599971</v>
      </c>
      <c r="E600" s="221">
        <v>9007728.7581134886</v>
      </c>
      <c r="F600" s="221">
        <v>5761631.3375599906</v>
      </c>
      <c r="G600" s="221">
        <v>10708791.255415903</v>
      </c>
      <c r="H600" s="221">
        <v>11504174.281835195</v>
      </c>
      <c r="I600" s="221">
        <v>11971495.385811094</v>
      </c>
      <c r="J600" s="221">
        <v>11137695.354122607</v>
      </c>
      <c r="K600" s="221">
        <v>10911854.617474901</v>
      </c>
      <c r="L600" s="221">
        <v>12605648.683019992</v>
      </c>
      <c r="M600" s="221">
        <v>7479339.9234999977</v>
      </c>
      <c r="N600" s="221">
        <v>121002019.07083894</v>
      </c>
    </row>
    <row r="601" spans="1:14" ht="33" customHeight="1" x14ac:dyDescent="0.2">
      <c r="A601" s="199" t="s">
        <v>299</v>
      </c>
      <c r="B601" s="222">
        <v>9592820.5311946888</v>
      </c>
      <c r="C601" s="222">
        <v>10646320.858331094</v>
      </c>
      <c r="D601" s="222">
        <v>9067477.4444599971</v>
      </c>
      <c r="E601" s="222">
        <v>9007728.7581134886</v>
      </c>
      <c r="F601" s="222">
        <v>5761631.3375599906</v>
      </c>
      <c r="G601" s="222">
        <v>10103340.435415903</v>
      </c>
      <c r="H601" s="222">
        <v>11428294.201835195</v>
      </c>
      <c r="I601" s="222">
        <v>9550425.7858110964</v>
      </c>
      <c r="J601" s="222">
        <v>11137695.354122607</v>
      </c>
      <c r="K601" s="222">
        <v>10911854.617474901</v>
      </c>
      <c r="L601" s="222">
        <v>10270033.303019993</v>
      </c>
      <c r="M601" s="222">
        <v>5121977.3634999981</v>
      </c>
      <c r="N601" s="225">
        <v>112599599.99083894</v>
      </c>
    </row>
    <row r="602" spans="1:14" ht="33" customHeight="1" x14ac:dyDescent="0.2">
      <c r="A602" s="199" t="s">
        <v>300</v>
      </c>
      <c r="B602" s="222">
        <v>0</v>
      </c>
      <c r="C602" s="222">
        <v>607040.64</v>
      </c>
      <c r="D602" s="222">
        <v>0</v>
      </c>
      <c r="E602" s="222">
        <v>0</v>
      </c>
      <c r="F602" s="222">
        <v>0</v>
      </c>
      <c r="G602" s="222">
        <v>0</v>
      </c>
      <c r="H602" s="222">
        <v>75880.08</v>
      </c>
      <c r="I602" s="222">
        <v>558143.99999999988</v>
      </c>
      <c r="J602" s="222">
        <v>0</v>
      </c>
      <c r="K602" s="222">
        <v>0</v>
      </c>
      <c r="L602" s="222">
        <v>0</v>
      </c>
      <c r="M602" s="222">
        <v>0</v>
      </c>
      <c r="N602" s="225">
        <v>1241064.7199999997</v>
      </c>
    </row>
    <row r="603" spans="1:14" ht="33" customHeight="1" x14ac:dyDescent="0.2">
      <c r="A603" s="199" t="s">
        <v>301</v>
      </c>
      <c r="B603" s="222">
        <v>0</v>
      </c>
      <c r="C603" s="222">
        <v>0</v>
      </c>
      <c r="D603" s="222">
        <v>0</v>
      </c>
      <c r="E603" s="222">
        <v>0</v>
      </c>
      <c r="F603" s="222">
        <v>0</v>
      </c>
      <c r="G603" s="222">
        <v>0</v>
      </c>
      <c r="H603" s="222">
        <v>0</v>
      </c>
      <c r="I603" s="222">
        <v>0</v>
      </c>
      <c r="J603" s="222">
        <v>0</v>
      </c>
      <c r="K603" s="222">
        <v>0</v>
      </c>
      <c r="L603" s="222">
        <v>0</v>
      </c>
      <c r="M603" s="222">
        <v>0</v>
      </c>
      <c r="N603" s="225">
        <v>0</v>
      </c>
    </row>
    <row r="604" spans="1:14" ht="33" customHeight="1" x14ac:dyDescent="0.2">
      <c r="A604" s="199" t="s">
        <v>302</v>
      </c>
      <c r="B604" s="222">
        <v>0</v>
      </c>
      <c r="C604" s="222">
        <v>0</v>
      </c>
      <c r="D604" s="222">
        <v>0</v>
      </c>
      <c r="E604" s="222">
        <v>0</v>
      </c>
      <c r="F604" s="222">
        <v>0</v>
      </c>
      <c r="G604" s="222">
        <v>0</v>
      </c>
      <c r="H604" s="222">
        <v>0</v>
      </c>
      <c r="I604" s="222">
        <v>0</v>
      </c>
      <c r="J604" s="222">
        <v>0</v>
      </c>
      <c r="K604" s="222">
        <v>0</v>
      </c>
      <c r="L604" s="222">
        <v>0</v>
      </c>
      <c r="M604" s="222">
        <v>0</v>
      </c>
      <c r="N604" s="225">
        <v>0</v>
      </c>
    </row>
    <row r="605" spans="1:14" ht="33" customHeight="1" x14ac:dyDescent="0.2">
      <c r="A605" s="199" t="s">
        <v>303</v>
      </c>
      <c r="B605" s="222">
        <v>0</v>
      </c>
      <c r="C605" s="222">
        <v>0</v>
      </c>
      <c r="D605" s="222">
        <v>0</v>
      </c>
      <c r="E605" s="222">
        <v>0</v>
      </c>
      <c r="F605" s="222">
        <v>0</v>
      </c>
      <c r="G605" s="222">
        <v>0</v>
      </c>
      <c r="H605" s="222">
        <v>0</v>
      </c>
      <c r="I605" s="222">
        <v>0</v>
      </c>
      <c r="J605" s="222">
        <v>0</v>
      </c>
      <c r="K605" s="222">
        <v>0</v>
      </c>
      <c r="L605" s="222">
        <v>0</v>
      </c>
      <c r="M605" s="222">
        <v>0</v>
      </c>
      <c r="N605" s="225">
        <v>0</v>
      </c>
    </row>
    <row r="606" spans="1:14" ht="33" customHeight="1" thickBot="1" x14ac:dyDescent="0.25">
      <c r="A606" s="199" t="s">
        <v>234</v>
      </c>
      <c r="B606" s="222">
        <v>0</v>
      </c>
      <c r="C606" s="222">
        <v>0</v>
      </c>
      <c r="D606" s="222">
        <v>0</v>
      </c>
      <c r="E606" s="222">
        <v>0</v>
      </c>
      <c r="F606" s="222">
        <v>0</v>
      </c>
      <c r="G606" s="222">
        <v>605450.82000000007</v>
      </c>
      <c r="H606" s="222">
        <v>0</v>
      </c>
      <c r="I606" s="222">
        <v>1862925.5999999985</v>
      </c>
      <c r="J606" s="222">
        <v>0</v>
      </c>
      <c r="K606" s="222">
        <v>0</v>
      </c>
      <c r="L606" s="222">
        <v>2335615.38</v>
      </c>
      <c r="M606" s="222">
        <v>2357362.56</v>
      </c>
      <c r="N606" s="225">
        <v>7161354.3599999994</v>
      </c>
    </row>
    <row r="607" spans="1:14" ht="33" customHeight="1" thickBot="1" x14ac:dyDescent="0.25">
      <c r="A607" s="198" t="s">
        <v>304</v>
      </c>
      <c r="B607" s="221">
        <v>0</v>
      </c>
      <c r="C607" s="221">
        <v>186292.56</v>
      </c>
      <c r="D607" s="221">
        <v>1164328.5</v>
      </c>
      <c r="E607" s="221">
        <v>0</v>
      </c>
      <c r="F607" s="221">
        <v>745170.24000000011</v>
      </c>
      <c r="G607" s="221">
        <v>0</v>
      </c>
      <c r="H607" s="221">
        <v>1816352.4599999986</v>
      </c>
      <c r="I607" s="221">
        <v>0</v>
      </c>
      <c r="J607" s="221">
        <v>3027254.1000000006</v>
      </c>
      <c r="K607" s="221">
        <v>0</v>
      </c>
      <c r="L607" s="221">
        <v>0</v>
      </c>
      <c r="M607" s="221">
        <v>0</v>
      </c>
      <c r="N607" s="221">
        <v>6939397.8599999994</v>
      </c>
    </row>
    <row r="608" spans="1:14" ht="33" customHeight="1" x14ac:dyDescent="0.2">
      <c r="A608" s="199" t="s">
        <v>305</v>
      </c>
      <c r="B608" s="222">
        <v>0</v>
      </c>
      <c r="C608" s="222">
        <v>0</v>
      </c>
      <c r="D608" s="222">
        <v>0</v>
      </c>
      <c r="E608" s="222">
        <v>0</v>
      </c>
      <c r="F608" s="222">
        <v>0</v>
      </c>
      <c r="G608" s="222">
        <v>0</v>
      </c>
      <c r="H608" s="222">
        <v>0</v>
      </c>
      <c r="I608" s="222">
        <v>0</v>
      </c>
      <c r="J608" s="222">
        <v>0</v>
      </c>
      <c r="K608" s="222">
        <v>0</v>
      </c>
      <c r="L608" s="222">
        <v>0</v>
      </c>
      <c r="M608" s="222">
        <v>0</v>
      </c>
      <c r="N608" s="222">
        <v>0</v>
      </c>
    </row>
    <row r="609" spans="1:14" ht="33" customHeight="1" x14ac:dyDescent="0.2">
      <c r="A609" s="199" t="s">
        <v>306</v>
      </c>
      <c r="B609" s="222">
        <v>0</v>
      </c>
      <c r="C609" s="222">
        <v>0</v>
      </c>
      <c r="D609" s="222">
        <v>0</v>
      </c>
      <c r="E609" s="222">
        <v>0</v>
      </c>
      <c r="F609" s="222">
        <v>0</v>
      </c>
      <c r="G609" s="222">
        <v>0</v>
      </c>
      <c r="H609" s="222">
        <v>0</v>
      </c>
      <c r="I609" s="222">
        <v>0</v>
      </c>
      <c r="J609" s="222">
        <v>0</v>
      </c>
      <c r="K609" s="222">
        <v>0</v>
      </c>
      <c r="L609" s="222">
        <v>0</v>
      </c>
      <c r="M609" s="222">
        <v>0</v>
      </c>
      <c r="N609" s="222">
        <v>0</v>
      </c>
    </row>
    <row r="610" spans="1:14" ht="33" customHeight="1" x14ac:dyDescent="0.2">
      <c r="A610" s="199" t="s">
        <v>307</v>
      </c>
      <c r="B610" s="222">
        <v>0</v>
      </c>
      <c r="C610" s="222">
        <v>0</v>
      </c>
      <c r="D610" s="222">
        <v>0</v>
      </c>
      <c r="E610" s="222">
        <v>0</v>
      </c>
      <c r="F610" s="222">
        <v>0</v>
      </c>
      <c r="G610" s="222">
        <v>0</v>
      </c>
      <c r="H610" s="222">
        <v>0</v>
      </c>
      <c r="I610" s="222">
        <v>0</v>
      </c>
      <c r="J610" s="222">
        <v>0</v>
      </c>
      <c r="K610" s="222">
        <v>0</v>
      </c>
      <c r="L610" s="222">
        <v>0</v>
      </c>
      <c r="M610" s="222">
        <v>0</v>
      </c>
      <c r="N610" s="222">
        <v>0</v>
      </c>
    </row>
    <row r="611" spans="1:14" ht="33" customHeight="1" thickBot="1" x14ac:dyDescent="0.25">
      <c r="A611" s="199" t="s">
        <v>234</v>
      </c>
      <c r="B611" s="222">
        <v>0</v>
      </c>
      <c r="C611" s="222">
        <v>186292.56</v>
      </c>
      <c r="D611" s="222">
        <v>1164328.5</v>
      </c>
      <c r="E611" s="222">
        <v>0</v>
      </c>
      <c r="F611" s="222">
        <v>745170.24000000011</v>
      </c>
      <c r="G611" s="222">
        <v>0</v>
      </c>
      <c r="H611" s="222">
        <v>1816352.4599999986</v>
      </c>
      <c r="I611" s="222">
        <v>0</v>
      </c>
      <c r="J611" s="222">
        <v>3027254.1000000006</v>
      </c>
      <c r="K611" s="222">
        <v>0</v>
      </c>
      <c r="L611" s="222">
        <v>0</v>
      </c>
      <c r="M611" s="222">
        <v>0</v>
      </c>
      <c r="N611" s="222">
        <v>6939397.8599999994</v>
      </c>
    </row>
    <row r="612" spans="1:14" ht="33" customHeight="1" thickBot="1" x14ac:dyDescent="0.25">
      <c r="A612" s="198" t="s">
        <v>308</v>
      </c>
      <c r="B612" s="221">
        <v>421411.00340000005</v>
      </c>
      <c r="C612" s="221">
        <v>109274.19</v>
      </c>
      <c r="D612" s="221">
        <v>109975.93999999994</v>
      </c>
      <c r="E612" s="221">
        <v>252978.71999999986</v>
      </c>
      <c r="F612" s="221">
        <v>311032.99399999995</v>
      </c>
      <c r="G612" s="221">
        <v>143181.83000000002</v>
      </c>
      <c r="H612" s="221">
        <v>138857.72759999995</v>
      </c>
      <c r="I612" s="221">
        <v>59448.999999999971</v>
      </c>
      <c r="J612" s="221">
        <v>64615.100000000013</v>
      </c>
      <c r="K612" s="221">
        <v>71446.499999999956</v>
      </c>
      <c r="L612" s="221">
        <v>88470.450000000084</v>
      </c>
      <c r="M612" s="221">
        <v>96059.450000000026</v>
      </c>
      <c r="N612" s="221">
        <v>1866752.9049999998</v>
      </c>
    </row>
    <row r="613" spans="1:14" ht="33" customHeight="1" x14ac:dyDescent="0.2">
      <c r="A613" s="199" t="s">
        <v>309</v>
      </c>
      <c r="B613" s="222">
        <v>0</v>
      </c>
      <c r="C613" s="222">
        <v>0</v>
      </c>
      <c r="D613" s="222">
        <v>0</v>
      </c>
      <c r="E613" s="222">
        <v>0</v>
      </c>
      <c r="F613" s="222">
        <v>0</v>
      </c>
      <c r="G613" s="222">
        <v>0</v>
      </c>
      <c r="H613" s="222">
        <v>0</v>
      </c>
      <c r="I613" s="222">
        <v>0</v>
      </c>
      <c r="J613" s="222">
        <v>0</v>
      </c>
      <c r="K613" s="222">
        <v>0</v>
      </c>
      <c r="L613" s="222">
        <v>0</v>
      </c>
      <c r="M613" s="222">
        <v>0</v>
      </c>
      <c r="N613" s="225">
        <v>0</v>
      </c>
    </row>
    <row r="614" spans="1:14" ht="33" customHeight="1" x14ac:dyDescent="0.2">
      <c r="A614" s="199" t="s">
        <v>310</v>
      </c>
      <c r="B614" s="222">
        <v>0</v>
      </c>
      <c r="C614" s="222">
        <v>0</v>
      </c>
      <c r="D614" s="222">
        <v>0</v>
      </c>
      <c r="E614" s="222">
        <v>0</v>
      </c>
      <c r="F614" s="222">
        <v>0</v>
      </c>
      <c r="G614" s="222">
        <v>0</v>
      </c>
      <c r="H614" s="222">
        <v>0</v>
      </c>
      <c r="I614" s="222">
        <v>0</v>
      </c>
      <c r="J614" s="222">
        <v>0</v>
      </c>
      <c r="K614" s="222">
        <v>0</v>
      </c>
      <c r="L614" s="222">
        <v>0</v>
      </c>
      <c r="M614" s="222">
        <v>0</v>
      </c>
      <c r="N614" s="225">
        <v>0</v>
      </c>
    </row>
    <row r="615" spans="1:14" ht="33" customHeight="1" x14ac:dyDescent="0.2">
      <c r="A615" s="199" t="s">
        <v>311</v>
      </c>
      <c r="B615" s="222">
        <v>0</v>
      </c>
      <c r="C615" s="222">
        <v>0</v>
      </c>
      <c r="D615" s="222">
        <v>0</v>
      </c>
      <c r="E615" s="222">
        <v>0</v>
      </c>
      <c r="F615" s="222">
        <v>0</v>
      </c>
      <c r="G615" s="222">
        <v>0</v>
      </c>
      <c r="H615" s="222">
        <v>0</v>
      </c>
      <c r="I615" s="222">
        <v>0</v>
      </c>
      <c r="J615" s="222">
        <v>0</v>
      </c>
      <c r="K615" s="222">
        <v>0</v>
      </c>
      <c r="L615" s="222">
        <v>0</v>
      </c>
      <c r="M615" s="222">
        <v>0</v>
      </c>
      <c r="N615" s="225">
        <v>0</v>
      </c>
    </row>
    <row r="616" spans="1:14" ht="33" customHeight="1" x14ac:dyDescent="0.2">
      <c r="A616" s="199" t="s">
        <v>312</v>
      </c>
      <c r="B616" s="222">
        <v>0</v>
      </c>
      <c r="C616" s="222">
        <v>0</v>
      </c>
      <c r="D616" s="222">
        <v>0</v>
      </c>
      <c r="E616" s="222">
        <v>0</v>
      </c>
      <c r="F616" s="222">
        <v>0</v>
      </c>
      <c r="G616" s="222">
        <v>0</v>
      </c>
      <c r="H616" s="222">
        <v>0</v>
      </c>
      <c r="I616" s="222">
        <v>0</v>
      </c>
      <c r="J616" s="222">
        <v>0</v>
      </c>
      <c r="K616" s="222">
        <v>0</v>
      </c>
      <c r="L616" s="222">
        <v>0</v>
      </c>
      <c r="M616" s="222">
        <v>0</v>
      </c>
      <c r="N616" s="225">
        <v>0</v>
      </c>
    </row>
    <row r="617" spans="1:14" ht="33" customHeight="1" x14ac:dyDescent="0.2">
      <c r="A617" s="199" t="s">
        <v>313</v>
      </c>
      <c r="B617" s="222">
        <v>0</v>
      </c>
      <c r="C617" s="222">
        <v>0</v>
      </c>
      <c r="D617" s="222">
        <v>0</v>
      </c>
      <c r="E617" s="222">
        <v>0</v>
      </c>
      <c r="F617" s="222">
        <v>0</v>
      </c>
      <c r="G617" s="222">
        <v>0</v>
      </c>
      <c r="H617" s="222">
        <v>0</v>
      </c>
      <c r="I617" s="222">
        <v>0</v>
      </c>
      <c r="J617" s="222">
        <v>0</v>
      </c>
      <c r="K617" s="222">
        <v>0</v>
      </c>
      <c r="L617" s="222">
        <v>0</v>
      </c>
      <c r="M617" s="222">
        <v>0</v>
      </c>
      <c r="N617" s="225">
        <v>0</v>
      </c>
    </row>
    <row r="618" spans="1:14" ht="33" customHeight="1" x14ac:dyDescent="0.2">
      <c r="A618" s="199" t="s">
        <v>314</v>
      </c>
      <c r="B618" s="222">
        <v>0</v>
      </c>
      <c r="C618" s="222">
        <v>0</v>
      </c>
      <c r="D618" s="222">
        <v>0</v>
      </c>
      <c r="E618" s="222">
        <v>0</v>
      </c>
      <c r="F618" s="222">
        <v>0</v>
      </c>
      <c r="G618" s="222">
        <v>0</v>
      </c>
      <c r="H618" s="222">
        <v>0</v>
      </c>
      <c r="I618" s="222">
        <v>0</v>
      </c>
      <c r="J618" s="222">
        <v>0</v>
      </c>
      <c r="K618" s="222">
        <v>0</v>
      </c>
      <c r="L618" s="222">
        <v>0</v>
      </c>
      <c r="M618" s="222">
        <v>0</v>
      </c>
      <c r="N618" s="225">
        <v>0</v>
      </c>
    </row>
    <row r="619" spans="1:14" ht="33" customHeight="1" x14ac:dyDescent="0.2">
      <c r="A619" s="199" t="s">
        <v>313</v>
      </c>
      <c r="B619" s="222">
        <v>100682.90000000005</v>
      </c>
      <c r="C619" s="222">
        <v>59182.049999999996</v>
      </c>
      <c r="D619" s="222">
        <v>59883.799999999952</v>
      </c>
      <c r="E619" s="222">
        <v>102702.29999999987</v>
      </c>
      <c r="F619" s="222">
        <v>65000.3</v>
      </c>
      <c r="G619" s="222">
        <v>42997.550000000032</v>
      </c>
      <c r="H619" s="222">
        <v>40444.649999999958</v>
      </c>
      <c r="I619" s="222">
        <v>59448.999999999971</v>
      </c>
      <c r="J619" s="222">
        <v>64615.100000000013</v>
      </c>
      <c r="K619" s="222">
        <v>71446.499999999956</v>
      </c>
      <c r="L619" s="222">
        <v>88470.450000000084</v>
      </c>
      <c r="M619" s="222">
        <v>96059.450000000026</v>
      </c>
      <c r="N619" s="225">
        <v>850934.04999999993</v>
      </c>
    </row>
    <row r="620" spans="1:14" ht="33" customHeight="1" thickBot="1" x14ac:dyDescent="0.25">
      <c r="A620" s="199" t="s">
        <v>234</v>
      </c>
      <c r="B620" s="222">
        <v>320728.10339999996</v>
      </c>
      <c r="C620" s="222">
        <v>50092.14</v>
      </c>
      <c r="D620" s="222">
        <v>50092.14</v>
      </c>
      <c r="E620" s="222">
        <v>150276.41999999998</v>
      </c>
      <c r="F620" s="222">
        <v>246032.69399999993</v>
      </c>
      <c r="G620" s="222">
        <v>100184.28</v>
      </c>
      <c r="H620" s="222">
        <v>98413.07759999999</v>
      </c>
      <c r="I620" s="222">
        <v>0</v>
      </c>
      <c r="J620" s="222">
        <v>0</v>
      </c>
      <c r="K620" s="222">
        <v>0</v>
      </c>
      <c r="L620" s="222">
        <v>0</v>
      </c>
      <c r="M620" s="222">
        <v>0</v>
      </c>
      <c r="N620" s="225">
        <v>1015818.8549999999</v>
      </c>
    </row>
    <row r="621" spans="1:14" ht="33" customHeight="1" thickBot="1" x14ac:dyDescent="0.25">
      <c r="A621" s="198" t="s">
        <v>315</v>
      </c>
      <c r="B621" s="221">
        <v>0</v>
      </c>
      <c r="C621" s="221">
        <v>0</v>
      </c>
      <c r="D621" s="221">
        <v>0</v>
      </c>
      <c r="E621" s="221">
        <v>0</v>
      </c>
      <c r="F621" s="221">
        <v>0</v>
      </c>
      <c r="G621" s="221">
        <v>0</v>
      </c>
      <c r="H621" s="221">
        <v>0</v>
      </c>
      <c r="I621" s="221">
        <v>0</v>
      </c>
      <c r="J621" s="221">
        <v>0</v>
      </c>
      <c r="K621" s="221">
        <v>0</v>
      </c>
      <c r="L621" s="221">
        <v>0</v>
      </c>
      <c r="M621" s="221">
        <v>0</v>
      </c>
      <c r="N621" s="221">
        <v>0</v>
      </c>
    </row>
    <row r="622" spans="1:14" ht="33" customHeight="1" x14ac:dyDescent="0.2">
      <c r="A622" s="199" t="s">
        <v>316</v>
      </c>
      <c r="B622" s="222">
        <v>0</v>
      </c>
      <c r="C622" s="222">
        <v>0</v>
      </c>
      <c r="D622" s="222">
        <v>0</v>
      </c>
      <c r="E622" s="222">
        <v>0</v>
      </c>
      <c r="F622" s="222">
        <v>0</v>
      </c>
      <c r="G622" s="222">
        <v>0</v>
      </c>
      <c r="H622" s="222">
        <v>0</v>
      </c>
      <c r="I622" s="222">
        <v>0</v>
      </c>
      <c r="J622" s="222">
        <v>0</v>
      </c>
      <c r="K622" s="222">
        <v>0</v>
      </c>
      <c r="L622" s="222">
        <v>0</v>
      </c>
      <c r="M622" s="222">
        <v>0</v>
      </c>
      <c r="N622" s="225">
        <v>0</v>
      </c>
    </row>
    <row r="623" spans="1:14" ht="33" customHeight="1" x14ac:dyDescent="0.2">
      <c r="A623" s="199" t="s">
        <v>317</v>
      </c>
      <c r="B623" s="222">
        <v>0</v>
      </c>
      <c r="C623" s="222">
        <v>0</v>
      </c>
      <c r="D623" s="222">
        <v>0</v>
      </c>
      <c r="E623" s="222">
        <v>0</v>
      </c>
      <c r="F623" s="222">
        <v>0</v>
      </c>
      <c r="G623" s="222">
        <v>0</v>
      </c>
      <c r="H623" s="222">
        <v>0</v>
      </c>
      <c r="I623" s="222">
        <v>0</v>
      </c>
      <c r="J623" s="222">
        <v>0</v>
      </c>
      <c r="K623" s="222">
        <v>0</v>
      </c>
      <c r="L623" s="222">
        <v>0</v>
      </c>
      <c r="M623" s="222">
        <v>0</v>
      </c>
      <c r="N623" s="225">
        <v>0</v>
      </c>
    </row>
    <row r="624" spans="1:14" ht="33" customHeight="1" thickBot="1" x14ac:dyDescent="0.25">
      <c r="A624" s="199" t="s">
        <v>234</v>
      </c>
      <c r="B624" s="222">
        <v>0</v>
      </c>
      <c r="C624" s="222">
        <v>0</v>
      </c>
      <c r="D624" s="222">
        <v>0</v>
      </c>
      <c r="E624" s="222">
        <v>0</v>
      </c>
      <c r="F624" s="222">
        <v>0</v>
      </c>
      <c r="G624" s="222">
        <v>0</v>
      </c>
      <c r="H624" s="222">
        <v>0</v>
      </c>
      <c r="I624" s="222">
        <v>0</v>
      </c>
      <c r="J624" s="222">
        <v>0</v>
      </c>
      <c r="K624" s="222">
        <v>0</v>
      </c>
      <c r="L624" s="222">
        <v>0</v>
      </c>
      <c r="M624" s="222">
        <v>0</v>
      </c>
      <c r="N624" s="225">
        <v>0</v>
      </c>
    </row>
    <row r="625" spans="1:14" ht="33" customHeight="1" thickBot="1" x14ac:dyDescent="0.25">
      <c r="A625" s="198" t="s">
        <v>377</v>
      </c>
      <c r="B625" s="221">
        <v>8664453.0079500042</v>
      </c>
      <c r="C625" s="221">
        <v>7104520.6811999977</v>
      </c>
      <c r="D625" s="221">
        <v>10326970.955650108</v>
      </c>
      <c r="E625" s="221">
        <v>9683461.9806499574</v>
      </c>
      <c r="F625" s="221">
        <v>6843514.3140500039</v>
      </c>
      <c r="G625" s="221">
        <v>4982667.627600004</v>
      </c>
      <c r="H625" s="221">
        <v>7633275.4086899767</v>
      </c>
      <c r="I625" s="221">
        <v>9638128.0790499933</v>
      </c>
      <c r="J625" s="221">
        <v>5930049.6490800017</v>
      </c>
      <c r="K625" s="221">
        <v>8622690.6898000035</v>
      </c>
      <c r="L625" s="221">
        <v>5918781.2598500028</v>
      </c>
      <c r="M625" s="221">
        <v>5544905.1474000029</v>
      </c>
      <c r="N625" s="221">
        <v>90893418.800970063</v>
      </c>
    </row>
    <row r="626" spans="1:14" ht="33" customHeight="1" thickBot="1" x14ac:dyDescent="0.25">
      <c r="A626" s="201" t="s">
        <v>234</v>
      </c>
      <c r="B626" s="227">
        <v>8664453.0079500042</v>
      </c>
      <c r="C626" s="227">
        <v>7104520.6811999977</v>
      </c>
      <c r="D626" s="227">
        <v>10326970.955650108</v>
      </c>
      <c r="E626" s="227">
        <v>9683461.9806499574</v>
      </c>
      <c r="F626" s="227">
        <v>6843514.3140500039</v>
      </c>
      <c r="G626" s="227">
        <v>4982667.627600004</v>
      </c>
      <c r="H626" s="227">
        <v>7633275.4086899767</v>
      </c>
      <c r="I626" s="227">
        <v>9638128.0790499933</v>
      </c>
      <c r="J626" s="227">
        <v>5930049.6490800017</v>
      </c>
      <c r="K626" s="227">
        <v>8622690.6898000035</v>
      </c>
      <c r="L626" s="227">
        <v>5918781.2598500028</v>
      </c>
      <c r="M626" s="227">
        <v>5544905.1474000029</v>
      </c>
      <c r="N626" s="228">
        <v>90893418.800970063</v>
      </c>
    </row>
    <row r="627" spans="1:14" ht="33" customHeight="1" thickBot="1" x14ac:dyDescent="0.25">
      <c r="A627" s="202" t="s">
        <v>229</v>
      </c>
      <c r="B627" s="229">
        <v>149885898.87908256</v>
      </c>
      <c r="C627" s="229">
        <v>124420326.08567211</v>
      </c>
      <c r="D627" s="229">
        <v>82383802.559530959</v>
      </c>
      <c r="E627" s="229">
        <v>105862941.0479494</v>
      </c>
      <c r="F627" s="229">
        <v>158254361.15759623</v>
      </c>
      <c r="G627" s="229">
        <v>184898178.81413332</v>
      </c>
      <c r="H627" s="229">
        <v>192987350.07902956</v>
      </c>
      <c r="I627" s="229">
        <v>194157184.99094328</v>
      </c>
      <c r="J627" s="229">
        <v>197900599.93278372</v>
      </c>
      <c r="K627" s="229">
        <v>199487349.58929816</v>
      </c>
      <c r="L627" s="229">
        <v>182537802.21012604</v>
      </c>
      <c r="M627" s="229">
        <v>154490304.81323895</v>
      </c>
      <c r="N627" s="229">
        <v>1927266100.1593843</v>
      </c>
    </row>
    <row r="628" spans="1:14" ht="33" customHeight="1" x14ac:dyDescent="0.2"/>
    <row r="629" spans="1:14" ht="33" customHeight="1" x14ac:dyDescent="0.2">
      <c r="A629" s="64"/>
    </row>
    <row r="630" spans="1:14" ht="24" customHeight="1" x14ac:dyDescent="0.2"/>
  </sheetData>
  <mergeCells count="13">
    <mergeCell ref="A527:N528"/>
    <mergeCell ref="A9:C9"/>
    <mergeCell ref="A12:N13"/>
    <mergeCell ref="A115:N116"/>
    <mergeCell ref="A218:N219"/>
    <mergeCell ref="A321:N322"/>
    <mergeCell ref="A424:N425"/>
    <mergeCell ref="A8:C8"/>
    <mergeCell ref="A2:N2"/>
    <mergeCell ref="A4:C4"/>
    <mergeCell ref="A5:C5"/>
    <mergeCell ref="A6:C6"/>
    <mergeCell ref="A7:C7"/>
  </mergeCells>
  <hyperlinks>
    <hyperlink ref="A4:C4" location="'2021'!A12" display="1 - FERROEXPRESO PAMPEANO S.A."/>
    <hyperlink ref="A5:C5" location="'2021'!A115" display="2 - NUEVO CENTRAL ARGENTINO S.A."/>
    <hyperlink ref="A6:C6" location="'2021'!A218" display="3 - FERROSUR ROCA S.A."/>
    <hyperlink ref="A7:C7" location="'2021'!A321" display="4 - BELGRANO CARGAS Y LOGÍSTICA S.A. - Línea San Martín "/>
    <hyperlink ref="A8:C8" location="'2021'!A1424" display="5 - BELGRANO CARGAS Y LOGÍSTICA S.A. - Línea Urquiza"/>
    <hyperlink ref="A9:C9" location="'2021'!A527" display="6 - BELGRANO CARGAS Y LOGÍSTICA S.A. - Línea Belgrano"/>
  </hyperlinks>
  <printOptions horizontalCentered="1"/>
  <pageMargins left="0.70866141732283472" right="0.9055118110236221" top="0.74803149606299213" bottom="0.94488188976377963" header="0.31496062992125984" footer="0.31496062992125984"/>
  <pageSetup paperSize="9" scale="60" fitToHeight="0" orientation="landscape" r:id="rId1"/>
  <headerFooter>
    <oddHeader>&amp;L&amp;G</oddHeader>
    <oddFooter>&amp;CTabla de elaboración propia a partir de datos aportados por los operadores</oddFooter>
  </headerFooter>
  <rowBreaks count="5" manualBreakCount="5">
    <brk id="113" max="16383" man="1"/>
    <brk id="217" max="16383" man="1"/>
    <brk id="320" max="16383" man="1"/>
    <brk id="423" max="16383" man="1"/>
    <brk id="526" max="16383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632"/>
  <sheetViews>
    <sheetView showGridLines="0" showRowColHeaders="0" showRuler="0" view="pageLayout" topLeftCell="A12" zoomScale="75" zoomScaleNormal="75" zoomScaleSheetLayoutView="100" zoomScalePageLayoutView="75" workbookViewId="0">
      <selection activeCell="A12" sqref="A12:N215"/>
    </sheetView>
  </sheetViews>
  <sheetFormatPr baseColWidth="10" defaultRowHeight="12.75" customHeight="1" x14ac:dyDescent="0.2"/>
  <cols>
    <col min="1" max="1" width="17.7109375" style="270" customWidth="1"/>
    <col min="2" max="13" width="17.7109375" style="238" customWidth="1"/>
    <col min="14" max="14" width="17.7109375" style="271" customWidth="1"/>
    <col min="15" max="15" width="15.7109375" style="238" customWidth="1"/>
    <col min="16" max="16384" width="11.42578125" style="238"/>
  </cols>
  <sheetData>
    <row r="2" spans="1:14" s="234" customFormat="1" ht="24.95" customHeight="1" x14ac:dyDescent="0.2">
      <c r="A2" s="358" t="s">
        <v>392</v>
      </c>
      <c r="B2" s="358"/>
      <c r="C2" s="358"/>
      <c r="D2" s="358"/>
      <c r="E2" s="358"/>
      <c r="F2" s="358"/>
      <c r="G2" s="358"/>
      <c r="H2" s="358"/>
      <c r="I2" s="358"/>
      <c r="J2" s="358"/>
      <c r="K2" s="358"/>
      <c r="L2" s="358"/>
      <c r="M2" s="358"/>
      <c r="N2" s="358"/>
    </row>
    <row r="3" spans="1:14" ht="12.75" customHeight="1" thickBot="1" x14ac:dyDescent="0.25">
      <c r="A3" s="235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7"/>
    </row>
    <row r="4" spans="1:14" s="234" customFormat="1" ht="18" customHeight="1" thickTop="1" thickBot="1" x14ac:dyDescent="0.25">
      <c r="A4" s="239" t="s">
        <v>0</v>
      </c>
      <c r="B4" s="240"/>
      <c r="C4" s="241"/>
      <c r="D4" s="242"/>
      <c r="E4" s="243"/>
      <c r="F4" s="244"/>
      <c r="G4" s="244"/>
      <c r="H4" s="245"/>
      <c r="I4" s="245"/>
      <c r="J4" s="245"/>
      <c r="K4" s="245"/>
      <c r="L4" s="245"/>
      <c r="M4" s="245"/>
      <c r="N4" s="246"/>
    </row>
    <row r="5" spans="1:14" s="234" customFormat="1" ht="18" customHeight="1" thickTop="1" thickBot="1" x14ac:dyDescent="0.25">
      <c r="A5" s="239" t="s">
        <v>18</v>
      </c>
      <c r="B5" s="240"/>
      <c r="C5" s="241"/>
      <c r="D5" s="242"/>
      <c r="E5" s="243"/>
      <c r="F5" s="244"/>
      <c r="G5" s="244"/>
      <c r="H5" s="245"/>
      <c r="I5" s="245"/>
      <c r="J5" s="245"/>
      <c r="K5" s="247"/>
      <c r="L5" s="245"/>
      <c r="M5" s="245"/>
      <c r="N5" s="246"/>
    </row>
    <row r="6" spans="1:14" s="234" customFormat="1" ht="18" customHeight="1" thickTop="1" thickBot="1" x14ac:dyDescent="0.25">
      <c r="A6" s="239" t="s">
        <v>29</v>
      </c>
      <c r="B6" s="240"/>
      <c r="C6" s="241"/>
      <c r="D6" s="242"/>
      <c r="E6" s="243"/>
      <c r="F6" s="244"/>
      <c r="G6" s="244"/>
      <c r="H6" s="245"/>
      <c r="I6" s="245"/>
      <c r="J6" s="247"/>
      <c r="K6" s="245"/>
      <c r="L6" s="245"/>
      <c r="M6" s="245"/>
      <c r="N6" s="246"/>
    </row>
    <row r="7" spans="1:14" s="234" customFormat="1" ht="18" customHeight="1" thickTop="1" thickBot="1" x14ac:dyDescent="0.25">
      <c r="A7" s="239" t="s">
        <v>209</v>
      </c>
      <c r="B7" s="248"/>
      <c r="C7" s="39"/>
      <c r="D7" s="242"/>
      <c r="E7" s="243"/>
      <c r="F7" s="244"/>
      <c r="G7" s="244"/>
      <c r="H7" s="245"/>
      <c r="I7" s="245"/>
      <c r="J7" s="245"/>
      <c r="K7" s="245"/>
      <c r="L7" s="245"/>
      <c r="M7" s="245"/>
      <c r="N7" s="246"/>
    </row>
    <row r="8" spans="1:14" s="234" customFormat="1" ht="18" customHeight="1" thickTop="1" thickBot="1" x14ac:dyDescent="0.25">
      <c r="A8" s="239" t="s">
        <v>210</v>
      </c>
      <c r="B8" s="248"/>
      <c r="C8" s="39"/>
      <c r="D8" s="242"/>
      <c r="E8" s="243"/>
      <c r="F8" s="244"/>
      <c r="G8" s="244"/>
      <c r="H8" s="245"/>
      <c r="I8" s="245"/>
      <c r="J8" s="245"/>
      <c r="K8" s="245"/>
      <c r="L8" s="245"/>
      <c r="M8" s="245"/>
      <c r="N8" s="246"/>
    </row>
    <row r="9" spans="1:14" s="234" customFormat="1" ht="18" customHeight="1" thickTop="1" thickBot="1" x14ac:dyDescent="0.25">
      <c r="A9" s="239" t="s">
        <v>211</v>
      </c>
      <c r="B9" s="248"/>
      <c r="C9" s="39"/>
      <c r="D9" s="242"/>
      <c r="E9" s="243"/>
      <c r="F9" s="244"/>
      <c r="G9" s="244"/>
      <c r="H9" s="245"/>
      <c r="I9" s="245"/>
      <c r="J9" s="245"/>
      <c r="K9" s="245"/>
      <c r="L9" s="245"/>
      <c r="M9" s="245"/>
      <c r="N9" s="246"/>
    </row>
    <row r="10" spans="1:14" s="234" customFormat="1" ht="18" customHeight="1" thickTop="1" x14ac:dyDescent="0.2">
      <c r="A10" s="249"/>
      <c r="B10" s="24"/>
      <c r="C10" s="24"/>
      <c r="D10" s="232"/>
      <c r="E10" s="232"/>
      <c r="F10" s="244"/>
      <c r="G10" s="244"/>
      <c r="H10" s="245"/>
      <c r="I10" s="245"/>
      <c r="J10" s="245"/>
      <c r="K10" s="245"/>
      <c r="L10" s="245"/>
      <c r="M10" s="245"/>
      <c r="N10" s="246"/>
    </row>
    <row r="11" spans="1:14" ht="33" customHeight="1" x14ac:dyDescent="0.2">
      <c r="A11" s="250"/>
      <c r="B11" s="236"/>
      <c r="C11" s="236"/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7"/>
    </row>
    <row r="12" spans="1:14" ht="33" customHeight="1" x14ac:dyDescent="0.2">
      <c r="A12" s="355" t="s">
        <v>393</v>
      </c>
      <c r="B12" s="355"/>
      <c r="C12" s="355"/>
      <c r="D12" s="355"/>
      <c r="E12" s="355"/>
      <c r="F12" s="355"/>
      <c r="G12" s="355"/>
      <c r="H12" s="355"/>
      <c r="I12" s="355"/>
      <c r="J12" s="355"/>
      <c r="K12" s="355"/>
      <c r="L12" s="355"/>
      <c r="M12" s="355"/>
      <c r="N12" s="355"/>
    </row>
    <row r="13" spans="1:14" ht="33" customHeight="1" thickBot="1" x14ac:dyDescent="0.25">
      <c r="A13" s="356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</row>
    <row r="14" spans="1:14" ht="33" customHeight="1" thickBot="1" x14ac:dyDescent="0.25">
      <c r="A14" s="251" t="s">
        <v>216</v>
      </c>
      <c r="B14" s="252" t="s">
        <v>217</v>
      </c>
      <c r="C14" s="252" t="s">
        <v>218</v>
      </c>
      <c r="D14" s="252" t="s">
        <v>219</v>
      </c>
      <c r="E14" s="252" t="s">
        <v>220</v>
      </c>
      <c r="F14" s="252" t="s">
        <v>221</v>
      </c>
      <c r="G14" s="252" t="s">
        <v>222</v>
      </c>
      <c r="H14" s="252" t="s">
        <v>223</v>
      </c>
      <c r="I14" s="252" t="s">
        <v>224</v>
      </c>
      <c r="J14" s="252" t="s">
        <v>225</v>
      </c>
      <c r="K14" s="252" t="s">
        <v>226</v>
      </c>
      <c r="L14" s="252" t="s">
        <v>227</v>
      </c>
      <c r="M14" s="252" t="s">
        <v>228</v>
      </c>
      <c r="N14" s="253" t="s">
        <v>229</v>
      </c>
    </row>
    <row r="15" spans="1:14" ht="33" customHeight="1" thickBot="1" x14ac:dyDescent="0.25">
      <c r="A15" s="254" t="s">
        <v>230</v>
      </c>
      <c r="B15" s="255">
        <v>0</v>
      </c>
      <c r="C15" s="255">
        <v>0</v>
      </c>
      <c r="D15" s="255">
        <v>0</v>
      </c>
      <c r="E15" s="255">
        <v>3172905.6</v>
      </c>
      <c r="F15" s="255">
        <v>0</v>
      </c>
      <c r="G15" s="255">
        <v>0</v>
      </c>
      <c r="H15" s="255">
        <v>198685.1</v>
      </c>
      <c r="I15" s="255">
        <v>477037.04</v>
      </c>
      <c r="J15" s="255">
        <v>121527.28</v>
      </c>
      <c r="K15" s="255">
        <v>434018.16</v>
      </c>
      <c r="L15" s="255">
        <v>0</v>
      </c>
      <c r="M15" s="255">
        <v>7141668.7999999998</v>
      </c>
      <c r="N15" s="255">
        <v>11545841.98</v>
      </c>
    </row>
    <row r="16" spans="1:14" ht="33" customHeight="1" x14ac:dyDescent="0.2">
      <c r="A16" s="256" t="s">
        <v>231</v>
      </c>
      <c r="B16" s="257">
        <v>0</v>
      </c>
      <c r="C16" s="257">
        <v>0</v>
      </c>
      <c r="D16" s="257">
        <v>0</v>
      </c>
      <c r="E16" s="257">
        <v>2855757.6</v>
      </c>
      <c r="F16" s="257">
        <v>0</v>
      </c>
      <c r="G16" s="257">
        <v>0</v>
      </c>
      <c r="H16" s="257">
        <v>198685.1</v>
      </c>
      <c r="I16" s="257">
        <v>121091.04</v>
      </c>
      <c r="J16" s="257">
        <v>121527.28</v>
      </c>
      <c r="K16" s="257">
        <v>0</v>
      </c>
      <c r="L16" s="257">
        <v>0</v>
      </c>
      <c r="M16" s="257">
        <v>7141668.7999999998</v>
      </c>
      <c r="N16" s="258">
        <v>10438729.82</v>
      </c>
    </row>
    <row r="17" spans="1:14" ht="33" customHeight="1" x14ac:dyDescent="0.2">
      <c r="A17" s="256" t="s">
        <v>213</v>
      </c>
      <c r="B17" s="257">
        <v>0</v>
      </c>
      <c r="C17" s="257">
        <v>0</v>
      </c>
      <c r="D17" s="257">
        <v>0</v>
      </c>
      <c r="E17" s="257">
        <v>0</v>
      </c>
      <c r="F17" s="257">
        <v>0</v>
      </c>
      <c r="G17" s="257">
        <v>0</v>
      </c>
      <c r="H17" s="257">
        <v>0</v>
      </c>
      <c r="I17" s="257">
        <v>0</v>
      </c>
      <c r="J17" s="257">
        <v>0</v>
      </c>
      <c r="K17" s="257">
        <v>434018.16</v>
      </c>
      <c r="L17" s="257">
        <v>0</v>
      </c>
      <c r="M17" s="257">
        <v>0</v>
      </c>
      <c r="N17" s="258">
        <v>434018.16</v>
      </c>
    </row>
    <row r="18" spans="1:14" ht="33" customHeight="1" x14ac:dyDescent="0.2">
      <c r="A18" s="256" t="s">
        <v>232</v>
      </c>
      <c r="B18" s="257">
        <v>0</v>
      </c>
      <c r="C18" s="257">
        <v>0</v>
      </c>
      <c r="D18" s="257">
        <v>0</v>
      </c>
      <c r="E18" s="257">
        <v>317148</v>
      </c>
      <c r="F18" s="257">
        <v>0</v>
      </c>
      <c r="G18" s="257">
        <v>0</v>
      </c>
      <c r="H18" s="257">
        <v>0</v>
      </c>
      <c r="I18" s="257">
        <v>355946</v>
      </c>
      <c r="J18" s="257">
        <v>0</v>
      </c>
      <c r="K18" s="257">
        <v>0</v>
      </c>
      <c r="L18" s="257">
        <v>0</v>
      </c>
      <c r="M18" s="257">
        <v>0</v>
      </c>
      <c r="N18" s="258">
        <v>673094</v>
      </c>
    </row>
    <row r="19" spans="1:14" ht="33" customHeight="1" x14ac:dyDescent="0.2">
      <c r="A19" s="259" t="s">
        <v>233</v>
      </c>
      <c r="B19" s="257">
        <v>0</v>
      </c>
      <c r="C19" s="257">
        <v>0</v>
      </c>
      <c r="D19" s="257">
        <v>0</v>
      </c>
      <c r="E19" s="257">
        <v>0</v>
      </c>
      <c r="F19" s="257">
        <v>0</v>
      </c>
      <c r="G19" s="257">
        <v>0</v>
      </c>
      <c r="H19" s="257">
        <v>0</v>
      </c>
      <c r="I19" s="257">
        <v>0</v>
      </c>
      <c r="J19" s="257">
        <v>0</v>
      </c>
      <c r="K19" s="257">
        <v>0</v>
      </c>
      <c r="L19" s="257">
        <v>0</v>
      </c>
      <c r="M19" s="257">
        <v>0</v>
      </c>
      <c r="N19" s="258">
        <v>0</v>
      </c>
    </row>
    <row r="20" spans="1:14" ht="33" customHeight="1" thickBot="1" x14ac:dyDescent="0.25">
      <c r="A20" s="260" t="s">
        <v>234</v>
      </c>
      <c r="B20" s="258">
        <v>0</v>
      </c>
      <c r="C20" s="257">
        <v>0</v>
      </c>
      <c r="D20" s="257">
        <v>0</v>
      </c>
      <c r="E20" s="257">
        <v>0</v>
      </c>
      <c r="F20" s="257">
        <v>0</v>
      </c>
      <c r="G20" s="257">
        <v>0</v>
      </c>
      <c r="H20" s="257">
        <v>0</v>
      </c>
      <c r="I20" s="258">
        <v>0</v>
      </c>
      <c r="J20" s="257">
        <v>0</v>
      </c>
      <c r="K20" s="257">
        <v>0</v>
      </c>
      <c r="L20" s="257">
        <v>0</v>
      </c>
      <c r="M20" s="257">
        <v>0</v>
      </c>
      <c r="N20" s="258">
        <v>0</v>
      </c>
    </row>
    <row r="21" spans="1:14" ht="33" customHeight="1" thickBot="1" x14ac:dyDescent="0.25">
      <c r="A21" s="254" t="s">
        <v>235</v>
      </c>
      <c r="B21" s="255">
        <v>0</v>
      </c>
      <c r="C21" s="255">
        <v>0</v>
      </c>
      <c r="D21" s="255">
        <v>0</v>
      </c>
      <c r="E21" s="255">
        <v>1258259.52</v>
      </c>
      <c r="F21" s="255">
        <v>3649249.12</v>
      </c>
      <c r="G21" s="255">
        <v>1852802.24</v>
      </c>
      <c r="H21" s="255">
        <v>1223229.52</v>
      </c>
      <c r="I21" s="255">
        <v>2517676.16</v>
      </c>
      <c r="J21" s="255">
        <v>1253486.3999999999</v>
      </c>
      <c r="K21" s="255">
        <v>0</v>
      </c>
      <c r="L21" s="255">
        <v>2966376.56</v>
      </c>
      <c r="M21" s="255">
        <v>1830066.64</v>
      </c>
      <c r="N21" s="255">
        <v>16551146.160000002</v>
      </c>
    </row>
    <row r="22" spans="1:14" ht="33" customHeight="1" x14ac:dyDescent="0.2">
      <c r="A22" s="261" t="s">
        <v>236</v>
      </c>
      <c r="B22" s="257">
        <v>0</v>
      </c>
      <c r="C22" s="257">
        <v>0</v>
      </c>
      <c r="D22" s="257">
        <v>0</v>
      </c>
      <c r="E22" s="257">
        <v>1258259.52</v>
      </c>
      <c r="F22" s="257">
        <v>3649249.12</v>
      </c>
      <c r="G22" s="257">
        <v>1852802.24</v>
      </c>
      <c r="H22" s="257">
        <v>1223229.52</v>
      </c>
      <c r="I22" s="257">
        <v>2517676.16</v>
      </c>
      <c r="J22" s="257">
        <v>1253486.3999999999</v>
      </c>
      <c r="K22" s="257">
        <v>0</v>
      </c>
      <c r="L22" s="257">
        <v>2966376.56</v>
      </c>
      <c r="M22" s="257">
        <v>1830066.64</v>
      </c>
      <c r="N22" s="258">
        <v>16551146.160000002</v>
      </c>
    </row>
    <row r="23" spans="1:14" ht="33" customHeight="1" x14ac:dyDescent="0.2">
      <c r="A23" s="261" t="s">
        <v>237</v>
      </c>
      <c r="B23" s="257">
        <v>0</v>
      </c>
      <c r="C23" s="257">
        <v>0</v>
      </c>
      <c r="D23" s="257">
        <v>0</v>
      </c>
      <c r="E23" s="257">
        <v>0</v>
      </c>
      <c r="F23" s="257">
        <v>0</v>
      </c>
      <c r="G23" s="257">
        <v>0</v>
      </c>
      <c r="H23" s="257">
        <v>0</v>
      </c>
      <c r="I23" s="257">
        <v>0</v>
      </c>
      <c r="J23" s="257">
        <v>0</v>
      </c>
      <c r="K23" s="257">
        <v>0</v>
      </c>
      <c r="L23" s="257">
        <v>0</v>
      </c>
      <c r="M23" s="257">
        <v>0</v>
      </c>
      <c r="N23" s="258">
        <v>0</v>
      </c>
    </row>
    <row r="24" spans="1:14" ht="33" customHeight="1" x14ac:dyDescent="0.2">
      <c r="A24" s="261" t="s">
        <v>238</v>
      </c>
      <c r="B24" s="257">
        <v>0</v>
      </c>
      <c r="C24" s="257">
        <v>0</v>
      </c>
      <c r="D24" s="257">
        <v>0</v>
      </c>
      <c r="E24" s="257">
        <v>0</v>
      </c>
      <c r="F24" s="257">
        <v>0</v>
      </c>
      <c r="G24" s="257">
        <v>0</v>
      </c>
      <c r="H24" s="257">
        <v>0</v>
      </c>
      <c r="I24" s="257">
        <v>0</v>
      </c>
      <c r="J24" s="257">
        <v>0</v>
      </c>
      <c r="K24" s="257">
        <v>0</v>
      </c>
      <c r="L24" s="257">
        <v>0</v>
      </c>
      <c r="M24" s="257">
        <v>0</v>
      </c>
      <c r="N24" s="258">
        <v>0</v>
      </c>
    </row>
    <row r="25" spans="1:14" ht="33" customHeight="1" x14ac:dyDescent="0.2">
      <c r="A25" s="261" t="s">
        <v>239</v>
      </c>
      <c r="B25" s="257">
        <v>0</v>
      </c>
      <c r="C25" s="257">
        <v>0</v>
      </c>
      <c r="D25" s="257">
        <v>0</v>
      </c>
      <c r="E25" s="257">
        <v>0</v>
      </c>
      <c r="F25" s="257">
        <v>0</v>
      </c>
      <c r="G25" s="257">
        <v>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M25" s="257">
        <v>0</v>
      </c>
      <c r="N25" s="258">
        <v>0</v>
      </c>
    </row>
    <row r="26" spans="1:14" ht="33" customHeight="1" x14ac:dyDescent="0.2">
      <c r="A26" s="261" t="s">
        <v>240</v>
      </c>
      <c r="B26" s="257">
        <v>0</v>
      </c>
      <c r="C26" s="257">
        <v>0</v>
      </c>
      <c r="D26" s="257">
        <v>0</v>
      </c>
      <c r="E26" s="257">
        <v>0</v>
      </c>
      <c r="F26" s="257">
        <v>0</v>
      </c>
      <c r="G26" s="257">
        <v>0</v>
      </c>
      <c r="H26" s="257">
        <v>0</v>
      </c>
      <c r="I26" s="257">
        <v>0</v>
      </c>
      <c r="J26" s="257">
        <v>0</v>
      </c>
      <c r="K26" s="257">
        <v>0</v>
      </c>
      <c r="L26" s="257">
        <v>0</v>
      </c>
      <c r="M26" s="257">
        <v>0</v>
      </c>
      <c r="N26" s="258">
        <v>0</v>
      </c>
    </row>
    <row r="27" spans="1:14" ht="33" customHeight="1" thickBot="1" x14ac:dyDescent="0.25">
      <c r="A27" s="261" t="s">
        <v>241</v>
      </c>
      <c r="B27" s="257">
        <v>0</v>
      </c>
      <c r="C27" s="257">
        <v>0</v>
      </c>
      <c r="D27" s="257">
        <v>0</v>
      </c>
      <c r="E27" s="257">
        <v>0</v>
      </c>
      <c r="F27" s="257">
        <v>0</v>
      </c>
      <c r="G27" s="257">
        <v>0</v>
      </c>
      <c r="H27" s="257">
        <v>0</v>
      </c>
      <c r="I27" s="257">
        <v>0</v>
      </c>
      <c r="J27" s="257">
        <v>0</v>
      </c>
      <c r="K27" s="257">
        <v>0</v>
      </c>
      <c r="L27" s="257">
        <v>0</v>
      </c>
      <c r="M27" s="257">
        <v>0</v>
      </c>
      <c r="N27" s="258">
        <v>0</v>
      </c>
    </row>
    <row r="28" spans="1:14" ht="33" customHeight="1" thickBot="1" x14ac:dyDescent="0.25">
      <c r="A28" s="254" t="s">
        <v>242</v>
      </c>
      <c r="B28" s="255">
        <v>0</v>
      </c>
      <c r="C28" s="255">
        <v>0</v>
      </c>
      <c r="D28" s="255">
        <v>0</v>
      </c>
      <c r="E28" s="255">
        <v>0</v>
      </c>
      <c r="F28" s="255">
        <v>0</v>
      </c>
      <c r="G28" s="255">
        <v>0</v>
      </c>
      <c r="H28" s="255">
        <v>0</v>
      </c>
      <c r="I28" s="255">
        <v>0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</row>
    <row r="29" spans="1:14" ht="33" customHeight="1" x14ac:dyDescent="0.2">
      <c r="A29" s="261" t="s">
        <v>243</v>
      </c>
      <c r="B29" s="257">
        <v>0</v>
      </c>
      <c r="C29" s="257">
        <v>0</v>
      </c>
      <c r="D29" s="257">
        <v>0</v>
      </c>
      <c r="E29" s="257">
        <v>0</v>
      </c>
      <c r="F29" s="257">
        <v>0</v>
      </c>
      <c r="G29" s="257">
        <v>0</v>
      </c>
      <c r="H29" s="257">
        <v>0</v>
      </c>
      <c r="I29" s="257">
        <v>0</v>
      </c>
      <c r="J29" s="257">
        <v>0</v>
      </c>
      <c r="K29" s="257">
        <v>0</v>
      </c>
      <c r="L29" s="257">
        <v>0</v>
      </c>
      <c r="M29" s="257">
        <v>0</v>
      </c>
      <c r="N29" s="258">
        <v>0</v>
      </c>
    </row>
    <row r="30" spans="1:14" ht="33" customHeight="1" x14ac:dyDescent="0.2">
      <c r="A30" s="261" t="s">
        <v>244</v>
      </c>
      <c r="B30" s="257">
        <v>0</v>
      </c>
      <c r="C30" s="257">
        <v>0</v>
      </c>
      <c r="D30" s="257">
        <v>0</v>
      </c>
      <c r="E30" s="257">
        <v>0</v>
      </c>
      <c r="F30" s="257">
        <v>0</v>
      </c>
      <c r="G30" s="257">
        <v>0</v>
      </c>
      <c r="H30" s="257">
        <v>0</v>
      </c>
      <c r="I30" s="257">
        <v>0</v>
      </c>
      <c r="J30" s="257">
        <v>0</v>
      </c>
      <c r="K30" s="257">
        <v>0</v>
      </c>
      <c r="L30" s="257">
        <v>0</v>
      </c>
      <c r="M30" s="257">
        <v>0</v>
      </c>
      <c r="N30" s="258">
        <v>0</v>
      </c>
    </row>
    <row r="31" spans="1:14" ht="33" customHeight="1" x14ac:dyDescent="0.2">
      <c r="A31" s="261" t="s">
        <v>245</v>
      </c>
      <c r="B31" s="257">
        <v>0</v>
      </c>
      <c r="C31" s="257">
        <v>0</v>
      </c>
      <c r="D31" s="257">
        <v>0</v>
      </c>
      <c r="E31" s="257">
        <v>0</v>
      </c>
      <c r="F31" s="257">
        <v>0</v>
      </c>
      <c r="G31" s="257">
        <v>0</v>
      </c>
      <c r="H31" s="257">
        <v>0</v>
      </c>
      <c r="I31" s="257">
        <v>0</v>
      </c>
      <c r="J31" s="257">
        <v>0</v>
      </c>
      <c r="K31" s="257">
        <v>0</v>
      </c>
      <c r="L31" s="257">
        <v>0</v>
      </c>
      <c r="M31" s="257">
        <v>0</v>
      </c>
      <c r="N31" s="258">
        <v>0</v>
      </c>
    </row>
    <row r="32" spans="1:14" ht="33" customHeight="1" thickBot="1" x14ac:dyDescent="0.25">
      <c r="A32" s="261" t="s">
        <v>246</v>
      </c>
      <c r="B32" s="257">
        <v>0</v>
      </c>
      <c r="C32" s="257">
        <v>0</v>
      </c>
      <c r="D32" s="257">
        <v>0</v>
      </c>
      <c r="E32" s="257">
        <v>0</v>
      </c>
      <c r="F32" s="257">
        <v>0</v>
      </c>
      <c r="G32" s="257">
        <v>0</v>
      </c>
      <c r="H32" s="257">
        <v>0</v>
      </c>
      <c r="I32" s="257">
        <v>0</v>
      </c>
      <c r="J32" s="257">
        <v>0</v>
      </c>
      <c r="K32" s="257">
        <v>0</v>
      </c>
      <c r="L32" s="257">
        <v>0</v>
      </c>
      <c r="M32" s="257">
        <v>0</v>
      </c>
      <c r="N32" s="258">
        <v>0</v>
      </c>
    </row>
    <row r="33" spans="1:14" ht="33" customHeight="1" thickBot="1" x14ac:dyDescent="0.25">
      <c r="A33" s="254" t="s">
        <v>247</v>
      </c>
      <c r="B33" s="262">
        <v>0</v>
      </c>
      <c r="C33" s="262">
        <v>0</v>
      </c>
      <c r="D33" s="262">
        <v>0</v>
      </c>
      <c r="E33" s="262">
        <v>0</v>
      </c>
      <c r="F33" s="262">
        <v>0</v>
      </c>
      <c r="G33" s="262">
        <v>0</v>
      </c>
      <c r="H33" s="262">
        <v>0</v>
      </c>
      <c r="I33" s="262">
        <v>0</v>
      </c>
      <c r="J33" s="262">
        <v>0</v>
      </c>
      <c r="K33" s="262">
        <v>0</v>
      </c>
      <c r="L33" s="262">
        <v>0</v>
      </c>
      <c r="M33" s="262">
        <v>0</v>
      </c>
      <c r="N33" s="262">
        <v>0</v>
      </c>
    </row>
    <row r="34" spans="1:14" ht="33" customHeight="1" x14ac:dyDescent="0.2">
      <c r="A34" s="261" t="s">
        <v>248</v>
      </c>
      <c r="B34" s="257">
        <v>0</v>
      </c>
      <c r="C34" s="257">
        <v>0</v>
      </c>
      <c r="D34" s="257">
        <v>0</v>
      </c>
      <c r="E34" s="257">
        <v>0</v>
      </c>
      <c r="F34" s="257">
        <v>0</v>
      </c>
      <c r="G34" s="257">
        <v>0</v>
      </c>
      <c r="H34" s="257">
        <v>0</v>
      </c>
      <c r="I34" s="257">
        <v>0</v>
      </c>
      <c r="J34" s="257">
        <v>0</v>
      </c>
      <c r="K34" s="257">
        <v>0</v>
      </c>
      <c r="L34" s="257">
        <v>0</v>
      </c>
      <c r="M34" s="257">
        <v>0</v>
      </c>
      <c r="N34" s="263">
        <v>0</v>
      </c>
    </row>
    <row r="35" spans="1:14" ht="33" customHeight="1" thickBot="1" x14ac:dyDescent="0.25">
      <c r="A35" s="261" t="s">
        <v>249</v>
      </c>
      <c r="B35" s="257">
        <v>0</v>
      </c>
      <c r="C35" s="257">
        <v>0</v>
      </c>
      <c r="D35" s="257">
        <v>0</v>
      </c>
      <c r="E35" s="257">
        <v>0</v>
      </c>
      <c r="F35" s="257">
        <v>0</v>
      </c>
      <c r="G35" s="257">
        <v>0</v>
      </c>
      <c r="H35" s="257">
        <v>0</v>
      </c>
      <c r="I35" s="257">
        <v>0</v>
      </c>
      <c r="J35" s="257">
        <v>0</v>
      </c>
      <c r="K35" s="257">
        <v>0</v>
      </c>
      <c r="L35" s="257">
        <v>0</v>
      </c>
      <c r="M35" s="257">
        <v>0</v>
      </c>
      <c r="N35" s="263">
        <v>0</v>
      </c>
    </row>
    <row r="36" spans="1:14" ht="33" customHeight="1" thickBot="1" x14ac:dyDescent="0.25">
      <c r="A36" s="254" t="s">
        <v>250</v>
      </c>
      <c r="B36" s="255">
        <v>108539586.51000001</v>
      </c>
      <c r="C36" s="255">
        <v>132531710.51999998</v>
      </c>
      <c r="D36" s="255">
        <v>129582907.75999999</v>
      </c>
      <c r="E36" s="255">
        <v>148024004.97</v>
      </c>
      <c r="F36" s="255">
        <v>159746037.67000002</v>
      </c>
      <c r="G36" s="255">
        <v>147532717.48000002</v>
      </c>
      <c r="H36" s="255">
        <v>164100496.11000001</v>
      </c>
      <c r="I36" s="255">
        <v>171302050.44</v>
      </c>
      <c r="J36" s="255">
        <v>155662454.78</v>
      </c>
      <c r="K36" s="255">
        <v>146137332.80000001</v>
      </c>
      <c r="L36" s="255">
        <v>97529817.789999992</v>
      </c>
      <c r="M36" s="255">
        <v>83307925.109999999</v>
      </c>
      <c r="N36" s="255">
        <v>1643997041.9399998</v>
      </c>
    </row>
    <row r="37" spans="1:14" ht="33" customHeight="1" x14ac:dyDescent="0.2">
      <c r="A37" s="261" t="s">
        <v>251</v>
      </c>
      <c r="B37" s="257">
        <v>0</v>
      </c>
      <c r="C37" s="257">
        <v>0</v>
      </c>
      <c r="D37" s="257">
        <v>0</v>
      </c>
      <c r="E37" s="257">
        <v>0</v>
      </c>
      <c r="F37" s="257">
        <v>0</v>
      </c>
      <c r="G37" s="257">
        <v>0</v>
      </c>
      <c r="H37" s="257">
        <v>0</v>
      </c>
      <c r="I37" s="257">
        <v>0</v>
      </c>
      <c r="J37" s="257">
        <v>0</v>
      </c>
      <c r="K37" s="257">
        <v>0</v>
      </c>
      <c r="L37" s="257">
        <v>0</v>
      </c>
      <c r="M37" s="257">
        <v>0</v>
      </c>
      <c r="N37" s="263">
        <v>0</v>
      </c>
    </row>
    <row r="38" spans="1:14" ht="33" customHeight="1" x14ac:dyDescent="0.2">
      <c r="A38" s="261" t="s">
        <v>252</v>
      </c>
      <c r="B38" s="257">
        <v>0</v>
      </c>
      <c r="C38" s="257">
        <v>0</v>
      </c>
      <c r="D38" s="257">
        <v>0</v>
      </c>
      <c r="E38" s="257">
        <v>0</v>
      </c>
      <c r="F38" s="257">
        <v>0</v>
      </c>
      <c r="G38" s="257">
        <v>0</v>
      </c>
      <c r="H38" s="257">
        <v>0</v>
      </c>
      <c r="I38" s="257">
        <v>0</v>
      </c>
      <c r="J38" s="257">
        <v>0</v>
      </c>
      <c r="K38" s="257">
        <v>0</v>
      </c>
      <c r="L38" s="257">
        <v>0</v>
      </c>
      <c r="M38" s="257">
        <v>0</v>
      </c>
      <c r="N38" s="263">
        <v>0</v>
      </c>
    </row>
    <row r="39" spans="1:14" ht="33" customHeight="1" x14ac:dyDescent="0.2">
      <c r="A39" s="261" t="s">
        <v>253</v>
      </c>
      <c r="B39" s="257">
        <v>5025251.47</v>
      </c>
      <c r="C39" s="257">
        <v>5204294.41</v>
      </c>
      <c r="D39" s="257">
        <v>4604215.79</v>
      </c>
      <c r="E39" s="257">
        <v>2862533.99</v>
      </c>
      <c r="F39" s="257">
        <v>1312116.76</v>
      </c>
      <c r="G39" s="257">
        <v>1635.37</v>
      </c>
      <c r="H39" s="257">
        <v>0</v>
      </c>
      <c r="I39" s="257">
        <v>1444483.89</v>
      </c>
      <c r="J39" s="257">
        <v>1508668.46</v>
      </c>
      <c r="K39" s="257">
        <v>1599702.55</v>
      </c>
      <c r="L39" s="257">
        <v>2998275.44</v>
      </c>
      <c r="M39" s="257">
        <v>11781485.99</v>
      </c>
      <c r="N39" s="263">
        <v>38342664.120000005</v>
      </c>
    </row>
    <row r="40" spans="1:14" ht="33" customHeight="1" x14ac:dyDescent="0.2">
      <c r="A40" s="261" t="s">
        <v>254</v>
      </c>
      <c r="B40" s="257">
        <v>68515624.980000004</v>
      </c>
      <c r="C40" s="257">
        <v>68790561.549999997</v>
      </c>
      <c r="D40" s="257">
        <v>57972732</v>
      </c>
      <c r="E40" s="257">
        <v>123593820.56999999</v>
      </c>
      <c r="F40" s="257">
        <v>130241798.53</v>
      </c>
      <c r="G40" s="257">
        <v>117338710.03</v>
      </c>
      <c r="H40" s="257">
        <v>121100198.59</v>
      </c>
      <c r="I40" s="257">
        <v>122509239.19</v>
      </c>
      <c r="J40" s="257">
        <v>96394893.620000005</v>
      </c>
      <c r="K40" s="257">
        <v>75728510.780000001</v>
      </c>
      <c r="L40" s="257">
        <v>43867072.93</v>
      </c>
      <c r="M40" s="257">
        <v>23260851.59</v>
      </c>
      <c r="N40" s="263">
        <v>1049314014.36</v>
      </c>
    </row>
    <row r="41" spans="1:14" ht="33" customHeight="1" x14ac:dyDescent="0.2">
      <c r="A41" s="261" t="s">
        <v>255</v>
      </c>
      <c r="B41" s="257">
        <v>0</v>
      </c>
      <c r="C41" s="257">
        <v>0</v>
      </c>
      <c r="D41" s="257">
        <v>0</v>
      </c>
      <c r="E41" s="257">
        <v>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257">
        <v>0</v>
      </c>
      <c r="N41" s="263">
        <v>0</v>
      </c>
    </row>
    <row r="42" spans="1:14" ht="33" customHeight="1" x14ac:dyDescent="0.2">
      <c r="A42" s="261" t="s">
        <v>256</v>
      </c>
      <c r="B42" s="257">
        <v>26120960.25</v>
      </c>
      <c r="C42" s="257">
        <v>47352867.649999999</v>
      </c>
      <c r="D42" s="257">
        <v>49392183.840000004</v>
      </c>
      <c r="E42" s="257">
        <v>16912351.129999999</v>
      </c>
      <c r="F42" s="257">
        <v>13584064.039999999</v>
      </c>
      <c r="G42" s="257">
        <v>7487779.6100000003</v>
      </c>
      <c r="H42" s="257">
        <v>9497490.8499999996</v>
      </c>
      <c r="I42" s="257">
        <v>9389405.5999999996</v>
      </c>
      <c r="J42" s="257">
        <v>6660314.7599999998</v>
      </c>
      <c r="K42" s="257">
        <v>4662160.62</v>
      </c>
      <c r="L42" s="257">
        <v>256122.56</v>
      </c>
      <c r="M42" s="257">
        <v>18104665.420000002</v>
      </c>
      <c r="N42" s="263">
        <v>209420366.32999998</v>
      </c>
    </row>
    <row r="43" spans="1:14" ht="33" customHeight="1" x14ac:dyDescent="0.2">
      <c r="A43" s="261" t="s">
        <v>257</v>
      </c>
      <c r="B43" s="257">
        <v>0</v>
      </c>
      <c r="C43" s="257">
        <v>0</v>
      </c>
      <c r="D43" s="257">
        <v>0</v>
      </c>
      <c r="E43" s="257">
        <v>0</v>
      </c>
      <c r="F43" s="257">
        <v>0</v>
      </c>
      <c r="G43" s="257">
        <v>0</v>
      </c>
      <c r="H43" s="257">
        <v>0</v>
      </c>
      <c r="I43" s="257">
        <v>0</v>
      </c>
      <c r="J43" s="257">
        <v>0</v>
      </c>
      <c r="K43" s="257">
        <v>0</v>
      </c>
      <c r="L43" s="257">
        <v>0</v>
      </c>
      <c r="M43" s="257">
        <v>0</v>
      </c>
      <c r="N43" s="263">
        <v>0</v>
      </c>
    </row>
    <row r="44" spans="1:14" ht="33" customHeight="1" x14ac:dyDescent="0.2">
      <c r="A44" s="261" t="s">
        <v>258</v>
      </c>
      <c r="B44" s="257">
        <v>0</v>
      </c>
      <c r="C44" s="257">
        <v>0</v>
      </c>
      <c r="D44" s="257">
        <v>0</v>
      </c>
      <c r="E44" s="257">
        <v>0</v>
      </c>
      <c r="F44" s="257">
        <v>0</v>
      </c>
      <c r="G44" s="257">
        <v>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257">
        <v>0</v>
      </c>
      <c r="N44" s="263">
        <v>0</v>
      </c>
    </row>
    <row r="45" spans="1:14" ht="33" customHeight="1" x14ac:dyDescent="0.2">
      <c r="A45" s="261" t="s">
        <v>259</v>
      </c>
      <c r="B45" s="257">
        <v>8877749.8100000005</v>
      </c>
      <c r="C45" s="257">
        <v>11183986.91</v>
      </c>
      <c r="D45" s="257">
        <v>17613776.129999999</v>
      </c>
      <c r="E45" s="257">
        <v>4655299.28</v>
      </c>
      <c r="F45" s="257">
        <v>14608058.34</v>
      </c>
      <c r="G45" s="257">
        <v>22704592.469999999</v>
      </c>
      <c r="H45" s="257">
        <v>33502806.670000002</v>
      </c>
      <c r="I45" s="257">
        <v>37958921.759999998</v>
      </c>
      <c r="J45" s="257">
        <v>51098577.939999998</v>
      </c>
      <c r="K45" s="257">
        <v>64146958.850000001</v>
      </c>
      <c r="L45" s="257">
        <v>50408346.859999999</v>
      </c>
      <c r="M45" s="257">
        <v>30160922.109999999</v>
      </c>
      <c r="N45" s="263">
        <v>346919997.13</v>
      </c>
    </row>
    <row r="46" spans="1:14" ht="33" customHeight="1" x14ac:dyDescent="0.2">
      <c r="A46" s="261" t="s">
        <v>260</v>
      </c>
      <c r="B46" s="257">
        <v>0</v>
      </c>
      <c r="C46" s="257">
        <v>0</v>
      </c>
      <c r="D46" s="257">
        <v>0</v>
      </c>
      <c r="E46" s="257"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257">
        <v>0</v>
      </c>
      <c r="N46" s="263">
        <v>0</v>
      </c>
    </row>
    <row r="47" spans="1:14" ht="33" customHeight="1" thickBot="1" x14ac:dyDescent="0.25">
      <c r="A47" s="261" t="s">
        <v>261</v>
      </c>
      <c r="B47" s="257">
        <v>0</v>
      </c>
      <c r="C47" s="257">
        <v>0</v>
      </c>
      <c r="D47" s="257">
        <v>0</v>
      </c>
      <c r="E47" s="257">
        <v>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257">
        <v>0</v>
      </c>
      <c r="N47" s="263">
        <v>0</v>
      </c>
    </row>
    <row r="48" spans="1:14" ht="33" customHeight="1" thickBot="1" x14ac:dyDescent="0.25">
      <c r="A48" s="254" t="s">
        <v>262</v>
      </c>
      <c r="B48" s="255">
        <v>0</v>
      </c>
      <c r="C48" s="255">
        <v>0</v>
      </c>
      <c r="D48" s="255">
        <v>0</v>
      </c>
      <c r="E48" s="255">
        <v>0</v>
      </c>
      <c r="F48" s="255">
        <v>0</v>
      </c>
      <c r="G48" s="255">
        <v>0</v>
      </c>
      <c r="H48" s="255">
        <v>0</v>
      </c>
      <c r="I48" s="255">
        <v>0</v>
      </c>
      <c r="J48" s="255">
        <v>0</v>
      </c>
      <c r="K48" s="255">
        <v>0</v>
      </c>
      <c r="L48" s="255">
        <v>0</v>
      </c>
      <c r="M48" s="255">
        <v>0</v>
      </c>
      <c r="N48" s="255">
        <v>0</v>
      </c>
    </row>
    <row r="49" spans="1:14" ht="33" customHeight="1" thickBot="1" x14ac:dyDescent="0.25">
      <c r="A49" s="264" t="s">
        <v>262</v>
      </c>
      <c r="B49" s="265">
        <v>0</v>
      </c>
      <c r="C49" s="265">
        <v>0</v>
      </c>
      <c r="D49" s="265">
        <v>0</v>
      </c>
      <c r="E49" s="265">
        <v>0</v>
      </c>
      <c r="F49" s="265">
        <v>0</v>
      </c>
      <c r="G49" s="265">
        <v>0</v>
      </c>
      <c r="H49" s="265">
        <v>0</v>
      </c>
      <c r="I49" s="265">
        <v>0</v>
      </c>
      <c r="J49" s="265">
        <v>0</v>
      </c>
      <c r="K49" s="265">
        <v>0</v>
      </c>
      <c r="L49" s="265">
        <v>0</v>
      </c>
      <c r="M49" s="265">
        <v>0</v>
      </c>
      <c r="N49" s="263">
        <v>0</v>
      </c>
    </row>
    <row r="50" spans="1:14" ht="33" customHeight="1" thickBot="1" x14ac:dyDescent="0.25">
      <c r="A50" s="254" t="s">
        <v>263</v>
      </c>
      <c r="B50" s="255">
        <v>0</v>
      </c>
      <c r="C50" s="255">
        <v>0</v>
      </c>
      <c r="D50" s="255">
        <v>3081996.67</v>
      </c>
      <c r="E50" s="255">
        <v>3051147.33</v>
      </c>
      <c r="F50" s="255">
        <v>2883993.08</v>
      </c>
      <c r="G50" s="255">
        <v>0</v>
      </c>
      <c r="H50" s="255">
        <v>2942958.27</v>
      </c>
      <c r="I50" s="255">
        <v>2773709.05</v>
      </c>
      <c r="J50" s="255">
        <v>2940655.74</v>
      </c>
      <c r="K50" s="255">
        <v>2660779.4900000002</v>
      </c>
      <c r="L50" s="255">
        <v>2804482.76</v>
      </c>
      <c r="M50" s="255">
        <v>2703827.5</v>
      </c>
      <c r="N50" s="255">
        <v>25843549.890000001</v>
      </c>
    </row>
    <row r="51" spans="1:14" ht="33" customHeight="1" x14ac:dyDescent="0.2">
      <c r="A51" s="261" t="s">
        <v>264</v>
      </c>
      <c r="B51" s="257">
        <v>0</v>
      </c>
      <c r="C51" s="257">
        <v>0</v>
      </c>
      <c r="D51" s="257">
        <v>3081996.67</v>
      </c>
      <c r="E51" s="257">
        <v>3051147.33</v>
      </c>
      <c r="F51" s="257">
        <v>2883993.08</v>
      </c>
      <c r="G51" s="257">
        <v>0</v>
      </c>
      <c r="H51" s="257">
        <v>2942958.27</v>
      </c>
      <c r="I51" s="257">
        <v>2773709.05</v>
      </c>
      <c r="J51" s="257">
        <v>2940655.74</v>
      </c>
      <c r="K51" s="257">
        <v>2660779.4900000002</v>
      </c>
      <c r="L51" s="257">
        <v>2804482.76</v>
      </c>
      <c r="M51" s="257">
        <v>2703827.5</v>
      </c>
      <c r="N51" s="263">
        <v>25843549.890000001</v>
      </c>
    </row>
    <row r="52" spans="1:14" ht="33" customHeight="1" x14ac:dyDescent="0.2">
      <c r="A52" s="261" t="s">
        <v>265</v>
      </c>
      <c r="B52" s="257">
        <v>0</v>
      </c>
      <c r="C52" s="257">
        <v>0</v>
      </c>
      <c r="D52" s="257">
        <v>0</v>
      </c>
      <c r="E52" s="257">
        <v>0</v>
      </c>
      <c r="F52" s="257">
        <v>0</v>
      </c>
      <c r="G52" s="257">
        <v>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257">
        <v>0</v>
      </c>
      <c r="N52" s="263">
        <v>0</v>
      </c>
    </row>
    <row r="53" spans="1:14" ht="33" customHeight="1" x14ac:dyDescent="0.2">
      <c r="A53" s="261" t="s">
        <v>266</v>
      </c>
      <c r="B53" s="257">
        <v>0</v>
      </c>
      <c r="C53" s="257">
        <v>0</v>
      </c>
      <c r="D53" s="257">
        <v>0</v>
      </c>
      <c r="E53" s="257">
        <v>0</v>
      </c>
      <c r="F53" s="257">
        <v>0</v>
      </c>
      <c r="G53" s="257">
        <v>0</v>
      </c>
      <c r="H53" s="257">
        <v>0</v>
      </c>
      <c r="I53" s="257">
        <v>0</v>
      </c>
      <c r="J53" s="257">
        <v>0</v>
      </c>
      <c r="K53" s="257">
        <v>0</v>
      </c>
      <c r="L53" s="257">
        <v>0</v>
      </c>
      <c r="M53" s="257">
        <v>0</v>
      </c>
      <c r="N53" s="263">
        <v>0</v>
      </c>
    </row>
    <row r="54" spans="1:14" ht="33" customHeight="1" x14ac:dyDescent="0.2">
      <c r="A54" s="261" t="s">
        <v>267</v>
      </c>
      <c r="B54" s="257">
        <v>0</v>
      </c>
      <c r="C54" s="257">
        <v>0</v>
      </c>
      <c r="D54" s="257">
        <v>0</v>
      </c>
      <c r="E54" s="257">
        <v>0</v>
      </c>
      <c r="F54" s="257">
        <v>0</v>
      </c>
      <c r="G54" s="257">
        <v>0</v>
      </c>
      <c r="H54" s="257">
        <v>0</v>
      </c>
      <c r="I54" s="257">
        <v>0</v>
      </c>
      <c r="J54" s="257">
        <v>0</v>
      </c>
      <c r="K54" s="257">
        <v>0</v>
      </c>
      <c r="L54" s="257">
        <v>0</v>
      </c>
      <c r="M54" s="257">
        <v>0</v>
      </c>
      <c r="N54" s="263">
        <v>0</v>
      </c>
    </row>
    <row r="55" spans="1:14" ht="33" customHeight="1" x14ac:dyDescent="0.2">
      <c r="A55" s="261" t="s">
        <v>268</v>
      </c>
      <c r="B55" s="257">
        <v>0</v>
      </c>
      <c r="C55" s="257">
        <v>0</v>
      </c>
      <c r="D55" s="257">
        <v>0</v>
      </c>
      <c r="E55" s="257">
        <v>0</v>
      </c>
      <c r="F55" s="257">
        <v>0</v>
      </c>
      <c r="G55" s="257">
        <v>0</v>
      </c>
      <c r="H55" s="257">
        <v>0</v>
      </c>
      <c r="I55" s="257">
        <v>0</v>
      </c>
      <c r="J55" s="257">
        <v>0</v>
      </c>
      <c r="K55" s="257">
        <v>0</v>
      </c>
      <c r="L55" s="257">
        <v>0</v>
      </c>
      <c r="M55" s="257">
        <v>0</v>
      </c>
      <c r="N55" s="263">
        <v>0</v>
      </c>
    </row>
    <row r="56" spans="1:14" ht="33" customHeight="1" x14ac:dyDescent="0.2">
      <c r="A56" s="261" t="s">
        <v>269</v>
      </c>
      <c r="B56" s="257">
        <v>0</v>
      </c>
      <c r="C56" s="257">
        <v>0</v>
      </c>
      <c r="D56" s="257">
        <v>0</v>
      </c>
      <c r="E56" s="257">
        <v>0</v>
      </c>
      <c r="F56" s="257">
        <v>0</v>
      </c>
      <c r="G56" s="257">
        <v>0</v>
      </c>
      <c r="H56" s="257">
        <v>0</v>
      </c>
      <c r="I56" s="257">
        <v>0</v>
      </c>
      <c r="J56" s="257">
        <v>0</v>
      </c>
      <c r="K56" s="257">
        <v>0</v>
      </c>
      <c r="L56" s="257">
        <v>0</v>
      </c>
      <c r="M56" s="257">
        <v>0</v>
      </c>
      <c r="N56" s="263">
        <v>0</v>
      </c>
    </row>
    <row r="57" spans="1:14" ht="33" customHeight="1" x14ac:dyDescent="0.2">
      <c r="A57" s="261" t="s">
        <v>270</v>
      </c>
      <c r="B57" s="257">
        <v>0</v>
      </c>
      <c r="C57" s="257">
        <v>0</v>
      </c>
      <c r="D57" s="257">
        <v>0</v>
      </c>
      <c r="E57" s="257">
        <v>0</v>
      </c>
      <c r="F57" s="257">
        <v>0</v>
      </c>
      <c r="G57" s="257">
        <v>0</v>
      </c>
      <c r="H57" s="257">
        <v>0</v>
      </c>
      <c r="I57" s="257">
        <v>0</v>
      </c>
      <c r="J57" s="257">
        <v>0</v>
      </c>
      <c r="K57" s="257">
        <v>0</v>
      </c>
      <c r="L57" s="257">
        <v>0</v>
      </c>
      <c r="M57" s="257">
        <v>0</v>
      </c>
      <c r="N57" s="263">
        <v>0</v>
      </c>
    </row>
    <row r="58" spans="1:14" ht="33" customHeight="1" x14ac:dyDescent="0.2">
      <c r="A58" s="261" t="s">
        <v>271</v>
      </c>
      <c r="B58" s="257">
        <v>0</v>
      </c>
      <c r="C58" s="257">
        <v>0</v>
      </c>
      <c r="D58" s="257">
        <v>0</v>
      </c>
      <c r="E58" s="257">
        <v>0</v>
      </c>
      <c r="F58" s="257">
        <v>0</v>
      </c>
      <c r="G58" s="257">
        <v>0</v>
      </c>
      <c r="H58" s="257">
        <v>0</v>
      </c>
      <c r="I58" s="257">
        <v>0</v>
      </c>
      <c r="J58" s="257">
        <v>0</v>
      </c>
      <c r="K58" s="257">
        <v>0</v>
      </c>
      <c r="L58" s="257">
        <v>0</v>
      </c>
      <c r="M58" s="257">
        <v>0</v>
      </c>
      <c r="N58" s="263">
        <v>0</v>
      </c>
    </row>
    <row r="59" spans="1:14" ht="33" customHeight="1" x14ac:dyDescent="0.2">
      <c r="A59" s="261" t="s">
        <v>272</v>
      </c>
      <c r="B59" s="257">
        <v>0</v>
      </c>
      <c r="C59" s="257">
        <v>0</v>
      </c>
      <c r="D59" s="257">
        <v>0</v>
      </c>
      <c r="E59" s="257">
        <v>0</v>
      </c>
      <c r="F59" s="257">
        <v>0</v>
      </c>
      <c r="G59" s="257">
        <v>0</v>
      </c>
      <c r="H59" s="257">
        <v>0</v>
      </c>
      <c r="I59" s="257">
        <v>0</v>
      </c>
      <c r="J59" s="257">
        <v>0</v>
      </c>
      <c r="K59" s="257">
        <v>0</v>
      </c>
      <c r="L59" s="257">
        <v>0</v>
      </c>
      <c r="M59" s="257">
        <v>0</v>
      </c>
      <c r="N59" s="263">
        <v>0</v>
      </c>
    </row>
    <row r="60" spans="1:14" ht="33" customHeight="1" thickBot="1" x14ac:dyDescent="0.25">
      <c r="A60" s="261" t="s">
        <v>273</v>
      </c>
      <c r="B60" s="257">
        <v>0</v>
      </c>
      <c r="C60" s="257">
        <v>0</v>
      </c>
      <c r="D60" s="257">
        <v>0</v>
      </c>
      <c r="E60" s="257">
        <v>0</v>
      </c>
      <c r="F60" s="257">
        <v>0</v>
      </c>
      <c r="G60" s="257">
        <v>0</v>
      </c>
      <c r="H60" s="257">
        <v>0</v>
      </c>
      <c r="I60" s="257">
        <v>0</v>
      </c>
      <c r="J60" s="257">
        <v>0</v>
      </c>
      <c r="K60" s="257">
        <v>0</v>
      </c>
      <c r="L60" s="257">
        <v>0</v>
      </c>
      <c r="M60" s="257">
        <v>0</v>
      </c>
      <c r="N60" s="263">
        <v>0</v>
      </c>
    </row>
    <row r="61" spans="1:14" ht="33" customHeight="1" thickBot="1" x14ac:dyDescent="0.25">
      <c r="A61" s="254" t="s">
        <v>274</v>
      </c>
      <c r="B61" s="255">
        <v>0</v>
      </c>
      <c r="C61" s="255">
        <v>0</v>
      </c>
      <c r="D61" s="255">
        <v>0</v>
      </c>
      <c r="E61" s="255">
        <v>0</v>
      </c>
      <c r="F61" s="255">
        <v>0</v>
      </c>
      <c r="G61" s="255">
        <v>0</v>
      </c>
      <c r="H61" s="255">
        <v>0</v>
      </c>
      <c r="I61" s="255">
        <v>0</v>
      </c>
      <c r="J61" s="255">
        <v>0</v>
      </c>
      <c r="K61" s="255">
        <v>0</v>
      </c>
      <c r="L61" s="255">
        <v>0</v>
      </c>
      <c r="M61" s="255">
        <v>0</v>
      </c>
      <c r="N61" s="255">
        <v>0</v>
      </c>
    </row>
    <row r="62" spans="1:14" ht="33" customHeight="1" x14ac:dyDescent="0.2">
      <c r="A62" s="261" t="s">
        <v>275</v>
      </c>
      <c r="B62" s="257">
        <v>0</v>
      </c>
      <c r="C62" s="257">
        <v>0</v>
      </c>
      <c r="D62" s="257">
        <v>0</v>
      </c>
      <c r="E62" s="257">
        <v>0</v>
      </c>
      <c r="F62" s="257">
        <v>0</v>
      </c>
      <c r="G62" s="257">
        <v>0</v>
      </c>
      <c r="H62" s="257">
        <v>0</v>
      </c>
      <c r="I62" s="257">
        <v>0</v>
      </c>
      <c r="J62" s="257">
        <v>0</v>
      </c>
      <c r="K62" s="257">
        <v>0</v>
      </c>
      <c r="L62" s="257">
        <v>0</v>
      </c>
      <c r="M62" s="257">
        <v>0</v>
      </c>
      <c r="N62" s="263">
        <v>0</v>
      </c>
    </row>
    <row r="63" spans="1:14" ht="33" customHeight="1" x14ac:dyDescent="0.2">
      <c r="A63" s="261" t="s">
        <v>276</v>
      </c>
      <c r="B63" s="257">
        <v>0</v>
      </c>
      <c r="C63" s="257">
        <v>0</v>
      </c>
      <c r="D63" s="257">
        <v>0</v>
      </c>
      <c r="E63" s="257">
        <v>0</v>
      </c>
      <c r="F63" s="257">
        <v>0</v>
      </c>
      <c r="G63" s="257">
        <v>0</v>
      </c>
      <c r="H63" s="257">
        <v>0</v>
      </c>
      <c r="I63" s="257">
        <v>0</v>
      </c>
      <c r="J63" s="257">
        <v>0</v>
      </c>
      <c r="K63" s="257">
        <v>0</v>
      </c>
      <c r="L63" s="257">
        <v>0</v>
      </c>
      <c r="M63" s="257">
        <v>0</v>
      </c>
      <c r="N63" s="263">
        <v>0</v>
      </c>
    </row>
    <row r="64" spans="1:14" ht="33" customHeight="1" x14ac:dyDescent="0.2">
      <c r="A64" s="261" t="s">
        <v>277</v>
      </c>
      <c r="B64" s="257">
        <v>0</v>
      </c>
      <c r="C64" s="257">
        <v>0</v>
      </c>
      <c r="D64" s="257">
        <v>0</v>
      </c>
      <c r="E64" s="257">
        <v>0</v>
      </c>
      <c r="F64" s="257">
        <v>0</v>
      </c>
      <c r="G64" s="257">
        <v>0</v>
      </c>
      <c r="H64" s="257">
        <v>0</v>
      </c>
      <c r="I64" s="257">
        <v>0</v>
      </c>
      <c r="J64" s="257">
        <v>0</v>
      </c>
      <c r="K64" s="257">
        <v>0</v>
      </c>
      <c r="L64" s="257">
        <v>0</v>
      </c>
      <c r="M64" s="257">
        <v>0</v>
      </c>
      <c r="N64" s="263">
        <v>0</v>
      </c>
    </row>
    <row r="65" spans="1:14" ht="33" customHeight="1" x14ac:dyDescent="0.2">
      <c r="A65" s="261" t="s">
        <v>278</v>
      </c>
      <c r="B65" s="257">
        <v>0</v>
      </c>
      <c r="C65" s="257">
        <v>0</v>
      </c>
      <c r="D65" s="257">
        <v>0</v>
      </c>
      <c r="E65" s="257">
        <v>0</v>
      </c>
      <c r="F65" s="257">
        <v>0</v>
      </c>
      <c r="G65" s="257">
        <v>0</v>
      </c>
      <c r="H65" s="257">
        <v>0</v>
      </c>
      <c r="I65" s="257">
        <v>0</v>
      </c>
      <c r="J65" s="257">
        <v>0</v>
      </c>
      <c r="K65" s="257">
        <v>0</v>
      </c>
      <c r="L65" s="257">
        <v>0</v>
      </c>
      <c r="M65" s="257">
        <v>0</v>
      </c>
      <c r="N65" s="263">
        <v>0</v>
      </c>
    </row>
    <row r="66" spans="1:14" ht="33" customHeight="1" x14ac:dyDescent="0.2">
      <c r="A66" s="261" t="s">
        <v>279</v>
      </c>
      <c r="B66" s="257">
        <v>0</v>
      </c>
      <c r="C66" s="257">
        <v>0</v>
      </c>
      <c r="D66" s="257">
        <v>0</v>
      </c>
      <c r="E66" s="257">
        <v>0</v>
      </c>
      <c r="F66" s="257">
        <v>0</v>
      </c>
      <c r="G66" s="257">
        <v>0</v>
      </c>
      <c r="H66" s="257">
        <v>0</v>
      </c>
      <c r="I66" s="257">
        <v>0</v>
      </c>
      <c r="J66" s="257">
        <v>0</v>
      </c>
      <c r="K66" s="257">
        <v>0</v>
      </c>
      <c r="L66" s="257">
        <v>0</v>
      </c>
      <c r="M66" s="257">
        <v>0</v>
      </c>
      <c r="N66" s="263">
        <v>0</v>
      </c>
    </row>
    <row r="67" spans="1:14" ht="33" customHeight="1" x14ac:dyDescent="0.2">
      <c r="A67" s="261" t="s">
        <v>280</v>
      </c>
      <c r="B67" s="257">
        <v>0</v>
      </c>
      <c r="C67" s="257">
        <v>0</v>
      </c>
      <c r="D67" s="257">
        <v>0</v>
      </c>
      <c r="E67" s="257">
        <v>0</v>
      </c>
      <c r="F67" s="257">
        <v>0</v>
      </c>
      <c r="G67" s="257">
        <v>0</v>
      </c>
      <c r="H67" s="257">
        <v>0</v>
      </c>
      <c r="I67" s="257">
        <v>0</v>
      </c>
      <c r="J67" s="257">
        <v>0</v>
      </c>
      <c r="K67" s="257">
        <v>0</v>
      </c>
      <c r="L67" s="257">
        <v>0</v>
      </c>
      <c r="M67" s="257">
        <v>0</v>
      </c>
      <c r="N67" s="263">
        <v>0</v>
      </c>
    </row>
    <row r="68" spans="1:14" ht="33" customHeight="1" thickBot="1" x14ac:dyDescent="0.25">
      <c r="A68" s="261" t="s">
        <v>281</v>
      </c>
      <c r="B68" s="257">
        <v>0</v>
      </c>
      <c r="C68" s="257">
        <v>0</v>
      </c>
      <c r="D68" s="257">
        <v>0</v>
      </c>
      <c r="E68" s="257">
        <v>0</v>
      </c>
      <c r="F68" s="257">
        <v>0</v>
      </c>
      <c r="G68" s="257">
        <v>0</v>
      </c>
      <c r="H68" s="257">
        <v>0</v>
      </c>
      <c r="I68" s="257">
        <v>0</v>
      </c>
      <c r="J68" s="257">
        <v>0</v>
      </c>
      <c r="K68" s="257">
        <v>0</v>
      </c>
      <c r="L68" s="257">
        <v>0</v>
      </c>
      <c r="M68" s="257">
        <v>0</v>
      </c>
      <c r="N68" s="263">
        <v>0</v>
      </c>
    </row>
    <row r="69" spans="1:14" ht="33" customHeight="1" thickBot="1" x14ac:dyDescent="0.25">
      <c r="A69" s="254" t="s">
        <v>282</v>
      </c>
      <c r="B69" s="255">
        <v>4344886.18</v>
      </c>
      <c r="C69" s="255">
        <v>6131311.7300000004</v>
      </c>
      <c r="D69" s="255">
        <v>5289005.4800000004</v>
      </c>
      <c r="E69" s="255">
        <v>1174047.33</v>
      </c>
      <c r="F69" s="255">
        <v>0</v>
      </c>
      <c r="G69" s="255">
        <v>0</v>
      </c>
      <c r="H69" s="255">
        <v>0</v>
      </c>
      <c r="I69" s="255">
        <v>0</v>
      </c>
      <c r="J69" s="255">
        <v>0</v>
      </c>
      <c r="K69" s="255">
        <v>0</v>
      </c>
      <c r="L69" s="255">
        <v>0</v>
      </c>
      <c r="M69" s="255">
        <v>0</v>
      </c>
      <c r="N69" s="255">
        <v>16939250.719999999</v>
      </c>
    </row>
    <row r="70" spans="1:14" ht="33" customHeight="1" x14ac:dyDescent="0.2">
      <c r="A70" s="261" t="s">
        <v>283</v>
      </c>
      <c r="B70" s="257">
        <v>4344886.18</v>
      </c>
      <c r="C70" s="257">
        <v>6131311.7300000004</v>
      </c>
      <c r="D70" s="257">
        <v>5289005.4800000004</v>
      </c>
      <c r="E70" s="257">
        <v>1174047.33</v>
      </c>
      <c r="F70" s="257">
        <v>0</v>
      </c>
      <c r="G70" s="257">
        <v>0</v>
      </c>
      <c r="H70" s="257">
        <v>0</v>
      </c>
      <c r="I70" s="257">
        <v>0</v>
      </c>
      <c r="J70" s="257">
        <v>0</v>
      </c>
      <c r="K70" s="257">
        <v>0</v>
      </c>
      <c r="L70" s="257">
        <v>0</v>
      </c>
      <c r="M70" s="257">
        <v>0</v>
      </c>
      <c r="N70" s="263">
        <v>16939250.719999999</v>
      </c>
    </row>
    <row r="71" spans="1:14" ht="33" customHeight="1" x14ac:dyDescent="0.2">
      <c r="A71" s="261" t="s">
        <v>284</v>
      </c>
      <c r="B71" s="257">
        <v>0</v>
      </c>
      <c r="C71" s="257">
        <v>0</v>
      </c>
      <c r="D71" s="257">
        <v>0</v>
      </c>
      <c r="E71" s="257">
        <v>0</v>
      </c>
      <c r="F71" s="257">
        <v>0</v>
      </c>
      <c r="G71" s="257">
        <v>0</v>
      </c>
      <c r="H71" s="257">
        <v>0</v>
      </c>
      <c r="I71" s="257">
        <v>0</v>
      </c>
      <c r="J71" s="257">
        <v>0</v>
      </c>
      <c r="K71" s="257">
        <v>0</v>
      </c>
      <c r="L71" s="257">
        <v>0</v>
      </c>
      <c r="M71" s="257">
        <v>0</v>
      </c>
      <c r="N71" s="263">
        <v>0</v>
      </c>
    </row>
    <row r="72" spans="1:14" ht="33" customHeight="1" x14ac:dyDescent="0.2">
      <c r="A72" s="261" t="s">
        <v>285</v>
      </c>
      <c r="B72" s="257">
        <v>0</v>
      </c>
      <c r="C72" s="257">
        <v>0</v>
      </c>
      <c r="D72" s="257">
        <v>0</v>
      </c>
      <c r="E72" s="257">
        <v>0</v>
      </c>
      <c r="F72" s="257">
        <v>0</v>
      </c>
      <c r="G72" s="257">
        <v>0</v>
      </c>
      <c r="H72" s="257">
        <v>0</v>
      </c>
      <c r="I72" s="257">
        <v>0</v>
      </c>
      <c r="J72" s="257">
        <v>0</v>
      </c>
      <c r="K72" s="257">
        <v>0</v>
      </c>
      <c r="L72" s="257">
        <v>0</v>
      </c>
      <c r="M72" s="257">
        <v>0</v>
      </c>
      <c r="N72" s="263">
        <v>0</v>
      </c>
    </row>
    <row r="73" spans="1:14" ht="33" customHeight="1" x14ac:dyDescent="0.2">
      <c r="A73" s="261" t="s">
        <v>286</v>
      </c>
      <c r="B73" s="257">
        <v>0</v>
      </c>
      <c r="C73" s="257">
        <v>0</v>
      </c>
      <c r="D73" s="257">
        <v>0</v>
      </c>
      <c r="E73" s="257">
        <v>0</v>
      </c>
      <c r="F73" s="257">
        <v>0</v>
      </c>
      <c r="G73" s="257">
        <v>0</v>
      </c>
      <c r="H73" s="257">
        <v>0</v>
      </c>
      <c r="I73" s="257">
        <v>0</v>
      </c>
      <c r="J73" s="257">
        <v>0</v>
      </c>
      <c r="K73" s="257">
        <v>0</v>
      </c>
      <c r="L73" s="257">
        <v>0</v>
      </c>
      <c r="M73" s="257">
        <v>0</v>
      </c>
      <c r="N73" s="263">
        <v>0</v>
      </c>
    </row>
    <row r="74" spans="1:14" ht="33" customHeight="1" x14ac:dyDescent="0.2">
      <c r="A74" s="261" t="s">
        <v>287</v>
      </c>
      <c r="B74" s="257">
        <v>0</v>
      </c>
      <c r="C74" s="257">
        <v>0</v>
      </c>
      <c r="D74" s="257">
        <v>0</v>
      </c>
      <c r="E74" s="257">
        <v>0</v>
      </c>
      <c r="F74" s="257">
        <v>0</v>
      </c>
      <c r="G74" s="257">
        <v>0</v>
      </c>
      <c r="H74" s="257">
        <v>0</v>
      </c>
      <c r="I74" s="257">
        <v>0</v>
      </c>
      <c r="J74" s="257">
        <v>0</v>
      </c>
      <c r="K74" s="257">
        <v>0</v>
      </c>
      <c r="L74" s="257">
        <v>0</v>
      </c>
      <c r="M74" s="257">
        <v>0</v>
      </c>
      <c r="N74" s="263">
        <v>0</v>
      </c>
    </row>
    <row r="75" spans="1:14" ht="33" customHeight="1" x14ac:dyDescent="0.2">
      <c r="A75" s="261" t="s">
        <v>288</v>
      </c>
      <c r="B75" s="257">
        <v>0</v>
      </c>
      <c r="C75" s="257">
        <v>0</v>
      </c>
      <c r="D75" s="257">
        <v>0</v>
      </c>
      <c r="E75" s="257">
        <v>0</v>
      </c>
      <c r="F75" s="257">
        <v>0</v>
      </c>
      <c r="G75" s="257">
        <v>0</v>
      </c>
      <c r="H75" s="257">
        <v>0</v>
      </c>
      <c r="I75" s="257">
        <v>0</v>
      </c>
      <c r="J75" s="257">
        <v>0</v>
      </c>
      <c r="K75" s="257">
        <v>0</v>
      </c>
      <c r="L75" s="257">
        <v>0</v>
      </c>
      <c r="M75" s="257">
        <v>0</v>
      </c>
      <c r="N75" s="263">
        <v>0</v>
      </c>
    </row>
    <row r="76" spans="1:14" ht="33" customHeight="1" x14ac:dyDescent="0.2">
      <c r="A76" s="261" t="s">
        <v>289</v>
      </c>
      <c r="B76" s="257">
        <v>0</v>
      </c>
      <c r="C76" s="257">
        <v>0</v>
      </c>
      <c r="D76" s="257">
        <v>0</v>
      </c>
      <c r="E76" s="257">
        <v>0</v>
      </c>
      <c r="F76" s="257">
        <v>0</v>
      </c>
      <c r="G76" s="257">
        <v>0</v>
      </c>
      <c r="H76" s="257">
        <v>0</v>
      </c>
      <c r="I76" s="257">
        <v>0</v>
      </c>
      <c r="J76" s="257">
        <v>0</v>
      </c>
      <c r="K76" s="257">
        <v>0</v>
      </c>
      <c r="L76" s="257">
        <v>0</v>
      </c>
      <c r="M76" s="257">
        <v>0</v>
      </c>
      <c r="N76" s="263">
        <v>0</v>
      </c>
    </row>
    <row r="77" spans="1:14" ht="33" customHeight="1" x14ac:dyDescent="0.2">
      <c r="A77" s="261" t="s">
        <v>290</v>
      </c>
      <c r="B77" s="257">
        <v>0</v>
      </c>
      <c r="C77" s="257">
        <v>0</v>
      </c>
      <c r="D77" s="257">
        <v>0</v>
      </c>
      <c r="E77" s="257">
        <v>0</v>
      </c>
      <c r="F77" s="257">
        <v>0</v>
      </c>
      <c r="G77" s="257">
        <v>0</v>
      </c>
      <c r="H77" s="257">
        <v>0</v>
      </c>
      <c r="I77" s="257">
        <v>0</v>
      </c>
      <c r="J77" s="257">
        <v>0</v>
      </c>
      <c r="K77" s="257">
        <v>0</v>
      </c>
      <c r="L77" s="257">
        <v>0</v>
      </c>
      <c r="M77" s="257">
        <v>0</v>
      </c>
      <c r="N77" s="263">
        <v>0</v>
      </c>
    </row>
    <row r="78" spans="1:14" ht="33" customHeight="1" x14ac:dyDescent="0.2">
      <c r="A78" s="261" t="s">
        <v>291</v>
      </c>
      <c r="B78" s="257">
        <v>0</v>
      </c>
      <c r="C78" s="257">
        <v>0</v>
      </c>
      <c r="D78" s="257">
        <v>0</v>
      </c>
      <c r="E78" s="257">
        <v>0</v>
      </c>
      <c r="F78" s="257">
        <v>0</v>
      </c>
      <c r="G78" s="257">
        <v>0</v>
      </c>
      <c r="H78" s="257">
        <v>0</v>
      </c>
      <c r="I78" s="257">
        <v>0</v>
      </c>
      <c r="J78" s="257">
        <v>0</v>
      </c>
      <c r="K78" s="257">
        <v>0</v>
      </c>
      <c r="L78" s="257">
        <v>0</v>
      </c>
      <c r="M78" s="257">
        <v>0</v>
      </c>
      <c r="N78" s="263">
        <v>0</v>
      </c>
    </row>
    <row r="79" spans="1:14" ht="33" customHeight="1" x14ac:dyDescent="0.2">
      <c r="A79" s="261" t="s">
        <v>292</v>
      </c>
      <c r="B79" s="257">
        <v>0</v>
      </c>
      <c r="C79" s="257">
        <v>0</v>
      </c>
      <c r="D79" s="257">
        <v>0</v>
      </c>
      <c r="E79" s="257">
        <v>0</v>
      </c>
      <c r="F79" s="257">
        <v>0</v>
      </c>
      <c r="G79" s="257">
        <v>0</v>
      </c>
      <c r="H79" s="257">
        <v>0</v>
      </c>
      <c r="I79" s="257">
        <v>0</v>
      </c>
      <c r="J79" s="257">
        <v>0</v>
      </c>
      <c r="K79" s="257">
        <v>0</v>
      </c>
      <c r="L79" s="257">
        <v>0</v>
      </c>
      <c r="M79" s="257">
        <v>0</v>
      </c>
      <c r="N79" s="263">
        <v>0</v>
      </c>
    </row>
    <row r="80" spans="1:14" ht="33" customHeight="1" x14ac:dyDescent="0.2">
      <c r="A80" s="261" t="s">
        <v>293</v>
      </c>
      <c r="B80" s="257">
        <v>0</v>
      </c>
      <c r="C80" s="257">
        <v>0</v>
      </c>
      <c r="D80" s="257">
        <v>0</v>
      </c>
      <c r="E80" s="257">
        <v>0</v>
      </c>
      <c r="F80" s="257">
        <v>0</v>
      </c>
      <c r="G80" s="257">
        <v>0</v>
      </c>
      <c r="H80" s="257">
        <v>0</v>
      </c>
      <c r="I80" s="257">
        <v>0</v>
      </c>
      <c r="J80" s="257">
        <v>0</v>
      </c>
      <c r="K80" s="257">
        <v>0</v>
      </c>
      <c r="L80" s="257">
        <v>0</v>
      </c>
      <c r="M80" s="257">
        <v>0</v>
      </c>
      <c r="N80" s="263">
        <v>0</v>
      </c>
    </row>
    <row r="81" spans="1:14" ht="33" customHeight="1" x14ac:dyDescent="0.2">
      <c r="A81" s="261" t="s">
        <v>294</v>
      </c>
      <c r="B81" s="257">
        <v>0</v>
      </c>
      <c r="C81" s="257">
        <v>0</v>
      </c>
      <c r="D81" s="257">
        <v>0</v>
      </c>
      <c r="E81" s="257">
        <v>0</v>
      </c>
      <c r="F81" s="257">
        <v>0</v>
      </c>
      <c r="G81" s="257">
        <v>0</v>
      </c>
      <c r="H81" s="257">
        <v>0</v>
      </c>
      <c r="I81" s="257">
        <v>0</v>
      </c>
      <c r="J81" s="257">
        <v>0</v>
      </c>
      <c r="K81" s="257">
        <v>0</v>
      </c>
      <c r="L81" s="257">
        <v>0</v>
      </c>
      <c r="M81" s="257">
        <v>0</v>
      </c>
      <c r="N81" s="263">
        <v>0</v>
      </c>
    </row>
    <row r="82" spans="1:14" ht="33" customHeight="1" x14ac:dyDescent="0.2">
      <c r="A82" s="261" t="s">
        <v>295</v>
      </c>
      <c r="B82" s="257">
        <v>0</v>
      </c>
      <c r="C82" s="257">
        <v>0</v>
      </c>
      <c r="D82" s="257">
        <v>0</v>
      </c>
      <c r="E82" s="257">
        <v>0</v>
      </c>
      <c r="F82" s="257">
        <v>0</v>
      </c>
      <c r="G82" s="257">
        <v>0</v>
      </c>
      <c r="H82" s="257">
        <v>0</v>
      </c>
      <c r="I82" s="257">
        <v>0</v>
      </c>
      <c r="J82" s="257">
        <v>0</v>
      </c>
      <c r="K82" s="257">
        <v>0</v>
      </c>
      <c r="L82" s="257">
        <v>0</v>
      </c>
      <c r="M82" s="257">
        <v>0</v>
      </c>
      <c r="N82" s="263">
        <v>0</v>
      </c>
    </row>
    <row r="83" spans="1:14" ht="33" customHeight="1" x14ac:dyDescent="0.2">
      <c r="A83" s="261" t="s">
        <v>296</v>
      </c>
      <c r="B83" s="257">
        <v>0</v>
      </c>
      <c r="C83" s="257">
        <v>0</v>
      </c>
      <c r="D83" s="257">
        <v>0</v>
      </c>
      <c r="E83" s="257">
        <v>0</v>
      </c>
      <c r="F83" s="257">
        <v>0</v>
      </c>
      <c r="G83" s="257">
        <v>0</v>
      </c>
      <c r="H83" s="257">
        <v>0</v>
      </c>
      <c r="I83" s="257">
        <v>0</v>
      </c>
      <c r="J83" s="257">
        <v>0</v>
      </c>
      <c r="K83" s="257">
        <v>0</v>
      </c>
      <c r="L83" s="257">
        <v>0</v>
      </c>
      <c r="M83" s="257">
        <v>0</v>
      </c>
      <c r="N83" s="263">
        <v>0</v>
      </c>
    </row>
    <row r="84" spans="1:14" ht="33" customHeight="1" thickBot="1" x14ac:dyDescent="0.25">
      <c r="A84" s="261" t="s">
        <v>297</v>
      </c>
      <c r="B84" s="257">
        <v>0</v>
      </c>
      <c r="C84" s="257">
        <v>0</v>
      </c>
      <c r="D84" s="257">
        <v>0</v>
      </c>
      <c r="E84" s="257">
        <v>0</v>
      </c>
      <c r="F84" s="257">
        <v>0</v>
      </c>
      <c r="G84" s="257">
        <v>0</v>
      </c>
      <c r="H84" s="257">
        <v>0</v>
      </c>
      <c r="I84" s="257">
        <v>0</v>
      </c>
      <c r="J84" s="257">
        <v>0</v>
      </c>
      <c r="K84" s="257">
        <v>0</v>
      </c>
      <c r="L84" s="257">
        <v>0</v>
      </c>
      <c r="M84" s="257">
        <v>0</v>
      </c>
      <c r="N84" s="263">
        <v>0</v>
      </c>
    </row>
    <row r="85" spans="1:14" ht="33" customHeight="1" thickBot="1" x14ac:dyDescent="0.25">
      <c r="A85" s="254" t="s">
        <v>298</v>
      </c>
      <c r="B85" s="255">
        <v>0</v>
      </c>
      <c r="C85" s="255">
        <v>0</v>
      </c>
      <c r="D85" s="255">
        <v>0</v>
      </c>
      <c r="E85" s="255">
        <v>0</v>
      </c>
      <c r="F85" s="255">
        <v>0</v>
      </c>
      <c r="G85" s="255">
        <v>0</v>
      </c>
      <c r="H85" s="255">
        <v>0</v>
      </c>
      <c r="I85" s="255">
        <v>0</v>
      </c>
      <c r="J85" s="255">
        <v>0</v>
      </c>
      <c r="K85" s="255">
        <v>0</v>
      </c>
      <c r="L85" s="255">
        <v>0</v>
      </c>
      <c r="M85" s="255">
        <v>0</v>
      </c>
      <c r="N85" s="255">
        <v>0</v>
      </c>
    </row>
    <row r="86" spans="1:14" ht="33" customHeight="1" x14ac:dyDescent="0.2">
      <c r="A86" s="261" t="s">
        <v>299</v>
      </c>
      <c r="B86" s="257">
        <v>0</v>
      </c>
      <c r="C86" s="257">
        <v>0</v>
      </c>
      <c r="D86" s="257">
        <v>0</v>
      </c>
      <c r="E86" s="257">
        <v>0</v>
      </c>
      <c r="F86" s="257">
        <v>0</v>
      </c>
      <c r="G86" s="257">
        <v>0</v>
      </c>
      <c r="H86" s="257">
        <v>0</v>
      </c>
      <c r="I86" s="257">
        <v>0</v>
      </c>
      <c r="J86" s="257">
        <v>0</v>
      </c>
      <c r="K86" s="257">
        <v>0</v>
      </c>
      <c r="L86" s="257">
        <v>0</v>
      </c>
      <c r="M86" s="257">
        <v>0</v>
      </c>
      <c r="N86" s="263">
        <v>0</v>
      </c>
    </row>
    <row r="87" spans="1:14" ht="33" customHeight="1" x14ac:dyDescent="0.2">
      <c r="A87" s="261" t="s">
        <v>300</v>
      </c>
      <c r="B87" s="257">
        <v>0</v>
      </c>
      <c r="C87" s="257">
        <v>0</v>
      </c>
      <c r="D87" s="257">
        <v>0</v>
      </c>
      <c r="E87" s="257">
        <v>0</v>
      </c>
      <c r="F87" s="257">
        <v>0</v>
      </c>
      <c r="G87" s="257">
        <v>0</v>
      </c>
      <c r="H87" s="257">
        <v>0</v>
      </c>
      <c r="I87" s="257">
        <v>0</v>
      </c>
      <c r="J87" s="257">
        <v>0</v>
      </c>
      <c r="K87" s="257">
        <v>0</v>
      </c>
      <c r="L87" s="257">
        <v>0</v>
      </c>
      <c r="M87" s="257">
        <v>0</v>
      </c>
      <c r="N87" s="263">
        <v>0</v>
      </c>
    </row>
    <row r="88" spans="1:14" ht="33" customHeight="1" x14ac:dyDescent="0.2">
      <c r="A88" s="261" t="s">
        <v>301</v>
      </c>
      <c r="B88" s="257">
        <v>0</v>
      </c>
      <c r="C88" s="257">
        <v>0</v>
      </c>
      <c r="D88" s="257">
        <v>0</v>
      </c>
      <c r="E88" s="257">
        <v>0</v>
      </c>
      <c r="F88" s="257">
        <v>0</v>
      </c>
      <c r="G88" s="257">
        <v>0</v>
      </c>
      <c r="H88" s="257">
        <v>0</v>
      </c>
      <c r="I88" s="257">
        <v>0</v>
      </c>
      <c r="J88" s="257">
        <v>0</v>
      </c>
      <c r="K88" s="257">
        <v>0</v>
      </c>
      <c r="L88" s="257">
        <v>0</v>
      </c>
      <c r="M88" s="257">
        <v>0</v>
      </c>
      <c r="N88" s="263">
        <v>0</v>
      </c>
    </row>
    <row r="89" spans="1:14" ht="33" customHeight="1" x14ac:dyDescent="0.2">
      <c r="A89" s="261" t="s">
        <v>302</v>
      </c>
      <c r="B89" s="257">
        <v>0</v>
      </c>
      <c r="C89" s="257">
        <v>0</v>
      </c>
      <c r="D89" s="257">
        <v>0</v>
      </c>
      <c r="E89" s="257">
        <v>0</v>
      </c>
      <c r="F89" s="257">
        <v>0</v>
      </c>
      <c r="G89" s="257">
        <v>0</v>
      </c>
      <c r="H89" s="257">
        <v>0</v>
      </c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63">
        <v>0</v>
      </c>
    </row>
    <row r="90" spans="1:14" ht="33" customHeight="1" x14ac:dyDescent="0.2">
      <c r="A90" s="261" t="s">
        <v>303</v>
      </c>
      <c r="B90" s="257">
        <v>0</v>
      </c>
      <c r="C90" s="257">
        <v>0</v>
      </c>
      <c r="D90" s="257">
        <v>0</v>
      </c>
      <c r="E90" s="257">
        <v>0</v>
      </c>
      <c r="F90" s="257">
        <v>0</v>
      </c>
      <c r="G90" s="257">
        <v>0</v>
      </c>
      <c r="H90" s="257">
        <v>0</v>
      </c>
      <c r="I90" s="257">
        <v>0</v>
      </c>
      <c r="J90" s="257">
        <v>0</v>
      </c>
      <c r="K90" s="257">
        <v>0</v>
      </c>
      <c r="L90" s="257">
        <v>0</v>
      </c>
      <c r="M90" s="257">
        <v>0</v>
      </c>
      <c r="N90" s="263">
        <v>0</v>
      </c>
    </row>
    <row r="91" spans="1:14" ht="33" customHeight="1" thickBot="1" x14ac:dyDescent="0.25">
      <c r="A91" s="261" t="s">
        <v>234</v>
      </c>
      <c r="B91" s="257">
        <v>0</v>
      </c>
      <c r="C91" s="257">
        <v>0</v>
      </c>
      <c r="D91" s="257">
        <v>0</v>
      </c>
      <c r="E91" s="257">
        <v>0</v>
      </c>
      <c r="F91" s="257">
        <v>0</v>
      </c>
      <c r="G91" s="257">
        <v>0</v>
      </c>
      <c r="H91" s="257">
        <v>0</v>
      </c>
      <c r="I91" s="257">
        <v>0</v>
      </c>
      <c r="J91" s="257">
        <v>0</v>
      </c>
      <c r="K91" s="257">
        <v>0</v>
      </c>
      <c r="L91" s="257">
        <v>0</v>
      </c>
      <c r="M91" s="257">
        <v>0</v>
      </c>
      <c r="N91" s="263">
        <v>0</v>
      </c>
    </row>
    <row r="92" spans="1:14" ht="33" customHeight="1" thickBot="1" x14ac:dyDescent="0.25">
      <c r="A92" s="254" t="s">
        <v>304</v>
      </c>
      <c r="B92" s="255">
        <v>0</v>
      </c>
      <c r="C92" s="255">
        <v>0</v>
      </c>
      <c r="D92" s="255">
        <v>0</v>
      </c>
      <c r="E92" s="255">
        <v>0</v>
      </c>
      <c r="F92" s="255">
        <v>0</v>
      </c>
      <c r="G92" s="255">
        <v>0</v>
      </c>
      <c r="H92" s="255">
        <v>0</v>
      </c>
      <c r="I92" s="255">
        <v>0</v>
      </c>
      <c r="J92" s="255">
        <v>0</v>
      </c>
      <c r="K92" s="255">
        <v>0</v>
      </c>
      <c r="L92" s="255">
        <v>0</v>
      </c>
      <c r="M92" s="255">
        <v>0</v>
      </c>
      <c r="N92" s="255">
        <v>0</v>
      </c>
    </row>
    <row r="93" spans="1:14" ht="33" customHeight="1" x14ac:dyDescent="0.2">
      <c r="A93" s="261" t="s">
        <v>305</v>
      </c>
      <c r="B93" s="257">
        <v>0</v>
      </c>
      <c r="C93" s="257">
        <v>0</v>
      </c>
      <c r="D93" s="257">
        <v>0</v>
      </c>
      <c r="E93" s="257">
        <v>0</v>
      </c>
      <c r="F93" s="257">
        <v>0</v>
      </c>
      <c r="G93" s="257">
        <v>0</v>
      </c>
      <c r="H93" s="257">
        <v>0</v>
      </c>
      <c r="I93" s="257">
        <v>0</v>
      </c>
      <c r="J93" s="257">
        <v>0</v>
      </c>
      <c r="K93" s="257">
        <v>0</v>
      </c>
      <c r="L93" s="257">
        <v>0</v>
      </c>
      <c r="M93" s="257">
        <v>0</v>
      </c>
      <c r="N93" s="257">
        <v>0</v>
      </c>
    </row>
    <row r="94" spans="1:14" ht="33" customHeight="1" x14ac:dyDescent="0.2">
      <c r="A94" s="261" t="s">
        <v>306</v>
      </c>
      <c r="B94" s="257">
        <v>0</v>
      </c>
      <c r="C94" s="257">
        <v>0</v>
      </c>
      <c r="D94" s="257">
        <v>0</v>
      </c>
      <c r="E94" s="257">
        <v>0</v>
      </c>
      <c r="F94" s="257">
        <v>0</v>
      </c>
      <c r="G94" s="257">
        <v>0</v>
      </c>
      <c r="H94" s="257">
        <v>0</v>
      </c>
      <c r="I94" s="257">
        <v>0</v>
      </c>
      <c r="J94" s="257">
        <v>0</v>
      </c>
      <c r="K94" s="257">
        <v>0</v>
      </c>
      <c r="L94" s="257">
        <v>0</v>
      </c>
      <c r="M94" s="257">
        <v>0</v>
      </c>
      <c r="N94" s="257">
        <v>0</v>
      </c>
    </row>
    <row r="95" spans="1:14" ht="33" customHeight="1" x14ac:dyDescent="0.2">
      <c r="A95" s="261" t="s">
        <v>307</v>
      </c>
      <c r="B95" s="257">
        <v>0</v>
      </c>
      <c r="C95" s="257">
        <v>0</v>
      </c>
      <c r="D95" s="257">
        <v>0</v>
      </c>
      <c r="E95" s="257">
        <v>0</v>
      </c>
      <c r="F95" s="257">
        <v>0</v>
      </c>
      <c r="G95" s="257">
        <v>0</v>
      </c>
      <c r="H95" s="257">
        <v>0</v>
      </c>
      <c r="I95" s="257">
        <v>0</v>
      </c>
      <c r="J95" s="257">
        <v>0</v>
      </c>
      <c r="K95" s="257">
        <v>0</v>
      </c>
      <c r="L95" s="257">
        <v>0</v>
      </c>
      <c r="M95" s="257">
        <v>0</v>
      </c>
      <c r="N95" s="257">
        <v>0</v>
      </c>
    </row>
    <row r="96" spans="1:14" ht="33" customHeight="1" thickBot="1" x14ac:dyDescent="0.25">
      <c r="A96" s="261" t="s">
        <v>234</v>
      </c>
      <c r="B96" s="257">
        <v>0</v>
      </c>
      <c r="C96" s="257">
        <v>0</v>
      </c>
      <c r="D96" s="257">
        <v>0</v>
      </c>
      <c r="E96" s="257">
        <v>0</v>
      </c>
      <c r="F96" s="257">
        <v>0</v>
      </c>
      <c r="G96" s="257">
        <v>0</v>
      </c>
      <c r="H96" s="257">
        <v>0</v>
      </c>
      <c r="I96" s="257">
        <v>0</v>
      </c>
      <c r="J96" s="257">
        <v>0</v>
      </c>
      <c r="K96" s="257">
        <v>0</v>
      </c>
      <c r="L96" s="257">
        <v>0</v>
      </c>
      <c r="M96" s="257">
        <v>0</v>
      </c>
      <c r="N96" s="257">
        <v>0</v>
      </c>
    </row>
    <row r="97" spans="1:14" ht="33" customHeight="1" thickBot="1" x14ac:dyDescent="0.25">
      <c r="A97" s="254" t="s">
        <v>308</v>
      </c>
      <c r="B97" s="255">
        <v>733926.04</v>
      </c>
      <c r="C97" s="255">
        <v>745375</v>
      </c>
      <c r="D97" s="255">
        <v>656620.64</v>
      </c>
      <c r="E97" s="255">
        <v>1363822.96</v>
      </c>
      <c r="F97" s="255">
        <v>1655118.76</v>
      </c>
      <c r="G97" s="255">
        <v>1212147.96</v>
      </c>
      <c r="H97" s="255">
        <v>5547550.5599999996</v>
      </c>
      <c r="I97" s="255">
        <v>1157971.32</v>
      </c>
      <c r="J97" s="255">
        <v>3439222.8</v>
      </c>
      <c r="K97" s="255">
        <v>2681833.7200000002</v>
      </c>
      <c r="L97" s="255">
        <v>2645624.6800000002</v>
      </c>
      <c r="M97" s="255">
        <v>1955696.68</v>
      </c>
      <c r="N97" s="255">
        <v>23794911.119999997</v>
      </c>
    </row>
    <row r="98" spans="1:14" ht="33" customHeight="1" x14ac:dyDescent="0.2">
      <c r="A98" s="261" t="s">
        <v>309</v>
      </c>
      <c r="B98" s="257">
        <v>0</v>
      </c>
      <c r="C98" s="257">
        <v>0</v>
      </c>
      <c r="D98" s="257">
        <v>0</v>
      </c>
      <c r="E98" s="257">
        <v>0</v>
      </c>
      <c r="F98" s="257">
        <v>0</v>
      </c>
      <c r="G98" s="257">
        <v>0</v>
      </c>
      <c r="H98" s="257">
        <v>0</v>
      </c>
      <c r="I98" s="257">
        <v>0</v>
      </c>
      <c r="J98" s="257">
        <v>0</v>
      </c>
      <c r="K98" s="257">
        <v>1670697.6</v>
      </c>
      <c r="L98" s="257">
        <v>0</v>
      </c>
      <c r="M98" s="257">
        <v>0</v>
      </c>
      <c r="N98" s="263">
        <v>1670697.6</v>
      </c>
    </row>
    <row r="99" spans="1:14" ht="33" customHeight="1" x14ac:dyDescent="0.2">
      <c r="A99" s="261" t="s">
        <v>310</v>
      </c>
      <c r="B99" s="257">
        <v>0</v>
      </c>
      <c r="C99" s="257">
        <v>0</v>
      </c>
      <c r="D99" s="257">
        <v>0</v>
      </c>
      <c r="E99" s="257">
        <v>639128</v>
      </c>
      <c r="F99" s="257">
        <v>671807.6</v>
      </c>
      <c r="G99" s="257">
        <v>0</v>
      </c>
      <c r="H99" s="257">
        <v>4076985.76</v>
      </c>
      <c r="I99" s="257">
        <v>673380.56</v>
      </c>
      <c r="J99" s="257">
        <v>1279783.76</v>
      </c>
      <c r="K99" s="257">
        <v>0</v>
      </c>
      <c r="L99" s="257">
        <v>0</v>
      </c>
      <c r="M99" s="257">
        <v>0</v>
      </c>
      <c r="N99" s="263">
        <v>7341085.6799999997</v>
      </c>
    </row>
    <row r="100" spans="1:14" ht="33" customHeight="1" x14ac:dyDescent="0.2">
      <c r="A100" s="261" t="s">
        <v>311</v>
      </c>
      <c r="B100" s="257">
        <v>0</v>
      </c>
      <c r="C100" s="257">
        <v>0</v>
      </c>
      <c r="D100" s="257">
        <v>0</v>
      </c>
      <c r="E100" s="257">
        <v>0</v>
      </c>
      <c r="F100" s="257">
        <v>0</v>
      </c>
      <c r="G100" s="257">
        <v>0</v>
      </c>
      <c r="H100" s="257">
        <v>0</v>
      </c>
      <c r="I100" s="257">
        <v>0</v>
      </c>
      <c r="J100" s="257">
        <v>0</v>
      </c>
      <c r="K100" s="257">
        <v>0</v>
      </c>
      <c r="L100" s="257">
        <v>0</v>
      </c>
      <c r="M100" s="257">
        <v>0</v>
      </c>
      <c r="N100" s="263">
        <v>0</v>
      </c>
    </row>
    <row r="101" spans="1:14" ht="33" customHeight="1" x14ac:dyDescent="0.2">
      <c r="A101" s="261" t="s">
        <v>312</v>
      </c>
      <c r="B101" s="257">
        <v>0</v>
      </c>
      <c r="C101" s="257">
        <v>0</v>
      </c>
      <c r="D101" s="257">
        <v>0</v>
      </c>
      <c r="E101" s="257">
        <v>0</v>
      </c>
      <c r="F101" s="257">
        <v>0</v>
      </c>
      <c r="G101" s="257">
        <v>0</v>
      </c>
      <c r="H101" s="257">
        <v>0</v>
      </c>
      <c r="I101" s="257">
        <v>0</v>
      </c>
      <c r="J101" s="257">
        <v>0</v>
      </c>
      <c r="K101" s="257">
        <v>0</v>
      </c>
      <c r="L101" s="257">
        <v>0</v>
      </c>
      <c r="M101" s="257">
        <v>0</v>
      </c>
      <c r="N101" s="263">
        <v>0</v>
      </c>
    </row>
    <row r="102" spans="1:14" ht="33" customHeight="1" x14ac:dyDescent="0.2">
      <c r="A102" s="261" t="s">
        <v>313</v>
      </c>
      <c r="B102" s="257">
        <v>733926.04</v>
      </c>
      <c r="C102" s="257">
        <v>745375</v>
      </c>
      <c r="D102" s="257">
        <v>656620.64</v>
      </c>
      <c r="E102" s="257">
        <v>724694.96</v>
      </c>
      <c r="F102" s="257">
        <v>983311.16</v>
      </c>
      <c r="G102" s="257">
        <v>1212147.96</v>
      </c>
      <c r="H102" s="257">
        <v>1470564.8</v>
      </c>
      <c r="I102" s="257">
        <v>484590.76</v>
      </c>
      <c r="J102" s="257">
        <v>2159439.04</v>
      </c>
      <c r="K102" s="257">
        <v>1011136.12</v>
      </c>
      <c r="L102" s="257">
        <v>2645624.6800000002</v>
      </c>
      <c r="M102" s="257">
        <v>1955696.68</v>
      </c>
      <c r="N102" s="263">
        <v>14783127.839999998</v>
      </c>
    </row>
    <row r="103" spans="1:14" ht="33" customHeight="1" x14ac:dyDescent="0.2">
      <c r="A103" s="261" t="s">
        <v>314</v>
      </c>
      <c r="B103" s="257">
        <v>0</v>
      </c>
      <c r="C103" s="257">
        <v>0</v>
      </c>
      <c r="D103" s="257">
        <v>0</v>
      </c>
      <c r="E103" s="257">
        <v>0</v>
      </c>
      <c r="F103" s="257">
        <v>0</v>
      </c>
      <c r="G103" s="257">
        <v>0</v>
      </c>
      <c r="H103" s="257">
        <v>0</v>
      </c>
      <c r="I103" s="257">
        <v>0</v>
      </c>
      <c r="J103" s="257">
        <v>0</v>
      </c>
      <c r="K103" s="257">
        <v>0</v>
      </c>
      <c r="L103" s="257">
        <v>0</v>
      </c>
      <c r="M103" s="257">
        <v>0</v>
      </c>
      <c r="N103" s="263">
        <v>0</v>
      </c>
    </row>
    <row r="104" spans="1:14" ht="33" customHeight="1" x14ac:dyDescent="0.2">
      <c r="A104" s="261" t="s">
        <v>313</v>
      </c>
      <c r="B104" s="257">
        <v>0</v>
      </c>
      <c r="C104" s="257">
        <v>0</v>
      </c>
      <c r="D104" s="257">
        <v>0</v>
      </c>
      <c r="E104" s="257">
        <v>0</v>
      </c>
      <c r="F104" s="257">
        <v>0</v>
      </c>
      <c r="G104" s="257">
        <v>0</v>
      </c>
      <c r="H104" s="257">
        <v>0</v>
      </c>
      <c r="I104" s="257">
        <v>0</v>
      </c>
      <c r="J104" s="257">
        <v>0</v>
      </c>
      <c r="K104" s="257">
        <v>0</v>
      </c>
      <c r="L104" s="257">
        <v>0</v>
      </c>
      <c r="M104" s="257">
        <v>0</v>
      </c>
      <c r="N104" s="263">
        <v>0</v>
      </c>
    </row>
    <row r="105" spans="1:14" ht="33" customHeight="1" thickBot="1" x14ac:dyDescent="0.25">
      <c r="A105" s="261" t="s">
        <v>234</v>
      </c>
      <c r="B105" s="257">
        <v>0</v>
      </c>
      <c r="C105" s="257">
        <v>0</v>
      </c>
      <c r="D105" s="257">
        <v>0</v>
      </c>
      <c r="E105" s="257">
        <v>0</v>
      </c>
      <c r="F105" s="257">
        <v>0</v>
      </c>
      <c r="G105" s="257">
        <v>0</v>
      </c>
      <c r="H105" s="257">
        <v>0</v>
      </c>
      <c r="I105" s="257">
        <v>0</v>
      </c>
      <c r="J105" s="257">
        <v>0</v>
      </c>
      <c r="K105" s="257">
        <v>0</v>
      </c>
      <c r="L105" s="257">
        <v>0</v>
      </c>
      <c r="M105" s="257">
        <v>0</v>
      </c>
      <c r="N105" s="263">
        <v>0</v>
      </c>
    </row>
    <row r="106" spans="1:14" ht="33" customHeight="1" thickBot="1" x14ac:dyDescent="0.25">
      <c r="A106" s="254" t="s">
        <v>315</v>
      </c>
      <c r="B106" s="255">
        <v>160412.5</v>
      </c>
      <c r="C106" s="255">
        <v>0</v>
      </c>
      <c r="D106" s="255">
        <v>0</v>
      </c>
      <c r="E106" s="255">
        <v>0</v>
      </c>
      <c r="F106" s="255">
        <v>0</v>
      </c>
      <c r="G106" s="255">
        <v>0</v>
      </c>
      <c r="H106" s="255">
        <v>0</v>
      </c>
      <c r="I106" s="255">
        <v>0</v>
      </c>
      <c r="J106" s="255">
        <v>0</v>
      </c>
      <c r="K106" s="255">
        <v>0</v>
      </c>
      <c r="L106" s="255">
        <v>0</v>
      </c>
      <c r="M106" s="255">
        <v>0</v>
      </c>
      <c r="N106" s="255">
        <v>160412.5</v>
      </c>
    </row>
    <row r="107" spans="1:14" ht="33" customHeight="1" x14ac:dyDescent="0.2">
      <c r="A107" s="261" t="s">
        <v>316</v>
      </c>
      <c r="B107" s="257">
        <v>160412.5</v>
      </c>
      <c r="C107" s="257">
        <v>0</v>
      </c>
      <c r="D107" s="257">
        <v>0</v>
      </c>
      <c r="E107" s="257">
        <v>0</v>
      </c>
      <c r="F107" s="257">
        <v>0</v>
      </c>
      <c r="G107" s="257">
        <v>0</v>
      </c>
      <c r="H107" s="257">
        <v>0</v>
      </c>
      <c r="I107" s="257">
        <v>0</v>
      </c>
      <c r="J107" s="257">
        <v>0</v>
      </c>
      <c r="K107" s="257">
        <v>0</v>
      </c>
      <c r="L107" s="257">
        <v>0</v>
      </c>
      <c r="M107" s="257">
        <v>0</v>
      </c>
      <c r="N107" s="263">
        <v>160412.5</v>
      </c>
    </row>
    <row r="108" spans="1:14" ht="33" customHeight="1" x14ac:dyDescent="0.2">
      <c r="A108" s="261" t="s">
        <v>317</v>
      </c>
      <c r="B108" s="257">
        <v>0</v>
      </c>
      <c r="C108" s="257">
        <v>0</v>
      </c>
      <c r="D108" s="257">
        <v>0</v>
      </c>
      <c r="E108" s="257">
        <v>0</v>
      </c>
      <c r="F108" s="257">
        <v>0</v>
      </c>
      <c r="G108" s="257">
        <v>0</v>
      </c>
      <c r="H108" s="257">
        <v>0</v>
      </c>
      <c r="I108" s="257">
        <v>0</v>
      </c>
      <c r="J108" s="257">
        <v>0</v>
      </c>
      <c r="K108" s="257">
        <v>0</v>
      </c>
      <c r="L108" s="257">
        <v>0</v>
      </c>
      <c r="M108" s="257">
        <v>0</v>
      </c>
      <c r="N108" s="263">
        <v>0</v>
      </c>
    </row>
    <row r="109" spans="1:14" ht="33" customHeight="1" thickBot="1" x14ac:dyDescent="0.25">
      <c r="A109" s="261" t="s">
        <v>234</v>
      </c>
      <c r="B109" s="257">
        <v>0</v>
      </c>
      <c r="C109" s="257">
        <v>0</v>
      </c>
      <c r="D109" s="257">
        <v>0</v>
      </c>
      <c r="E109" s="257">
        <v>0</v>
      </c>
      <c r="F109" s="257">
        <v>0</v>
      </c>
      <c r="G109" s="257">
        <v>0</v>
      </c>
      <c r="H109" s="257">
        <v>0</v>
      </c>
      <c r="I109" s="257">
        <v>0</v>
      </c>
      <c r="J109" s="257">
        <v>0</v>
      </c>
      <c r="K109" s="257">
        <v>0</v>
      </c>
      <c r="L109" s="257">
        <v>0</v>
      </c>
      <c r="M109" s="257">
        <v>0</v>
      </c>
      <c r="N109" s="263">
        <v>0</v>
      </c>
    </row>
    <row r="110" spans="1:14" ht="33" customHeight="1" thickBot="1" x14ac:dyDescent="0.25">
      <c r="A110" s="254" t="s">
        <v>318</v>
      </c>
      <c r="B110" s="255">
        <v>0</v>
      </c>
      <c r="C110" s="255">
        <v>0</v>
      </c>
      <c r="D110" s="255">
        <v>0</v>
      </c>
      <c r="E110" s="255">
        <v>0</v>
      </c>
      <c r="F110" s="255">
        <v>0</v>
      </c>
      <c r="G110" s="255">
        <v>0</v>
      </c>
      <c r="H110" s="255">
        <v>0</v>
      </c>
      <c r="I110" s="255">
        <v>0</v>
      </c>
      <c r="J110" s="255">
        <v>0</v>
      </c>
      <c r="K110" s="255">
        <v>0</v>
      </c>
      <c r="L110" s="255">
        <v>0</v>
      </c>
      <c r="M110" s="255">
        <v>0</v>
      </c>
      <c r="N110" s="255">
        <v>0</v>
      </c>
    </row>
    <row r="111" spans="1:14" ht="33" customHeight="1" thickBot="1" x14ac:dyDescent="0.25">
      <c r="A111" s="264" t="s">
        <v>318</v>
      </c>
      <c r="B111" s="266">
        <v>0</v>
      </c>
      <c r="C111" s="266">
        <v>0</v>
      </c>
      <c r="D111" s="266">
        <v>0</v>
      </c>
      <c r="E111" s="266">
        <v>0</v>
      </c>
      <c r="F111" s="266">
        <v>0</v>
      </c>
      <c r="G111" s="266">
        <v>0</v>
      </c>
      <c r="H111" s="266">
        <v>0</v>
      </c>
      <c r="I111" s="266">
        <v>0</v>
      </c>
      <c r="J111" s="266">
        <v>0</v>
      </c>
      <c r="K111" s="266">
        <v>0</v>
      </c>
      <c r="L111" s="266">
        <v>0</v>
      </c>
      <c r="M111" s="266">
        <v>0</v>
      </c>
      <c r="N111" s="267">
        <v>0</v>
      </c>
    </row>
    <row r="112" spans="1:14" ht="33" customHeight="1" thickBot="1" x14ac:dyDescent="0.25">
      <c r="A112" s="268" t="s">
        <v>229</v>
      </c>
      <c r="B112" s="269">
        <v>113778811.23</v>
      </c>
      <c r="C112" s="269">
        <v>139408397.24999997</v>
      </c>
      <c r="D112" s="269">
        <v>138610530.54999998</v>
      </c>
      <c r="E112" s="269">
        <v>158044187.71000001</v>
      </c>
      <c r="F112" s="269">
        <v>167934398.63000003</v>
      </c>
      <c r="G112" s="269">
        <v>150597667.68000004</v>
      </c>
      <c r="H112" s="269">
        <v>174012919.56000003</v>
      </c>
      <c r="I112" s="269">
        <v>178228444.00999999</v>
      </c>
      <c r="J112" s="269">
        <v>163417347</v>
      </c>
      <c r="K112" s="269">
        <v>151913964.17000002</v>
      </c>
      <c r="L112" s="269">
        <v>105946301.78999999</v>
      </c>
      <c r="M112" s="269">
        <v>96939184.729999989</v>
      </c>
      <c r="N112" s="269">
        <v>1738832154.3100002</v>
      </c>
    </row>
    <row r="113" spans="1:14" ht="33" customHeight="1" x14ac:dyDescent="0.2"/>
    <row r="114" spans="1:14" ht="33" customHeight="1" x14ac:dyDescent="0.2">
      <c r="A114" s="272"/>
    </row>
    <row r="115" spans="1:14" ht="33" customHeight="1" x14ac:dyDescent="0.2">
      <c r="A115" s="355" t="s">
        <v>394</v>
      </c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</row>
    <row r="116" spans="1:14" ht="33" customHeight="1" thickBot="1" x14ac:dyDescent="0.25">
      <c r="A116" s="356"/>
      <c r="B116" s="356"/>
      <c r="C116" s="356"/>
      <c r="D116" s="356"/>
      <c r="E116" s="356"/>
      <c r="F116" s="356"/>
      <c r="G116" s="356"/>
      <c r="H116" s="356"/>
      <c r="I116" s="356"/>
      <c r="J116" s="356"/>
      <c r="K116" s="356"/>
      <c r="L116" s="356"/>
      <c r="M116" s="356"/>
      <c r="N116" s="356"/>
    </row>
    <row r="117" spans="1:14" ht="33" customHeight="1" thickBot="1" x14ac:dyDescent="0.25">
      <c r="A117" s="251" t="s">
        <v>216</v>
      </c>
      <c r="B117" s="252" t="s">
        <v>217</v>
      </c>
      <c r="C117" s="252" t="s">
        <v>218</v>
      </c>
      <c r="D117" s="252" t="s">
        <v>219</v>
      </c>
      <c r="E117" s="252" t="s">
        <v>220</v>
      </c>
      <c r="F117" s="252" t="s">
        <v>221</v>
      </c>
      <c r="G117" s="252" t="s">
        <v>222</v>
      </c>
      <c r="H117" s="252" t="s">
        <v>223</v>
      </c>
      <c r="I117" s="252" t="s">
        <v>224</v>
      </c>
      <c r="J117" s="252" t="s">
        <v>225</v>
      </c>
      <c r="K117" s="252" t="s">
        <v>226</v>
      </c>
      <c r="L117" s="252" t="s">
        <v>227</v>
      </c>
      <c r="M117" s="252" t="s">
        <v>228</v>
      </c>
      <c r="N117" s="253" t="s">
        <v>229</v>
      </c>
    </row>
    <row r="118" spans="1:14" ht="33" customHeight="1" thickBot="1" x14ac:dyDescent="0.25">
      <c r="A118" s="254" t="s">
        <v>230</v>
      </c>
      <c r="B118" s="255">
        <v>0</v>
      </c>
      <c r="C118" s="255">
        <v>1375391.75</v>
      </c>
      <c r="D118" s="255">
        <v>889110</v>
      </c>
      <c r="E118" s="255">
        <v>0</v>
      </c>
      <c r="F118" s="255">
        <v>0</v>
      </c>
      <c r="G118" s="255">
        <v>1378490.5</v>
      </c>
      <c r="H118" s="255">
        <v>1375465.75</v>
      </c>
      <c r="I118" s="255">
        <v>0</v>
      </c>
      <c r="J118" s="255">
        <v>1379350.75</v>
      </c>
      <c r="K118" s="255">
        <v>1376011.5</v>
      </c>
      <c r="L118" s="255">
        <v>1374975.5</v>
      </c>
      <c r="M118" s="255">
        <v>1381533.75</v>
      </c>
      <c r="N118" s="255">
        <v>10530329.5</v>
      </c>
    </row>
    <row r="119" spans="1:14" ht="33" customHeight="1" x14ac:dyDescent="0.2">
      <c r="A119" s="256" t="s">
        <v>231</v>
      </c>
      <c r="B119" s="257">
        <v>0</v>
      </c>
      <c r="C119" s="257">
        <v>0</v>
      </c>
      <c r="D119" s="257">
        <v>0</v>
      </c>
      <c r="E119" s="257">
        <v>0</v>
      </c>
      <c r="F119" s="257">
        <v>0</v>
      </c>
      <c r="G119" s="257">
        <v>0</v>
      </c>
      <c r="H119" s="257">
        <v>0</v>
      </c>
      <c r="I119" s="257">
        <v>0</v>
      </c>
      <c r="J119" s="257">
        <v>0</v>
      </c>
      <c r="K119" s="257">
        <v>0</v>
      </c>
      <c r="L119" s="257">
        <v>0</v>
      </c>
      <c r="M119" s="257">
        <v>0</v>
      </c>
      <c r="N119" s="258">
        <v>0</v>
      </c>
    </row>
    <row r="120" spans="1:14" ht="33" customHeight="1" x14ac:dyDescent="0.2">
      <c r="A120" s="256" t="s">
        <v>213</v>
      </c>
      <c r="B120" s="257">
        <v>0</v>
      </c>
      <c r="C120" s="257">
        <v>0</v>
      </c>
      <c r="D120" s="257">
        <v>0</v>
      </c>
      <c r="E120" s="257">
        <v>0</v>
      </c>
      <c r="F120" s="257">
        <v>0</v>
      </c>
      <c r="G120" s="257">
        <v>0</v>
      </c>
      <c r="H120" s="257">
        <v>0</v>
      </c>
      <c r="I120" s="257">
        <v>0</v>
      </c>
      <c r="J120" s="257">
        <v>0</v>
      </c>
      <c r="K120" s="257">
        <v>0</v>
      </c>
      <c r="L120" s="257">
        <v>0</v>
      </c>
      <c r="M120" s="257">
        <v>0</v>
      </c>
      <c r="N120" s="258">
        <v>0</v>
      </c>
    </row>
    <row r="121" spans="1:14" ht="33" customHeight="1" x14ac:dyDescent="0.2">
      <c r="A121" s="256" t="s">
        <v>232</v>
      </c>
      <c r="B121" s="257">
        <v>0</v>
      </c>
      <c r="C121" s="257">
        <v>0</v>
      </c>
      <c r="D121" s="257">
        <v>0</v>
      </c>
      <c r="E121" s="257">
        <v>0</v>
      </c>
      <c r="F121" s="257">
        <v>0</v>
      </c>
      <c r="G121" s="257">
        <v>0</v>
      </c>
      <c r="H121" s="257">
        <v>0</v>
      </c>
      <c r="I121" s="257">
        <v>0</v>
      </c>
      <c r="J121" s="257">
        <v>0</v>
      </c>
      <c r="K121" s="257">
        <v>0</v>
      </c>
      <c r="L121" s="257">
        <v>0</v>
      </c>
      <c r="M121" s="257">
        <v>0</v>
      </c>
      <c r="N121" s="258">
        <v>0</v>
      </c>
    </row>
    <row r="122" spans="1:14" ht="33" customHeight="1" x14ac:dyDescent="0.2">
      <c r="A122" s="259" t="s">
        <v>233</v>
      </c>
      <c r="B122" s="257">
        <v>0</v>
      </c>
      <c r="C122" s="257">
        <v>0</v>
      </c>
      <c r="D122" s="257">
        <v>0</v>
      </c>
      <c r="E122" s="257">
        <v>0</v>
      </c>
      <c r="F122" s="257">
        <v>0</v>
      </c>
      <c r="G122" s="257">
        <v>0</v>
      </c>
      <c r="H122" s="257">
        <v>0</v>
      </c>
      <c r="I122" s="257">
        <v>0</v>
      </c>
      <c r="J122" s="257">
        <v>0</v>
      </c>
      <c r="K122" s="257">
        <v>0</v>
      </c>
      <c r="L122" s="257">
        <v>0</v>
      </c>
      <c r="M122" s="257">
        <v>0</v>
      </c>
      <c r="N122" s="258">
        <v>0</v>
      </c>
    </row>
    <row r="123" spans="1:14" ht="33" customHeight="1" thickBot="1" x14ac:dyDescent="0.25">
      <c r="A123" s="260" t="s">
        <v>234</v>
      </c>
      <c r="B123" s="258">
        <v>0</v>
      </c>
      <c r="C123" s="258">
        <v>1375391.75</v>
      </c>
      <c r="D123" s="258">
        <v>889110</v>
      </c>
      <c r="E123" s="258">
        <v>0</v>
      </c>
      <c r="F123" s="258">
        <v>0</v>
      </c>
      <c r="G123" s="258">
        <v>1378490.5</v>
      </c>
      <c r="H123" s="258">
        <v>1375465.75</v>
      </c>
      <c r="I123" s="258">
        <v>0</v>
      </c>
      <c r="J123" s="258">
        <v>1379350.75</v>
      </c>
      <c r="K123" s="258">
        <v>1376011.5</v>
      </c>
      <c r="L123" s="258">
        <v>1374975.5</v>
      </c>
      <c r="M123" s="258">
        <v>1381533.75</v>
      </c>
      <c r="N123" s="258">
        <v>10530329.5</v>
      </c>
    </row>
    <row r="124" spans="1:14" ht="33" customHeight="1" thickBot="1" x14ac:dyDescent="0.25">
      <c r="A124" s="254" t="s">
        <v>235</v>
      </c>
      <c r="B124" s="255">
        <v>13139008.959999999</v>
      </c>
      <c r="C124" s="255">
        <v>14389475.369999999</v>
      </c>
      <c r="D124" s="255">
        <v>14658227.020000001</v>
      </c>
      <c r="E124" s="255">
        <v>16559064.039999999</v>
      </c>
      <c r="F124" s="255">
        <v>11065747.25</v>
      </c>
      <c r="G124" s="255">
        <v>12586449.379999999</v>
      </c>
      <c r="H124" s="255">
        <v>11758110.719999999</v>
      </c>
      <c r="I124" s="255">
        <v>11518121.459999999</v>
      </c>
      <c r="J124" s="255">
        <v>5109136.53</v>
      </c>
      <c r="K124" s="255">
        <v>9234956.1400000006</v>
      </c>
      <c r="L124" s="255">
        <v>11787071.300000001</v>
      </c>
      <c r="M124" s="255">
        <v>14280196.76</v>
      </c>
      <c r="N124" s="255">
        <v>146085564.92999998</v>
      </c>
    </row>
    <row r="125" spans="1:14" ht="33" customHeight="1" x14ac:dyDescent="0.2">
      <c r="A125" s="261" t="s">
        <v>236</v>
      </c>
      <c r="B125" s="257">
        <v>0</v>
      </c>
      <c r="C125" s="257">
        <v>789619.14</v>
      </c>
      <c r="D125" s="257">
        <v>4454534.58</v>
      </c>
      <c r="E125" s="257">
        <v>4320656.7</v>
      </c>
      <c r="F125" s="257">
        <v>2088853.59</v>
      </c>
      <c r="G125" s="257">
        <v>3312345.27</v>
      </c>
      <c r="H125" s="257">
        <v>2564572.29</v>
      </c>
      <c r="I125" s="257">
        <v>2565728.2799999998</v>
      </c>
      <c r="J125" s="257">
        <v>1825362.45</v>
      </c>
      <c r="K125" s="257">
        <v>206824.15</v>
      </c>
      <c r="L125" s="257">
        <v>38147.25</v>
      </c>
      <c r="M125" s="257">
        <v>10349.67</v>
      </c>
      <c r="N125" s="258">
        <v>22176993.370000001</v>
      </c>
    </row>
    <row r="126" spans="1:14" ht="33" customHeight="1" x14ac:dyDescent="0.2">
      <c r="A126" s="261" t="s">
        <v>237</v>
      </c>
      <c r="B126" s="257">
        <v>11410904.76</v>
      </c>
      <c r="C126" s="257">
        <v>11405891.619999999</v>
      </c>
      <c r="D126" s="257">
        <v>7987396.3799999999</v>
      </c>
      <c r="E126" s="257">
        <v>11767497.34</v>
      </c>
      <c r="F126" s="257">
        <v>6911964.4199999999</v>
      </c>
      <c r="G126" s="257">
        <v>7766239.25</v>
      </c>
      <c r="H126" s="257">
        <v>6333324.9299999997</v>
      </c>
      <c r="I126" s="257">
        <v>6178352.5800000001</v>
      </c>
      <c r="J126" s="257">
        <v>0</v>
      </c>
      <c r="K126" s="257">
        <v>8095808.0899999999</v>
      </c>
      <c r="L126" s="257">
        <v>10332928.960000001</v>
      </c>
      <c r="M126" s="257">
        <v>10513055.66</v>
      </c>
      <c r="N126" s="258">
        <v>98703363.99000001</v>
      </c>
    </row>
    <row r="127" spans="1:14" ht="33" customHeight="1" x14ac:dyDescent="0.2">
      <c r="A127" s="261" t="s">
        <v>238</v>
      </c>
      <c r="B127" s="257">
        <v>0</v>
      </c>
      <c r="C127" s="257">
        <v>0</v>
      </c>
      <c r="D127" s="257">
        <v>0</v>
      </c>
      <c r="E127" s="257">
        <v>0</v>
      </c>
      <c r="F127" s="257">
        <v>0</v>
      </c>
      <c r="G127" s="257">
        <v>0</v>
      </c>
      <c r="H127" s="257">
        <v>0</v>
      </c>
      <c r="I127" s="257">
        <v>0</v>
      </c>
      <c r="J127" s="257">
        <v>0</v>
      </c>
      <c r="K127" s="257">
        <v>0</v>
      </c>
      <c r="L127" s="257">
        <v>0</v>
      </c>
      <c r="M127" s="257">
        <v>0</v>
      </c>
      <c r="N127" s="258">
        <v>0</v>
      </c>
    </row>
    <row r="128" spans="1:14" ht="33" customHeight="1" x14ac:dyDescent="0.2">
      <c r="A128" s="261" t="s">
        <v>239</v>
      </c>
      <c r="B128" s="257">
        <v>1563674.2</v>
      </c>
      <c r="C128" s="257">
        <v>1638444.61</v>
      </c>
      <c r="D128" s="257">
        <v>1496346.06</v>
      </c>
      <c r="E128" s="257">
        <v>0</v>
      </c>
      <c r="F128" s="257">
        <v>1639009.24</v>
      </c>
      <c r="G128" s="257">
        <v>990794.86</v>
      </c>
      <c r="H128" s="257">
        <v>1674995.63</v>
      </c>
      <c r="I128" s="257">
        <v>1429588.93</v>
      </c>
      <c r="J128" s="257">
        <v>1953977.08</v>
      </c>
      <c r="K128" s="257">
        <v>225883.9</v>
      </c>
      <c r="L128" s="257">
        <v>928414.41</v>
      </c>
      <c r="M128" s="257">
        <v>3364033.43</v>
      </c>
      <c r="N128" s="258">
        <v>16905162.350000001</v>
      </c>
    </row>
    <row r="129" spans="1:14" ht="33" customHeight="1" x14ac:dyDescent="0.2">
      <c r="A129" s="261" t="s">
        <v>240</v>
      </c>
      <c r="B129" s="257">
        <v>0</v>
      </c>
      <c r="C129" s="257">
        <v>0</v>
      </c>
      <c r="D129" s="257">
        <v>0</v>
      </c>
      <c r="E129" s="257">
        <v>0</v>
      </c>
      <c r="F129" s="257">
        <v>0</v>
      </c>
      <c r="G129" s="257">
        <v>0</v>
      </c>
      <c r="H129" s="257">
        <v>0</v>
      </c>
      <c r="I129" s="257">
        <v>0</v>
      </c>
      <c r="J129" s="257">
        <v>0</v>
      </c>
      <c r="K129" s="257">
        <v>0</v>
      </c>
      <c r="L129" s="257">
        <v>0</v>
      </c>
      <c r="M129" s="257">
        <v>0</v>
      </c>
      <c r="N129" s="258">
        <v>0</v>
      </c>
    </row>
    <row r="130" spans="1:14" ht="33" customHeight="1" thickBot="1" x14ac:dyDescent="0.25">
      <c r="A130" s="261" t="s">
        <v>241</v>
      </c>
      <c r="B130" s="257">
        <v>164430</v>
      </c>
      <c r="C130" s="257">
        <v>555520</v>
      </c>
      <c r="D130" s="257">
        <v>719950</v>
      </c>
      <c r="E130" s="257">
        <v>470910</v>
      </c>
      <c r="F130" s="257">
        <v>425920</v>
      </c>
      <c r="G130" s="257">
        <v>517070</v>
      </c>
      <c r="H130" s="257">
        <v>1185217.8700000001</v>
      </c>
      <c r="I130" s="257">
        <v>1344451.67</v>
      </c>
      <c r="J130" s="257">
        <v>1329797</v>
      </c>
      <c r="K130" s="257">
        <v>706440</v>
      </c>
      <c r="L130" s="257">
        <v>487580.68</v>
      </c>
      <c r="M130" s="257">
        <v>392758</v>
      </c>
      <c r="N130" s="258">
        <v>8300045.2199999997</v>
      </c>
    </row>
    <row r="131" spans="1:14" ht="33" customHeight="1" thickBot="1" x14ac:dyDescent="0.25">
      <c r="A131" s="254" t="s">
        <v>242</v>
      </c>
      <c r="B131" s="255">
        <v>0</v>
      </c>
      <c r="C131" s="255">
        <v>0</v>
      </c>
      <c r="D131" s="255">
        <v>0</v>
      </c>
      <c r="E131" s="255">
        <v>0</v>
      </c>
      <c r="F131" s="255">
        <v>0</v>
      </c>
      <c r="G131" s="255">
        <v>0</v>
      </c>
      <c r="H131" s="255">
        <v>0</v>
      </c>
      <c r="I131" s="255">
        <v>0</v>
      </c>
      <c r="J131" s="255">
        <v>0</v>
      </c>
      <c r="K131" s="255">
        <v>0</v>
      </c>
      <c r="L131" s="255">
        <v>0</v>
      </c>
      <c r="M131" s="255">
        <v>0</v>
      </c>
      <c r="N131" s="255">
        <v>0</v>
      </c>
    </row>
    <row r="132" spans="1:14" ht="33" customHeight="1" x14ac:dyDescent="0.2">
      <c r="A132" s="261" t="s">
        <v>243</v>
      </c>
      <c r="B132" s="257">
        <v>0</v>
      </c>
      <c r="C132" s="257">
        <v>0</v>
      </c>
      <c r="D132" s="257">
        <v>0</v>
      </c>
      <c r="E132" s="257">
        <v>0</v>
      </c>
      <c r="F132" s="257">
        <v>0</v>
      </c>
      <c r="G132" s="257">
        <v>0</v>
      </c>
      <c r="H132" s="257">
        <v>0</v>
      </c>
      <c r="I132" s="257">
        <v>0</v>
      </c>
      <c r="J132" s="257">
        <v>0</v>
      </c>
      <c r="K132" s="257">
        <v>0</v>
      </c>
      <c r="L132" s="257">
        <v>0</v>
      </c>
      <c r="M132" s="257">
        <v>0</v>
      </c>
      <c r="N132" s="258">
        <v>0</v>
      </c>
    </row>
    <row r="133" spans="1:14" ht="33" customHeight="1" x14ac:dyDescent="0.2">
      <c r="A133" s="261" t="s">
        <v>244</v>
      </c>
      <c r="B133" s="257">
        <v>0</v>
      </c>
      <c r="C133" s="257">
        <v>0</v>
      </c>
      <c r="D133" s="257">
        <v>0</v>
      </c>
      <c r="E133" s="257">
        <v>0</v>
      </c>
      <c r="F133" s="257">
        <v>0</v>
      </c>
      <c r="G133" s="257">
        <v>0</v>
      </c>
      <c r="H133" s="257">
        <v>0</v>
      </c>
      <c r="I133" s="257">
        <v>0</v>
      </c>
      <c r="J133" s="257">
        <v>0</v>
      </c>
      <c r="K133" s="257">
        <v>0</v>
      </c>
      <c r="L133" s="257">
        <v>0</v>
      </c>
      <c r="M133" s="257">
        <v>0</v>
      </c>
      <c r="N133" s="258">
        <v>0</v>
      </c>
    </row>
    <row r="134" spans="1:14" ht="33" customHeight="1" x14ac:dyDescent="0.2">
      <c r="A134" s="261" t="s">
        <v>245</v>
      </c>
      <c r="B134" s="257">
        <v>0</v>
      </c>
      <c r="C134" s="257">
        <v>0</v>
      </c>
      <c r="D134" s="257">
        <v>0</v>
      </c>
      <c r="E134" s="257">
        <v>0</v>
      </c>
      <c r="F134" s="257">
        <v>0</v>
      </c>
      <c r="G134" s="257">
        <v>0</v>
      </c>
      <c r="H134" s="257">
        <v>0</v>
      </c>
      <c r="I134" s="257">
        <v>0</v>
      </c>
      <c r="J134" s="257">
        <v>0</v>
      </c>
      <c r="K134" s="257">
        <v>0</v>
      </c>
      <c r="L134" s="257">
        <v>0</v>
      </c>
      <c r="M134" s="257">
        <v>0</v>
      </c>
      <c r="N134" s="258">
        <v>0</v>
      </c>
    </row>
    <row r="135" spans="1:14" ht="33" customHeight="1" thickBot="1" x14ac:dyDescent="0.25">
      <c r="A135" s="261" t="s">
        <v>246</v>
      </c>
      <c r="B135" s="257">
        <v>0</v>
      </c>
      <c r="C135" s="257">
        <v>0</v>
      </c>
      <c r="D135" s="257">
        <v>0</v>
      </c>
      <c r="E135" s="257">
        <v>0</v>
      </c>
      <c r="F135" s="257">
        <v>0</v>
      </c>
      <c r="G135" s="257">
        <v>0</v>
      </c>
      <c r="H135" s="257">
        <v>0</v>
      </c>
      <c r="I135" s="257">
        <v>0</v>
      </c>
      <c r="J135" s="257">
        <v>0</v>
      </c>
      <c r="K135" s="257">
        <v>0</v>
      </c>
      <c r="L135" s="257">
        <v>0</v>
      </c>
      <c r="M135" s="257">
        <v>0</v>
      </c>
      <c r="N135" s="258">
        <v>0</v>
      </c>
    </row>
    <row r="136" spans="1:14" ht="33" customHeight="1" thickBot="1" x14ac:dyDescent="0.25">
      <c r="A136" s="254" t="s">
        <v>247</v>
      </c>
      <c r="B136" s="262">
        <v>1135134</v>
      </c>
      <c r="C136" s="262">
        <v>1485898</v>
      </c>
      <c r="D136" s="262">
        <v>1400762</v>
      </c>
      <c r="E136" s="262">
        <v>1255054</v>
      </c>
      <c r="F136" s="262">
        <v>1287492</v>
      </c>
      <c r="G136" s="262">
        <v>2056570</v>
      </c>
      <c r="H136" s="262">
        <v>2170238</v>
      </c>
      <c r="I136" s="262">
        <v>2101872</v>
      </c>
      <c r="J136" s="262">
        <v>2336421</v>
      </c>
      <c r="K136" s="262">
        <v>1948456</v>
      </c>
      <c r="L136" s="262">
        <v>1836944</v>
      </c>
      <c r="M136" s="262">
        <v>1870978</v>
      </c>
      <c r="N136" s="262">
        <v>20885819</v>
      </c>
    </row>
    <row r="137" spans="1:14" ht="33" customHeight="1" x14ac:dyDescent="0.2">
      <c r="A137" s="261" t="s">
        <v>248</v>
      </c>
      <c r="B137" s="257">
        <v>0</v>
      </c>
      <c r="C137" s="257">
        <v>0</v>
      </c>
      <c r="D137" s="257">
        <v>0</v>
      </c>
      <c r="E137" s="257">
        <v>0</v>
      </c>
      <c r="F137" s="257">
        <v>0</v>
      </c>
      <c r="G137" s="257">
        <v>0</v>
      </c>
      <c r="H137" s="257">
        <v>0</v>
      </c>
      <c r="I137" s="257">
        <v>0</v>
      </c>
      <c r="J137" s="257">
        <v>0</v>
      </c>
      <c r="K137" s="257">
        <v>0</v>
      </c>
      <c r="L137" s="257">
        <v>0</v>
      </c>
      <c r="M137" s="257">
        <v>0</v>
      </c>
      <c r="N137" s="263">
        <v>0</v>
      </c>
    </row>
    <row r="138" spans="1:14" ht="33" customHeight="1" thickBot="1" x14ac:dyDescent="0.25">
      <c r="A138" s="261" t="s">
        <v>249</v>
      </c>
      <c r="B138" s="257">
        <v>1135134</v>
      </c>
      <c r="C138" s="257">
        <v>1485898</v>
      </c>
      <c r="D138" s="257">
        <v>1400762</v>
      </c>
      <c r="E138" s="257">
        <v>1255054</v>
      </c>
      <c r="F138" s="257">
        <v>1287492</v>
      </c>
      <c r="G138" s="257">
        <v>2056570</v>
      </c>
      <c r="H138" s="257">
        <v>2170238</v>
      </c>
      <c r="I138" s="257">
        <v>2101872</v>
      </c>
      <c r="J138" s="257">
        <v>2336421</v>
      </c>
      <c r="K138" s="257">
        <v>1948456</v>
      </c>
      <c r="L138" s="257">
        <v>1836944</v>
      </c>
      <c r="M138" s="257">
        <v>1870978</v>
      </c>
      <c r="N138" s="263">
        <v>20885819</v>
      </c>
    </row>
    <row r="139" spans="1:14" ht="33" customHeight="1" thickBot="1" x14ac:dyDescent="0.25">
      <c r="A139" s="254" t="s">
        <v>250</v>
      </c>
      <c r="B139" s="255">
        <v>135651977.39999998</v>
      </c>
      <c r="C139" s="255">
        <v>109770954.16</v>
      </c>
      <c r="D139" s="255">
        <v>135704838.84</v>
      </c>
      <c r="E139" s="255">
        <v>140311289.96000001</v>
      </c>
      <c r="F139" s="255">
        <v>127453123.89</v>
      </c>
      <c r="G139" s="255">
        <v>197721794.36000001</v>
      </c>
      <c r="H139" s="255">
        <v>176419752.19000003</v>
      </c>
      <c r="I139" s="255">
        <v>202842450.13999999</v>
      </c>
      <c r="J139" s="255">
        <v>153669775.52000001</v>
      </c>
      <c r="K139" s="255">
        <v>176501494.32999998</v>
      </c>
      <c r="L139" s="255">
        <v>158626138.06999999</v>
      </c>
      <c r="M139" s="255">
        <v>126104661.27000001</v>
      </c>
      <c r="N139" s="255">
        <v>1840778250.1299999</v>
      </c>
    </row>
    <row r="140" spans="1:14" ht="33" customHeight="1" x14ac:dyDescent="0.2">
      <c r="A140" s="261" t="s">
        <v>251</v>
      </c>
      <c r="B140" s="257">
        <v>0</v>
      </c>
      <c r="C140" s="257">
        <v>0</v>
      </c>
      <c r="D140" s="257">
        <v>0</v>
      </c>
      <c r="E140" s="257">
        <v>0</v>
      </c>
      <c r="F140" s="257">
        <v>0</v>
      </c>
      <c r="G140" s="257">
        <v>0</v>
      </c>
      <c r="H140" s="257">
        <v>0</v>
      </c>
      <c r="I140" s="257">
        <v>0</v>
      </c>
      <c r="J140" s="257">
        <v>0</v>
      </c>
      <c r="K140" s="257">
        <v>0</v>
      </c>
      <c r="L140" s="257">
        <v>0</v>
      </c>
      <c r="M140" s="257">
        <v>0</v>
      </c>
      <c r="N140" s="263">
        <v>0</v>
      </c>
    </row>
    <row r="141" spans="1:14" ht="33" customHeight="1" x14ac:dyDescent="0.2">
      <c r="A141" s="261" t="s">
        <v>252</v>
      </c>
      <c r="B141" s="257">
        <v>0</v>
      </c>
      <c r="C141" s="257">
        <v>0</v>
      </c>
      <c r="D141" s="257">
        <v>0</v>
      </c>
      <c r="E141" s="257">
        <v>0</v>
      </c>
      <c r="F141" s="257">
        <v>0</v>
      </c>
      <c r="G141" s="257">
        <v>0</v>
      </c>
      <c r="H141" s="257">
        <v>0</v>
      </c>
      <c r="I141" s="257">
        <v>0</v>
      </c>
      <c r="J141" s="257">
        <v>0</v>
      </c>
      <c r="K141" s="257">
        <v>0</v>
      </c>
      <c r="L141" s="257">
        <v>0</v>
      </c>
      <c r="M141" s="257">
        <v>0</v>
      </c>
      <c r="N141" s="263">
        <v>0</v>
      </c>
    </row>
    <row r="142" spans="1:14" ht="33" customHeight="1" x14ac:dyDescent="0.2">
      <c r="A142" s="261" t="s">
        <v>253</v>
      </c>
      <c r="B142" s="257">
        <v>0</v>
      </c>
      <c r="C142" s="257">
        <v>0</v>
      </c>
      <c r="D142" s="257">
        <v>0</v>
      </c>
      <c r="E142" s="257">
        <v>0</v>
      </c>
      <c r="F142" s="257">
        <v>0</v>
      </c>
      <c r="G142" s="257">
        <v>0</v>
      </c>
      <c r="H142" s="257">
        <v>0</v>
      </c>
      <c r="I142" s="257">
        <v>0</v>
      </c>
      <c r="J142" s="257">
        <v>0</v>
      </c>
      <c r="K142" s="257">
        <v>0</v>
      </c>
      <c r="L142" s="257">
        <v>0</v>
      </c>
      <c r="M142" s="257">
        <v>0</v>
      </c>
      <c r="N142" s="263">
        <v>0</v>
      </c>
    </row>
    <row r="143" spans="1:14" ht="33" customHeight="1" x14ac:dyDescent="0.2">
      <c r="A143" s="261" t="s">
        <v>254</v>
      </c>
      <c r="B143" s="257">
        <v>32612974.629999999</v>
      </c>
      <c r="C143" s="257">
        <v>39014905.439999998</v>
      </c>
      <c r="D143" s="257">
        <v>55356083.5</v>
      </c>
      <c r="E143" s="257">
        <v>10345266.279999999</v>
      </c>
      <c r="F143" s="257">
        <v>6806372.2300000004</v>
      </c>
      <c r="G143" s="257">
        <v>81088052.730000004</v>
      </c>
      <c r="H143" s="257">
        <v>138208213.68000001</v>
      </c>
      <c r="I143" s="257">
        <v>85130842.519999996</v>
      </c>
      <c r="J143" s="257">
        <v>71169745.420000002</v>
      </c>
      <c r="K143" s="257">
        <v>120354750.64</v>
      </c>
      <c r="L143" s="257">
        <v>86969054.150000006</v>
      </c>
      <c r="M143" s="257">
        <v>46650986.420000002</v>
      </c>
      <c r="N143" s="263">
        <v>773707247.63999999</v>
      </c>
    </row>
    <row r="144" spans="1:14" ht="33" customHeight="1" x14ac:dyDescent="0.2">
      <c r="A144" s="261" t="s">
        <v>255</v>
      </c>
      <c r="B144" s="257">
        <v>3654265</v>
      </c>
      <c r="C144" s="257">
        <v>5209015</v>
      </c>
      <c r="D144" s="257">
        <v>5794168</v>
      </c>
      <c r="E144" s="257">
        <v>5462737.7999999998</v>
      </c>
      <c r="F144" s="257">
        <v>4756065</v>
      </c>
      <c r="G144" s="257">
        <v>5931050</v>
      </c>
      <c r="H144" s="257">
        <v>6743354.4000000004</v>
      </c>
      <c r="I144" s="257">
        <v>6961727.7000000002</v>
      </c>
      <c r="J144" s="257">
        <v>7497770.2000000002</v>
      </c>
      <c r="K144" s="257">
        <v>7285815</v>
      </c>
      <c r="L144" s="257">
        <v>7285422.7999999998</v>
      </c>
      <c r="M144" s="257">
        <v>8540139</v>
      </c>
      <c r="N144" s="263">
        <v>75121529.900000006</v>
      </c>
    </row>
    <row r="145" spans="1:14" ht="33" customHeight="1" x14ac:dyDescent="0.2">
      <c r="A145" s="261" t="s">
        <v>256</v>
      </c>
      <c r="B145" s="257">
        <v>0</v>
      </c>
      <c r="C145" s="257">
        <v>1276897.8600000001</v>
      </c>
      <c r="D145" s="257">
        <v>7316314.6100000003</v>
      </c>
      <c r="E145" s="257">
        <v>15523622.949999999</v>
      </c>
      <c r="F145" s="257">
        <v>970924.19</v>
      </c>
      <c r="G145" s="257">
        <v>0</v>
      </c>
      <c r="H145" s="257">
        <v>0</v>
      </c>
      <c r="I145" s="257">
        <v>0</v>
      </c>
      <c r="J145" s="257">
        <v>0</v>
      </c>
      <c r="K145" s="257">
        <v>0</v>
      </c>
      <c r="L145" s="257">
        <v>0</v>
      </c>
      <c r="M145" s="257">
        <v>0</v>
      </c>
      <c r="N145" s="263">
        <v>25087759.610000003</v>
      </c>
    </row>
    <row r="146" spans="1:14" ht="33" customHeight="1" x14ac:dyDescent="0.2">
      <c r="A146" s="261" t="s">
        <v>257</v>
      </c>
      <c r="B146" s="257">
        <v>0</v>
      </c>
      <c r="C146" s="257">
        <v>0</v>
      </c>
      <c r="D146" s="257">
        <v>34255.78</v>
      </c>
      <c r="E146" s="257">
        <v>0</v>
      </c>
      <c r="F146" s="257">
        <v>0</v>
      </c>
      <c r="G146" s="257">
        <v>0</v>
      </c>
      <c r="H146" s="257">
        <v>2694337.84</v>
      </c>
      <c r="I146" s="257">
        <v>0</v>
      </c>
      <c r="J146" s="257">
        <v>0</v>
      </c>
      <c r="K146" s="257">
        <v>0</v>
      </c>
      <c r="L146" s="257">
        <v>0</v>
      </c>
      <c r="M146" s="257">
        <v>0</v>
      </c>
      <c r="N146" s="263">
        <v>2728593.6199999996</v>
      </c>
    </row>
    <row r="147" spans="1:14" ht="33" customHeight="1" x14ac:dyDescent="0.2">
      <c r="A147" s="261" t="s">
        <v>258</v>
      </c>
      <c r="B147" s="257">
        <v>5004257.16</v>
      </c>
      <c r="C147" s="257">
        <v>0</v>
      </c>
      <c r="D147" s="257">
        <v>2291801.54</v>
      </c>
      <c r="E147" s="257">
        <v>2921422.42</v>
      </c>
      <c r="F147" s="257">
        <v>2414065.5</v>
      </c>
      <c r="G147" s="257">
        <v>0</v>
      </c>
      <c r="H147" s="257">
        <v>0</v>
      </c>
      <c r="I147" s="257">
        <v>0</v>
      </c>
      <c r="J147" s="257">
        <v>0</v>
      </c>
      <c r="K147" s="257">
        <v>0</v>
      </c>
      <c r="L147" s="257">
        <v>0</v>
      </c>
      <c r="M147" s="257">
        <v>0</v>
      </c>
      <c r="N147" s="263">
        <v>12631546.620000001</v>
      </c>
    </row>
    <row r="148" spans="1:14" ht="33" customHeight="1" x14ac:dyDescent="0.2">
      <c r="A148" s="261" t="s">
        <v>259</v>
      </c>
      <c r="B148" s="257">
        <v>91168689.609999999</v>
      </c>
      <c r="C148" s="257">
        <v>57981585.859999999</v>
      </c>
      <c r="D148" s="257">
        <v>59335028.609999999</v>
      </c>
      <c r="E148" s="257">
        <v>99953905.760000005</v>
      </c>
      <c r="F148" s="257">
        <v>108023723.97</v>
      </c>
      <c r="G148" s="257">
        <v>101840496.88</v>
      </c>
      <c r="H148" s="257">
        <v>22970420.52</v>
      </c>
      <c r="I148" s="257">
        <v>101516473.47</v>
      </c>
      <c r="J148" s="257">
        <v>70383197.400000006</v>
      </c>
      <c r="K148" s="257">
        <v>43305387.439999998</v>
      </c>
      <c r="L148" s="257">
        <v>60959281.119999997</v>
      </c>
      <c r="M148" s="257">
        <v>66530211.850000001</v>
      </c>
      <c r="N148" s="263">
        <v>883968402.49000001</v>
      </c>
    </row>
    <row r="149" spans="1:14" ht="33" customHeight="1" x14ac:dyDescent="0.2">
      <c r="A149" s="261" t="s">
        <v>260</v>
      </c>
      <c r="B149" s="257">
        <v>0</v>
      </c>
      <c r="C149" s="257">
        <v>383350</v>
      </c>
      <c r="D149" s="257">
        <v>0</v>
      </c>
      <c r="E149" s="257">
        <v>0</v>
      </c>
      <c r="F149" s="257">
        <v>0</v>
      </c>
      <c r="G149" s="257">
        <v>288150</v>
      </c>
      <c r="H149" s="257">
        <v>0</v>
      </c>
      <c r="I149" s="257">
        <v>0</v>
      </c>
      <c r="J149" s="257">
        <v>0</v>
      </c>
      <c r="K149" s="257">
        <v>0</v>
      </c>
      <c r="L149" s="257">
        <v>0</v>
      </c>
      <c r="M149" s="257">
        <v>0</v>
      </c>
      <c r="N149" s="263">
        <v>671500</v>
      </c>
    </row>
    <row r="150" spans="1:14" ht="33" customHeight="1" thickBot="1" x14ac:dyDescent="0.25">
      <c r="A150" s="261" t="s">
        <v>261</v>
      </c>
      <c r="B150" s="257">
        <v>3211791</v>
      </c>
      <c r="C150" s="257">
        <v>5905200</v>
      </c>
      <c r="D150" s="257">
        <v>5577186.7999999998</v>
      </c>
      <c r="E150" s="257">
        <v>6104334.75</v>
      </c>
      <c r="F150" s="257">
        <v>4481973</v>
      </c>
      <c r="G150" s="257">
        <v>8574044.75</v>
      </c>
      <c r="H150" s="257">
        <v>5803425.75</v>
      </c>
      <c r="I150" s="257">
        <v>9233406.4499999993</v>
      </c>
      <c r="J150" s="257">
        <v>4619062.5</v>
      </c>
      <c r="K150" s="257">
        <v>5555541.25</v>
      </c>
      <c r="L150" s="257">
        <v>3412380</v>
      </c>
      <c r="M150" s="257">
        <v>4383324</v>
      </c>
      <c r="N150" s="263">
        <v>66861670.25</v>
      </c>
    </row>
    <row r="151" spans="1:14" ht="33" customHeight="1" thickBot="1" x14ac:dyDescent="0.25">
      <c r="A151" s="254" t="s">
        <v>262</v>
      </c>
      <c r="B151" s="255">
        <v>0</v>
      </c>
      <c r="C151" s="255">
        <v>0</v>
      </c>
      <c r="D151" s="255">
        <v>0</v>
      </c>
      <c r="E151" s="255">
        <v>0</v>
      </c>
      <c r="F151" s="255">
        <v>0</v>
      </c>
      <c r="G151" s="255">
        <v>0</v>
      </c>
      <c r="H151" s="255">
        <v>0</v>
      </c>
      <c r="I151" s="255">
        <v>0</v>
      </c>
      <c r="J151" s="255">
        <v>0</v>
      </c>
      <c r="K151" s="255">
        <v>0</v>
      </c>
      <c r="L151" s="255">
        <v>0</v>
      </c>
      <c r="M151" s="255">
        <v>0</v>
      </c>
      <c r="N151" s="255">
        <v>0</v>
      </c>
    </row>
    <row r="152" spans="1:14" ht="33" customHeight="1" thickBot="1" x14ac:dyDescent="0.25">
      <c r="A152" s="264" t="s">
        <v>262</v>
      </c>
      <c r="B152" s="265">
        <v>0</v>
      </c>
      <c r="C152" s="265">
        <v>0</v>
      </c>
      <c r="D152" s="265">
        <v>0</v>
      </c>
      <c r="E152" s="265">
        <v>0</v>
      </c>
      <c r="F152" s="265">
        <v>0</v>
      </c>
      <c r="G152" s="265">
        <v>0</v>
      </c>
      <c r="H152" s="265">
        <v>0</v>
      </c>
      <c r="I152" s="265">
        <v>0</v>
      </c>
      <c r="J152" s="265">
        <v>0</v>
      </c>
      <c r="K152" s="265">
        <v>0</v>
      </c>
      <c r="L152" s="265">
        <v>0</v>
      </c>
      <c r="M152" s="265">
        <v>0</v>
      </c>
      <c r="N152" s="263">
        <v>0</v>
      </c>
    </row>
    <row r="153" spans="1:14" ht="33" customHeight="1" thickBot="1" x14ac:dyDescent="0.25">
      <c r="A153" s="254" t="s">
        <v>263</v>
      </c>
      <c r="B153" s="255">
        <v>7252760.8899999997</v>
      </c>
      <c r="C153" s="255">
        <v>7702230.29</v>
      </c>
      <c r="D153" s="255">
        <v>7989648.1499999994</v>
      </c>
      <c r="E153" s="255">
        <v>3866179.2800000003</v>
      </c>
      <c r="F153" s="255">
        <v>7205583.7199999997</v>
      </c>
      <c r="G153" s="255">
        <v>6336185.4900000002</v>
      </c>
      <c r="H153" s="255">
        <v>3339830.08</v>
      </c>
      <c r="I153" s="255">
        <v>5715276.7699999996</v>
      </c>
      <c r="J153" s="255">
        <v>4229383.54</v>
      </c>
      <c r="K153" s="255">
        <v>8246347.75</v>
      </c>
      <c r="L153" s="255">
        <v>2943038.32</v>
      </c>
      <c r="M153" s="255">
        <v>5572868.1200000001</v>
      </c>
      <c r="N153" s="255">
        <v>70399332.400000006</v>
      </c>
    </row>
    <row r="154" spans="1:14" ht="33" customHeight="1" x14ac:dyDescent="0.2">
      <c r="A154" s="261" t="s">
        <v>264</v>
      </c>
      <c r="B154" s="257">
        <v>0</v>
      </c>
      <c r="C154" s="257">
        <v>0</v>
      </c>
      <c r="D154" s="257">
        <v>0</v>
      </c>
      <c r="E154" s="257">
        <v>0</v>
      </c>
      <c r="F154" s="257">
        <v>0</v>
      </c>
      <c r="G154" s="257">
        <v>0</v>
      </c>
      <c r="H154" s="257">
        <v>0</v>
      </c>
      <c r="I154" s="257">
        <v>0</v>
      </c>
      <c r="J154" s="257">
        <v>0</v>
      </c>
      <c r="K154" s="257">
        <v>0</v>
      </c>
      <c r="L154" s="257">
        <v>0</v>
      </c>
      <c r="M154" s="257">
        <v>0</v>
      </c>
      <c r="N154" s="263">
        <v>0</v>
      </c>
    </row>
    <row r="155" spans="1:14" ht="33" customHeight="1" x14ac:dyDescent="0.2">
      <c r="A155" s="261" t="s">
        <v>265</v>
      </c>
      <c r="B155" s="257">
        <v>6984764.7199999997</v>
      </c>
      <c r="C155" s="257">
        <v>7237949.4400000004</v>
      </c>
      <c r="D155" s="257">
        <v>7417500.5199999996</v>
      </c>
      <c r="E155" s="257">
        <v>3450310.74</v>
      </c>
      <c r="F155" s="257">
        <v>6610586.7199999997</v>
      </c>
      <c r="G155" s="257">
        <v>6090585</v>
      </c>
      <c r="H155" s="257">
        <v>3339830.08</v>
      </c>
      <c r="I155" s="257">
        <v>5390096</v>
      </c>
      <c r="J155" s="257">
        <v>3920394.88</v>
      </c>
      <c r="K155" s="257">
        <v>7953209.2599999998</v>
      </c>
      <c r="L155" s="257">
        <v>2943038.32</v>
      </c>
      <c r="M155" s="257">
        <v>5547939.3200000003</v>
      </c>
      <c r="N155" s="263">
        <v>66886205</v>
      </c>
    </row>
    <row r="156" spans="1:14" ht="33" customHeight="1" x14ac:dyDescent="0.2">
      <c r="A156" s="261" t="s">
        <v>266</v>
      </c>
      <c r="B156" s="257">
        <v>0</v>
      </c>
      <c r="C156" s="257">
        <v>0</v>
      </c>
      <c r="D156" s="257">
        <v>0</v>
      </c>
      <c r="E156" s="257">
        <v>0</v>
      </c>
      <c r="F156" s="257">
        <v>0</v>
      </c>
      <c r="G156" s="257">
        <v>0</v>
      </c>
      <c r="H156" s="257">
        <v>0</v>
      </c>
      <c r="I156" s="257">
        <v>0</v>
      </c>
      <c r="J156" s="257">
        <v>0</v>
      </c>
      <c r="K156" s="257">
        <v>0</v>
      </c>
      <c r="L156" s="257">
        <v>0</v>
      </c>
      <c r="M156" s="257">
        <v>0</v>
      </c>
      <c r="N156" s="263">
        <v>0</v>
      </c>
    </row>
    <row r="157" spans="1:14" ht="33" customHeight="1" x14ac:dyDescent="0.2">
      <c r="A157" s="261" t="s">
        <v>267</v>
      </c>
      <c r="B157" s="257">
        <v>267996.17</v>
      </c>
      <c r="C157" s="257">
        <v>464280.85</v>
      </c>
      <c r="D157" s="257">
        <v>572147.63</v>
      </c>
      <c r="E157" s="257">
        <v>415868.54</v>
      </c>
      <c r="F157" s="257">
        <v>590333</v>
      </c>
      <c r="G157" s="257">
        <v>245600.49</v>
      </c>
      <c r="H157" s="257">
        <v>0</v>
      </c>
      <c r="I157" s="257">
        <v>325180.77</v>
      </c>
      <c r="J157" s="257">
        <v>308988.65999999997</v>
      </c>
      <c r="K157" s="257">
        <v>293138.49</v>
      </c>
      <c r="L157" s="257">
        <v>0</v>
      </c>
      <c r="M157" s="257">
        <v>24928.799999999999</v>
      </c>
      <c r="N157" s="263">
        <v>3508463.3999999994</v>
      </c>
    </row>
    <row r="158" spans="1:14" ht="33" customHeight="1" x14ac:dyDescent="0.2">
      <c r="A158" s="261" t="s">
        <v>268</v>
      </c>
      <c r="B158" s="257">
        <v>0</v>
      </c>
      <c r="C158" s="257">
        <v>0</v>
      </c>
      <c r="D158" s="257">
        <v>0</v>
      </c>
      <c r="E158" s="257">
        <v>0</v>
      </c>
      <c r="F158" s="257">
        <v>0</v>
      </c>
      <c r="G158" s="257">
        <v>0</v>
      </c>
      <c r="H158" s="257">
        <v>0</v>
      </c>
      <c r="I158" s="257">
        <v>0</v>
      </c>
      <c r="J158" s="257">
        <v>0</v>
      </c>
      <c r="K158" s="257">
        <v>0</v>
      </c>
      <c r="L158" s="257">
        <v>0</v>
      </c>
      <c r="M158" s="257">
        <v>0</v>
      </c>
      <c r="N158" s="263">
        <v>0</v>
      </c>
    </row>
    <row r="159" spans="1:14" ht="33" customHeight="1" x14ac:dyDescent="0.2">
      <c r="A159" s="261" t="s">
        <v>269</v>
      </c>
      <c r="B159" s="257">
        <v>0</v>
      </c>
      <c r="C159" s="257">
        <v>0</v>
      </c>
      <c r="D159" s="257">
        <v>0</v>
      </c>
      <c r="E159" s="257">
        <v>0</v>
      </c>
      <c r="F159" s="257">
        <v>0</v>
      </c>
      <c r="G159" s="257">
        <v>0</v>
      </c>
      <c r="H159" s="257">
        <v>0</v>
      </c>
      <c r="I159" s="257">
        <v>0</v>
      </c>
      <c r="J159" s="257">
        <v>0</v>
      </c>
      <c r="K159" s="257">
        <v>0</v>
      </c>
      <c r="L159" s="257">
        <v>0</v>
      </c>
      <c r="M159" s="257">
        <v>0</v>
      </c>
      <c r="N159" s="263">
        <v>0</v>
      </c>
    </row>
    <row r="160" spans="1:14" ht="33" customHeight="1" x14ac:dyDescent="0.2">
      <c r="A160" s="261" t="s">
        <v>270</v>
      </c>
      <c r="B160" s="257">
        <v>0</v>
      </c>
      <c r="C160" s="257">
        <v>0</v>
      </c>
      <c r="D160" s="257">
        <v>0</v>
      </c>
      <c r="E160" s="257">
        <v>0</v>
      </c>
      <c r="F160" s="257">
        <v>0</v>
      </c>
      <c r="G160" s="257">
        <v>0</v>
      </c>
      <c r="H160" s="257">
        <v>0</v>
      </c>
      <c r="I160" s="257">
        <v>0</v>
      </c>
      <c r="J160" s="257">
        <v>0</v>
      </c>
      <c r="K160" s="257">
        <v>0</v>
      </c>
      <c r="L160" s="257">
        <v>0</v>
      </c>
      <c r="M160" s="257">
        <v>0</v>
      </c>
      <c r="N160" s="263">
        <v>0</v>
      </c>
    </row>
    <row r="161" spans="1:14" ht="33" customHeight="1" x14ac:dyDescent="0.2">
      <c r="A161" s="261" t="s">
        <v>271</v>
      </c>
      <c r="B161" s="257">
        <v>0</v>
      </c>
      <c r="C161" s="257">
        <v>0</v>
      </c>
      <c r="D161" s="257">
        <v>0</v>
      </c>
      <c r="E161" s="257">
        <v>0</v>
      </c>
      <c r="F161" s="257">
        <v>4664</v>
      </c>
      <c r="G161" s="257">
        <v>0</v>
      </c>
      <c r="H161" s="257">
        <v>0</v>
      </c>
      <c r="I161" s="257">
        <v>0</v>
      </c>
      <c r="J161" s="257">
        <v>0</v>
      </c>
      <c r="K161" s="257">
        <v>0</v>
      </c>
      <c r="L161" s="257">
        <v>0</v>
      </c>
      <c r="M161" s="257">
        <v>0</v>
      </c>
      <c r="N161" s="263">
        <v>4664</v>
      </c>
    </row>
    <row r="162" spans="1:14" ht="33" customHeight="1" x14ac:dyDescent="0.2">
      <c r="A162" s="261" t="s">
        <v>272</v>
      </c>
      <c r="B162" s="257">
        <v>0</v>
      </c>
      <c r="C162" s="257">
        <v>0</v>
      </c>
      <c r="D162" s="257">
        <v>0</v>
      </c>
      <c r="E162" s="257">
        <v>0</v>
      </c>
      <c r="F162" s="257">
        <v>0</v>
      </c>
      <c r="G162" s="257">
        <v>0</v>
      </c>
      <c r="H162" s="257">
        <v>0</v>
      </c>
      <c r="I162" s="257">
        <v>0</v>
      </c>
      <c r="J162" s="257">
        <v>0</v>
      </c>
      <c r="K162" s="257">
        <v>0</v>
      </c>
      <c r="L162" s="257">
        <v>0</v>
      </c>
      <c r="M162" s="257">
        <v>0</v>
      </c>
      <c r="N162" s="263">
        <v>0</v>
      </c>
    </row>
    <row r="163" spans="1:14" ht="33" customHeight="1" thickBot="1" x14ac:dyDescent="0.25">
      <c r="A163" s="261" t="s">
        <v>273</v>
      </c>
      <c r="B163" s="257">
        <v>0</v>
      </c>
      <c r="C163" s="257">
        <v>0</v>
      </c>
      <c r="D163" s="257">
        <v>0</v>
      </c>
      <c r="E163" s="257">
        <v>0</v>
      </c>
      <c r="F163" s="257">
        <v>0</v>
      </c>
      <c r="G163" s="257">
        <v>0</v>
      </c>
      <c r="H163" s="257">
        <v>0</v>
      </c>
      <c r="I163" s="257">
        <v>0</v>
      </c>
      <c r="J163" s="257">
        <v>0</v>
      </c>
      <c r="K163" s="257">
        <v>0</v>
      </c>
      <c r="L163" s="257">
        <v>0</v>
      </c>
      <c r="M163" s="257">
        <v>0</v>
      </c>
      <c r="N163" s="263">
        <v>0</v>
      </c>
    </row>
    <row r="164" spans="1:14" ht="33" customHeight="1" thickBot="1" x14ac:dyDescent="0.25">
      <c r="A164" s="254" t="s">
        <v>274</v>
      </c>
      <c r="B164" s="255">
        <v>0</v>
      </c>
      <c r="C164" s="255">
        <v>0</v>
      </c>
      <c r="D164" s="255">
        <v>0</v>
      </c>
      <c r="E164" s="255">
        <v>0</v>
      </c>
      <c r="F164" s="255">
        <v>0</v>
      </c>
      <c r="G164" s="255">
        <v>487442.11</v>
      </c>
      <c r="H164" s="255">
        <v>2207747.44</v>
      </c>
      <c r="I164" s="255">
        <v>1762319.04</v>
      </c>
      <c r="J164" s="255">
        <v>1737918.22</v>
      </c>
      <c r="K164" s="255">
        <v>1571038.76</v>
      </c>
      <c r="L164" s="255">
        <v>683646.82</v>
      </c>
      <c r="M164" s="255">
        <v>529056</v>
      </c>
      <c r="N164" s="255">
        <v>8979168.3899999987</v>
      </c>
    </row>
    <row r="165" spans="1:14" ht="33" customHeight="1" x14ac:dyDescent="0.2">
      <c r="A165" s="261" t="s">
        <v>275</v>
      </c>
      <c r="B165" s="257">
        <v>0</v>
      </c>
      <c r="C165" s="257">
        <v>0</v>
      </c>
      <c r="D165" s="257">
        <v>0</v>
      </c>
      <c r="E165" s="257">
        <v>0</v>
      </c>
      <c r="F165" s="257">
        <v>0</v>
      </c>
      <c r="G165" s="257">
        <v>487442.11</v>
      </c>
      <c r="H165" s="257">
        <v>2207747.44</v>
      </c>
      <c r="I165" s="257">
        <v>1762319.04</v>
      </c>
      <c r="J165" s="257">
        <v>1737918.22</v>
      </c>
      <c r="K165" s="257">
        <v>1571038.76</v>
      </c>
      <c r="L165" s="257">
        <v>683646.82</v>
      </c>
      <c r="M165" s="257">
        <v>529056</v>
      </c>
      <c r="N165" s="263">
        <v>8979168.3899999987</v>
      </c>
    </row>
    <row r="166" spans="1:14" ht="33" customHeight="1" x14ac:dyDescent="0.2">
      <c r="A166" s="261" t="s">
        <v>276</v>
      </c>
      <c r="B166" s="257">
        <v>0</v>
      </c>
      <c r="C166" s="257">
        <v>0</v>
      </c>
      <c r="D166" s="257">
        <v>0</v>
      </c>
      <c r="E166" s="257">
        <v>0</v>
      </c>
      <c r="F166" s="257">
        <v>0</v>
      </c>
      <c r="G166" s="257">
        <v>0</v>
      </c>
      <c r="H166" s="257">
        <v>0</v>
      </c>
      <c r="I166" s="257">
        <v>0</v>
      </c>
      <c r="J166" s="257">
        <v>0</v>
      </c>
      <c r="K166" s="257">
        <v>0</v>
      </c>
      <c r="L166" s="257">
        <v>0</v>
      </c>
      <c r="M166" s="257">
        <v>0</v>
      </c>
      <c r="N166" s="263">
        <v>0</v>
      </c>
    </row>
    <row r="167" spans="1:14" ht="33" customHeight="1" x14ac:dyDescent="0.2">
      <c r="A167" s="261" t="s">
        <v>277</v>
      </c>
      <c r="B167" s="257">
        <v>0</v>
      </c>
      <c r="C167" s="257">
        <v>0</v>
      </c>
      <c r="D167" s="257">
        <v>0</v>
      </c>
      <c r="E167" s="257">
        <v>0</v>
      </c>
      <c r="F167" s="257">
        <v>0</v>
      </c>
      <c r="G167" s="257">
        <v>0</v>
      </c>
      <c r="H167" s="257">
        <v>0</v>
      </c>
      <c r="I167" s="257">
        <v>0</v>
      </c>
      <c r="J167" s="257">
        <v>0</v>
      </c>
      <c r="K167" s="257">
        <v>0</v>
      </c>
      <c r="L167" s="257">
        <v>0</v>
      </c>
      <c r="M167" s="257">
        <v>0</v>
      </c>
      <c r="N167" s="263">
        <v>0</v>
      </c>
    </row>
    <row r="168" spans="1:14" ht="33" customHeight="1" x14ac:dyDescent="0.2">
      <c r="A168" s="261" t="s">
        <v>278</v>
      </c>
      <c r="B168" s="257">
        <v>0</v>
      </c>
      <c r="C168" s="257">
        <v>0</v>
      </c>
      <c r="D168" s="257">
        <v>0</v>
      </c>
      <c r="E168" s="257">
        <v>0</v>
      </c>
      <c r="F168" s="257">
        <v>0</v>
      </c>
      <c r="G168" s="257">
        <v>0</v>
      </c>
      <c r="H168" s="257">
        <v>0</v>
      </c>
      <c r="I168" s="257">
        <v>0</v>
      </c>
      <c r="J168" s="257">
        <v>0</v>
      </c>
      <c r="K168" s="257">
        <v>0</v>
      </c>
      <c r="L168" s="257">
        <v>0</v>
      </c>
      <c r="M168" s="257">
        <v>0</v>
      </c>
      <c r="N168" s="263">
        <v>0</v>
      </c>
    </row>
    <row r="169" spans="1:14" ht="33" customHeight="1" x14ac:dyDescent="0.2">
      <c r="A169" s="261" t="s">
        <v>279</v>
      </c>
      <c r="B169" s="257">
        <v>0</v>
      </c>
      <c r="C169" s="257">
        <v>0</v>
      </c>
      <c r="D169" s="257">
        <v>0</v>
      </c>
      <c r="E169" s="257">
        <v>0</v>
      </c>
      <c r="F169" s="257">
        <v>0</v>
      </c>
      <c r="G169" s="257">
        <v>0</v>
      </c>
      <c r="H169" s="257">
        <v>0</v>
      </c>
      <c r="I169" s="257">
        <v>0</v>
      </c>
      <c r="J169" s="257">
        <v>0</v>
      </c>
      <c r="K169" s="257">
        <v>0</v>
      </c>
      <c r="L169" s="257">
        <v>0</v>
      </c>
      <c r="M169" s="257">
        <v>0</v>
      </c>
      <c r="N169" s="263">
        <v>0</v>
      </c>
    </row>
    <row r="170" spans="1:14" ht="33" customHeight="1" x14ac:dyDescent="0.2">
      <c r="A170" s="261" t="s">
        <v>280</v>
      </c>
      <c r="B170" s="257">
        <v>0</v>
      </c>
      <c r="C170" s="257">
        <v>0</v>
      </c>
      <c r="D170" s="257">
        <v>0</v>
      </c>
      <c r="E170" s="257">
        <v>0</v>
      </c>
      <c r="F170" s="257">
        <v>0</v>
      </c>
      <c r="G170" s="257">
        <v>0</v>
      </c>
      <c r="H170" s="257">
        <v>0</v>
      </c>
      <c r="I170" s="257">
        <v>0</v>
      </c>
      <c r="J170" s="257">
        <v>0</v>
      </c>
      <c r="K170" s="257">
        <v>0</v>
      </c>
      <c r="L170" s="257">
        <v>0</v>
      </c>
      <c r="M170" s="257">
        <v>0</v>
      </c>
      <c r="N170" s="263">
        <v>0</v>
      </c>
    </row>
    <row r="171" spans="1:14" ht="33" customHeight="1" thickBot="1" x14ac:dyDescent="0.25">
      <c r="A171" s="261" t="s">
        <v>281</v>
      </c>
      <c r="B171" s="257">
        <v>0</v>
      </c>
      <c r="C171" s="257">
        <v>0</v>
      </c>
      <c r="D171" s="257">
        <v>0</v>
      </c>
      <c r="E171" s="257">
        <v>0</v>
      </c>
      <c r="F171" s="257">
        <v>0</v>
      </c>
      <c r="G171" s="257">
        <v>0</v>
      </c>
      <c r="H171" s="257">
        <v>0</v>
      </c>
      <c r="I171" s="257">
        <v>0</v>
      </c>
      <c r="J171" s="257">
        <v>0</v>
      </c>
      <c r="K171" s="257">
        <v>0</v>
      </c>
      <c r="L171" s="257">
        <v>0</v>
      </c>
      <c r="M171" s="257">
        <v>0</v>
      </c>
      <c r="N171" s="263">
        <v>0</v>
      </c>
    </row>
    <row r="172" spans="1:14" ht="33" customHeight="1" thickBot="1" x14ac:dyDescent="0.25">
      <c r="A172" s="254" t="s">
        <v>282</v>
      </c>
      <c r="B172" s="255">
        <v>23119459.43</v>
      </c>
      <c r="C172" s="255">
        <v>15947182.699999999</v>
      </c>
      <c r="D172" s="255">
        <v>18608979.160000004</v>
      </c>
      <c r="E172" s="255">
        <v>27363981.09</v>
      </c>
      <c r="F172" s="255">
        <v>25924177.240000002</v>
      </c>
      <c r="G172" s="255">
        <v>22585317.899999999</v>
      </c>
      <c r="H172" s="255">
        <v>21777917.420000002</v>
      </c>
      <c r="I172" s="255">
        <v>27190435.91</v>
      </c>
      <c r="J172" s="255">
        <v>26591770.890000001</v>
      </c>
      <c r="K172" s="255">
        <v>21180367.68</v>
      </c>
      <c r="L172" s="255">
        <v>16970291.960000001</v>
      </c>
      <c r="M172" s="255">
        <v>18663797.829999998</v>
      </c>
      <c r="N172" s="255">
        <v>265923679.21000004</v>
      </c>
    </row>
    <row r="173" spans="1:14" ht="33" customHeight="1" x14ac:dyDescent="0.2">
      <c r="A173" s="261" t="s">
        <v>283</v>
      </c>
      <c r="B173" s="257">
        <v>0</v>
      </c>
      <c r="C173" s="257">
        <v>0</v>
      </c>
      <c r="D173" s="257">
        <v>0</v>
      </c>
      <c r="E173" s="257">
        <v>0</v>
      </c>
      <c r="F173" s="257">
        <v>0</v>
      </c>
      <c r="G173" s="257">
        <v>0</v>
      </c>
      <c r="H173" s="257">
        <v>0</v>
      </c>
      <c r="I173" s="257">
        <v>0</v>
      </c>
      <c r="J173" s="257">
        <v>0</v>
      </c>
      <c r="K173" s="257">
        <v>0</v>
      </c>
      <c r="L173" s="257">
        <v>0</v>
      </c>
      <c r="M173" s="257">
        <v>0</v>
      </c>
      <c r="N173" s="263">
        <v>0</v>
      </c>
    </row>
    <row r="174" spans="1:14" ht="33" customHeight="1" x14ac:dyDescent="0.2">
      <c r="A174" s="261" t="s">
        <v>284</v>
      </c>
      <c r="B174" s="257">
        <v>0</v>
      </c>
      <c r="C174" s="257">
        <v>0</v>
      </c>
      <c r="D174" s="257">
        <v>0</v>
      </c>
      <c r="E174" s="257">
        <v>0</v>
      </c>
      <c r="F174" s="257">
        <v>0</v>
      </c>
      <c r="G174" s="257">
        <v>0</v>
      </c>
      <c r="H174" s="257">
        <v>0</v>
      </c>
      <c r="I174" s="257">
        <v>0</v>
      </c>
      <c r="J174" s="257">
        <v>0</v>
      </c>
      <c r="K174" s="257">
        <v>0</v>
      </c>
      <c r="L174" s="257">
        <v>0</v>
      </c>
      <c r="M174" s="257">
        <v>0</v>
      </c>
      <c r="N174" s="263">
        <v>0</v>
      </c>
    </row>
    <row r="175" spans="1:14" ht="33" customHeight="1" x14ac:dyDescent="0.2">
      <c r="A175" s="261" t="s">
        <v>285</v>
      </c>
      <c r="B175" s="257">
        <v>0</v>
      </c>
      <c r="C175" s="257">
        <v>0</v>
      </c>
      <c r="D175" s="257">
        <v>0</v>
      </c>
      <c r="E175" s="257">
        <v>0</v>
      </c>
      <c r="F175" s="257">
        <v>0</v>
      </c>
      <c r="G175" s="257">
        <v>0</v>
      </c>
      <c r="H175" s="257">
        <v>0</v>
      </c>
      <c r="I175" s="257">
        <v>0</v>
      </c>
      <c r="J175" s="257">
        <v>0</v>
      </c>
      <c r="K175" s="257">
        <v>0</v>
      </c>
      <c r="L175" s="257">
        <v>0</v>
      </c>
      <c r="M175" s="257">
        <v>0</v>
      </c>
      <c r="N175" s="263">
        <v>0</v>
      </c>
    </row>
    <row r="176" spans="1:14" ht="33" customHeight="1" x14ac:dyDescent="0.2">
      <c r="A176" s="261" t="s">
        <v>286</v>
      </c>
      <c r="B176" s="257">
        <v>0</v>
      </c>
      <c r="C176" s="257">
        <v>0</v>
      </c>
      <c r="D176" s="257">
        <v>0</v>
      </c>
      <c r="E176" s="257">
        <v>0</v>
      </c>
      <c r="F176" s="257">
        <v>0</v>
      </c>
      <c r="G176" s="257">
        <v>0</v>
      </c>
      <c r="H176" s="257">
        <v>0</v>
      </c>
      <c r="I176" s="257">
        <v>0</v>
      </c>
      <c r="J176" s="257">
        <v>0</v>
      </c>
      <c r="K176" s="257">
        <v>0</v>
      </c>
      <c r="L176" s="257">
        <v>0</v>
      </c>
      <c r="M176" s="257">
        <v>0</v>
      </c>
      <c r="N176" s="263">
        <v>0</v>
      </c>
    </row>
    <row r="177" spans="1:14" ht="33" customHeight="1" x14ac:dyDescent="0.2">
      <c r="A177" s="261" t="s">
        <v>287</v>
      </c>
      <c r="B177" s="257">
        <v>11701538.24</v>
      </c>
      <c r="C177" s="257">
        <v>6521272.3899999997</v>
      </c>
      <c r="D177" s="257">
        <v>7003073.5300000003</v>
      </c>
      <c r="E177" s="257">
        <v>16044614.439999999</v>
      </c>
      <c r="F177" s="257">
        <v>12406893.970000001</v>
      </c>
      <c r="G177" s="257">
        <v>14103841.35</v>
      </c>
      <c r="H177" s="257">
        <v>14846006</v>
      </c>
      <c r="I177" s="257">
        <v>16966957.32</v>
      </c>
      <c r="J177" s="257">
        <v>18406260</v>
      </c>
      <c r="K177" s="257">
        <v>15082706.220000001</v>
      </c>
      <c r="L177" s="257">
        <v>10860703.83</v>
      </c>
      <c r="M177" s="257">
        <v>11385131.67</v>
      </c>
      <c r="N177" s="263">
        <v>155328998.96000001</v>
      </c>
    </row>
    <row r="178" spans="1:14" ht="33" customHeight="1" x14ac:dyDescent="0.2">
      <c r="A178" s="261" t="s">
        <v>288</v>
      </c>
      <c r="B178" s="257">
        <v>0</v>
      </c>
      <c r="C178" s="257">
        <v>0</v>
      </c>
      <c r="D178" s="257">
        <v>0</v>
      </c>
      <c r="E178" s="257">
        <v>0</v>
      </c>
      <c r="F178" s="257">
        <v>0</v>
      </c>
      <c r="G178" s="257">
        <v>0</v>
      </c>
      <c r="H178" s="257">
        <v>0</v>
      </c>
      <c r="I178" s="257">
        <v>0</v>
      </c>
      <c r="J178" s="257">
        <v>0</v>
      </c>
      <c r="K178" s="257">
        <v>0</v>
      </c>
      <c r="L178" s="257">
        <v>0</v>
      </c>
      <c r="M178" s="257">
        <v>0</v>
      </c>
      <c r="N178" s="263">
        <v>0</v>
      </c>
    </row>
    <row r="179" spans="1:14" ht="33" customHeight="1" x14ac:dyDescent="0.2">
      <c r="A179" s="261" t="s">
        <v>289</v>
      </c>
      <c r="B179" s="257">
        <v>5448775.4500000002</v>
      </c>
      <c r="C179" s="257">
        <v>3967222.27</v>
      </c>
      <c r="D179" s="257">
        <v>6998192.1900000004</v>
      </c>
      <c r="E179" s="257">
        <v>6445459.46</v>
      </c>
      <c r="F179" s="257">
        <v>7068353.9000000004</v>
      </c>
      <c r="G179" s="257">
        <v>3357465.85</v>
      </c>
      <c r="H179" s="257">
        <v>1240924.96</v>
      </c>
      <c r="I179" s="257">
        <v>3987730.61</v>
      </c>
      <c r="J179" s="257">
        <v>3243011.68</v>
      </c>
      <c r="K179" s="257">
        <v>1589106.42</v>
      </c>
      <c r="L179" s="257">
        <v>2299740.06</v>
      </c>
      <c r="M179" s="257">
        <v>2593440.48</v>
      </c>
      <c r="N179" s="263">
        <v>48239423.330000006</v>
      </c>
    </row>
    <row r="180" spans="1:14" ht="33" customHeight="1" x14ac:dyDescent="0.2">
      <c r="A180" s="261" t="s">
        <v>290</v>
      </c>
      <c r="B180" s="257">
        <v>0</v>
      </c>
      <c r="C180" s="257">
        <v>0</v>
      </c>
      <c r="D180" s="257">
        <v>0</v>
      </c>
      <c r="E180" s="257">
        <v>0</v>
      </c>
      <c r="F180" s="257">
        <v>0</v>
      </c>
      <c r="G180" s="257">
        <v>0</v>
      </c>
      <c r="H180" s="257">
        <v>0</v>
      </c>
      <c r="I180" s="257">
        <v>0</v>
      </c>
      <c r="J180" s="257">
        <v>0</v>
      </c>
      <c r="K180" s="257">
        <v>0</v>
      </c>
      <c r="L180" s="257">
        <v>0</v>
      </c>
      <c r="M180" s="257">
        <v>0</v>
      </c>
      <c r="N180" s="263">
        <v>0</v>
      </c>
    </row>
    <row r="181" spans="1:14" ht="33" customHeight="1" x14ac:dyDescent="0.2">
      <c r="A181" s="261" t="s">
        <v>291</v>
      </c>
      <c r="B181" s="257">
        <v>0</v>
      </c>
      <c r="C181" s="257">
        <v>0</v>
      </c>
      <c r="D181" s="257">
        <v>0</v>
      </c>
      <c r="E181" s="257">
        <v>0</v>
      </c>
      <c r="F181" s="257">
        <v>0</v>
      </c>
      <c r="G181" s="257">
        <v>0</v>
      </c>
      <c r="H181" s="257">
        <v>0</v>
      </c>
      <c r="I181" s="257">
        <v>0</v>
      </c>
      <c r="J181" s="257">
        <v>0</v>
      </c>
      <c r="K181" s="257">
        <v>0</v>
      </c>
      <c r="L181" s="257">
        <v>0</v>
      </c>
      <c r="M181" s="257">
        <v>0</v>
      </c>
      <c r="N181" s="263">
        <v>0</v>
      </c>
    </row>
    <row r="182" spans="1:14" ht="33" customHeight="1" x14ac:dyDescent="0.2">
      <c r="A182" s="261" t="s">
        <v>292</v>
      </c>
      <c r="B182" s="257">
        <v>4077087.74</v>
      </c>
      <c r="C182" s="257">
        <v>4244984.76</v>
      </c>
      <c r="D182" s="257">
        <v>2857040.52</v>
      </c>
      <c r="E182" s="257">
        <v>3309257.19</v>
      </c>
      <c r="F182" s="257">
        <v>5197209.37</v>
      </c>
      <c r="G182" s="257">
        <v>4811080.7</v>
      </c>
      <c r="H182" s="257">
        <v>4752196.46</v>
      </c>
      <c r="I182" s="257">
        <v>5296957.9800000004</v>
      </c>
      <c r="J182" s="257">
        <v>4316639.21</v>
      </c>
      <c r="K182" s="257">
        <v>3256835.04</v>
      </c>
      <c r="L182" s="257">
        <v>3809848.07</v>
      </c>
      <c r="M182" s="257">
        <v>4685225.68</v>
      </c>
      <c r="N182" s="263">
        <v>50614362.719999999</v>
      </c>
    </row>
    <row r="183" spans="1:14" ht="33" customHeight="1" x14ac:dyDescent="0.2">
      <c r="A183" s="261" t="s">
        <v>293</v>
      </c>
      <c r="B183" s="257">
        <v>1251720</v>
      </c>
      <c r="C183" s="257">
        <v>938790</v>
      </c>
      <c r="D183" s="257">
        <v>1251720</v>
      </c>
      <c r="E183" s="257">
        <v>1564650</v>
      </c>
      <c r="F183" s="257">
        <v>1251720</v>
      </c>
      <c r="G183" s="257">
        <v>312930</v>
      </c>
      <c r="H183" s="257">
        <v>938790</v>
      </c>
      <c r="I183" s="257">
        <v>938790</v>
      </c>
      <c r="J183" s="257">
        <v>625860</v>
      </c>
      <c r="K183" s="257">
        <v>1251720</v>
      </c>
      <c r="L183" s="257">
        <v>0</v>
      </c>
      <c r="M183" s="257">
        <v>0</v>
      </c>
      <c r="N183" s="263">
        <v>10326690</v>
      </c>
    </row>
    <row r="184" spans="1:14" ht="33" customHeight="1" x14ac:dyDescent="0.2">
      <c r="A184" s="261" t="s">
        <v>294</v>
      </c>
      <c r="B184" s="257">
        <v>640338</v>
      </c>
      <c r="C184" s="257">
        <v>274913.28000000003</v>
      </c>
      <c r="D184" s="257">
        <v>498952.92</v>
      </c>
      <c r="E184" s="257">
        <v>0</v>
      </c>
      <c r="F184" s="257">
        <v>0</v>
      </c>
      <c r="G184" s="257">
        <v>0</v>
      </c>
      <c r="H184" s="257">
        <v>0</v>
      </c>
      <c r="I184" s="257">
        <v>0</v>
      </c>
      <c r="J184" s="257">
        <v>0</v>
      </c>
      <c r="K184" s="257">
        <v>0</v>
      </c>
      <c r="L184" s="257">
        <v>0</v>
      </c>
      <c r="M184" s="257">
        <v>0</v>
      </c>
      <c r="N184" s="263">
        <v>1414204.2</v>
      </c>
    </row>
    <row r="185" spans="1:14" ht="33" customHeight="1" x14ac:dyDescent="0.2">
      <c r="A185" s="261" t="s">
        <v>295</v>
      </c>
      <c r="B185" s="257">
        <v>0</v>
      </c>
      <c r="C185" s="257">
        <v>0</v>
      </c>
      <c r="D185" s="257">
        <v>0</v>
      </c>
      <c r="E185" s="257">
        <v>0</v>
      </c>
      <c r="F185" s="257">
        <v>0</v>
      </c>
      <c r="G185" s="257">
        <v>0</v>
      </c>
      <c r="H185" s="257">
        <v>0</v>
      </c>
      <c r="I185" s="257">
        <v>0</v>
      </c>
      <c r="J185" s="257">
        <v>0</v>
      </c>
      <c r="K185" s="257">
        <v>0</v>
      </c>
      <c r="L185" s="257">
        <v>0</v>
      </c>
      <c r="M185" s="257">
        <v>0</v>
      </c>
      <c r="N185" s="263">
        <v>0</v>
      </c>
    </row>
    <row r="186" spans="1:14" ht="33" customHeight="1" x14ac:dyDescent="0.2">
      <c r="A186" s="261" t="s">
        <v>296</v>
      </c>
      <c r="B186" s="257">
        <v>0</v>
      </c>
      <c r="C186" s="257">
        <v>0</v>
      </c>
      <c r="D186" s="257">
        <v>0</v>
      </c>
      <c r="E186" s="257">
        <v>0</v>
      </c>
      <c r="F186" s="257">
        <v>0</v>
      </c>
      <c r="G186" s="257">
        <v>0</v>
      </c>
      <c r="H186" s="257">
        <v>0</v>
      </c>
      <c r="I186" s="257">
        <v>0</v>
      </c>
      <c r="J186" s="257">
        <v>0</v>
      </c>
      <c r="K186" s="257">
        <v>0</v>
      </c>
      <c r="L186" s="257">
        <v>0</v>
      </c>
      <c r="M186" s="257">
        <v>0</v>
      </c>
      <c r="N186" s="263">
        <v>0</v>
      </c>
    </row>
    <row r="187" spans="1:14" ht="33" customHeight="1" thickBot="1" x14ac:dyDescent="0.25">
      <c r="A187" s="261" t="s">
        <v>297</v>
      </c>
      <c r="B187" s="257">
        <v>0</v>
      </c>
      <c r="C187" s="257">
        <v>0</v>
      </c>
      <c r="D187" s="257">
        <v>0</v>
      </c>
      <c r="E187" s="257">
        <v>0</v>
      </c>
      <c r="F187" s="257">
        <v>0</v>
      </c>
      <c r="G187" s="257">
        <v>0</v>
      </c>
      <c r="H187" s="257">
        <v>0</v>
      </c>
      <c r="I187" s="257">
        <v>0</v>
      </c>
      <c r="J187" s="257">
        <v>0</v>
      </c>
      <c r="K187" s="257">
        <v>0</v>
      </c>
      <c r="L187" s="257">
        <v>0</v>
      </c>
      <c r="M187" s="257">
        <v>0</v>
      </c>
      <c r="N187" s="263">
        <v>0</v>
      </c>
    </row>
    <row r="188" spans="1:14" ht="33" customHeight="1" thickBot="1" x14ac:dyDescent="0.25">
      <c r="A188" s="254" t="s">
        <v>298</v>
      </c>
      <c r="B188" s="255">
        <v>1640460</v>
      </c>
      <c r="C188" s="255">
        <v>2426084.4</v>
      </c>
      <c r="D188" s="255">
        <v>3009360</v>
      </c>
      <c r="E188" s="255">
        <v>288000</v>
      </c>
      <c r="F188" s="255">
        <v>851643</v>
      </c>
      <c r="G188" s="255">
        <v>13226579.440000001</v>
      </c>
      <c r="H188" s="255">
        <v>13102757.560000001</v>
      </c>
      <c r="I188" s="255">
        <v>11222778.870000001</v>
      </c>
      <c r="J188" s="255">
        <v>4134576.94</v>
      </c>
      <c r="K188" s="255">
        <v>8869781.3200000003</v>
      </c>
      <c r="L188" s="255">
        <v>1211826.8</v>
      </c>
      <c r="M188" s="255">
        <v>806521.8</v>
      </c>
      <c r="N188" s="255">
        <v>60790370.130000003</v>
      </c>
    </row>
    <row r="189" spans="1:14" ht="33" customHeight="1" x14ac:dyDescent="0.2">
      <c r="A189" s="261" t="s">
        <v>299</v>
      </c>
      <c r="B189" s="257">
        <v>1555200</v>
      </c>
      <c r="C189" s="257">
        <v>2365184.4</v>
      </c>
      <c r="D189" s="257">
        <v>3009360</v>
      </c>
      <c r="E189" s="257">
        <v>288000</v>
      </c>
      <c r="F189" s="257">
        <v>699459.68</v>
      </c>
      <c r="G189" s="257">
        <v>13052808.640000001</v>
      </c>
      <c r="H189" s="257">
        <v>12980957.560000001</v>
      </c>
      <c r="I189" s="257">
        <v>10853473.640000001</v>
      </c>
      <c r="J189" s="257">
        <v>3469026.32</v>
      </c>
      <c r="K189" s="257">
        <v>8297826.5199999996</v>
      </c>
      <c r="L189" s="257">
        <v>330320.2</v>
      </c>
      <c r="M189" s="257">
        <v>349100</v>
      </c>
      <c r="N189" s="263">
        <v>57250716.960000008</v>
      </c>
    </row>
    <row r="190" spans="1:14" ht="33" customHeight="1" x14ac:dyDescent="0.2">
      <c r="A190" s="261" t="s">
        <v>300</v>
      </c>
      <c r="B190" s="257">
        <v>0</v>
      </c>
      <c r="C190" s="257">
        <v>0</v>
      </c>
      <c r="D190" s="257">
        <v>0</v>
      </c>
      <c r="E190" s="257">
        <v>0</v>
      </c>
      <c r="F190" s="257">
        <v>152183.32</v>
      </c>
      <c r="G190" s="257">
        <v>173770.8</v>
      </c>
      <c r="H190" s="257">
        <v>0</v>
      </c>
      <c r="I190" s="257">
        <v>369305.23</v>
      </c>
      <c r="J190" s="257">
        <v>665550.62</v>
      </c>
      <c r="K190" s="257">
        <v>571954.80000000005</v>
      </c>
      <c r="L190" s="257">
        <v>881506.6</v>
      </c>
      <c r="M190" s="257">
        <v>457421.8</v>
      </c>
      <c r="N190" s="263">
        <v>3271693.17</v>
      </c>
    </row>
    <row r="191" spans="1:14" ht="33" customHeight="1" x14ac:dyDescent="0.2">
      <c r="A191" s="261" t="s">
        <v>301</v>
      </c>
      <c r="B191" s="257">
        <v>0</v>
      </c>
      <c r="C191" s="257">
        <v>0</v>
      </c>
      <c r="D191" s="257">
        <v>0</v>
      </c>
      <c r="E191" s="257">
        <v>0</v>
      </c>
      <c r="F191" s="257">
        <v>0</v>
      </c>
      <c r="G191" s="257">
        <v>0</v>
      </c>
      <c r="H191" s="257">
        <v>0</v>
      </c>
      <c r="I191" s="257">
        <v>0</v>
      </c>
      <c r="J191" s="257">
        <v>0</v>
      </c>
      <c r="K191" s="257">
        <v>0</v>
      </c>
      <c r="L191" s="257">
        <v>0</v>
      </c>
      <c r="M191" s="257">
        <v>0</v>
      </c>
      <c r="N191" s="263">
        <v>0</v>
      </c>
    </row>
    <row r="192" spans="1:14" ht="33" customHeight="1" x14ac:dyDescent="0.2">
      <c r="A192" s="261" t="s">
        <v>302</v>
      </c>
      <c r="B192" s="257">
        <v>0</v>
      </c>
      <c r="C192" s="257">
        <v>0</v>
      </c>
      <c r="D192" s="257">
        <v>0</v>
      </c>
      <c r="E192" s="257">
        <v>0</v>
      </c>
      <c r="F192" s="257">
        <v>0</v>
      </c>
      <c r="G192" s="257">
        <v>0</v>
      </c>
      <c r="H192" s="257">
        <v>0</v>
      </c>
      <c r="I192" s="257">
        <v>0</v>
      </c>
      <c r="J192" s="257">
        <v>0</v>
      </c>
      <c r="K192" s="257">
        <v>0</v>
      </c>
      <c r="L192" s="257">
        <v>0</v>
      </c>
      <c r="M192" s="257">
        <v>0</v>
      </c>
      <c r="N192" s="263">
        <v>0</v>
      </c>
    </row>
    <row r="193" spans="1:14" ht="33" customHeight="1" x14ac:dyDescent="0.2">
      <c r="A193" s="261" t="s">
        <v>303</v>
      </c>
      <c r="B193" s="257">
        <v>0</v>
      </c>
      <c r="C193" s="257">
        <v>0</v>
      </c>
      <c r="D193" s="257">
        <v>0</v>
      </c>
      <c r="E193" s="257">
        <v>0</v>
      </c>
      <c r="F193" s="257">
        <v>0</v>
      </c>
      <c r="G193" s="257">
        <v>0</v>
      </c>
      <c r="H193" s="257">
        <v>0</v>
      </c>
      <c r="I193" s="257">
        <v>0</v>
      </c>
      <c r="J193" s="257">
        <v>0</v>
      </c>
      <c r="K193" s="257">
        <v>0</v>
      </c>
      <c r="L193" s="257">
        <v>0</v>
      </c>
      <c r="M193" s="257">
        <v>0</v>
      </c>
      <c r="N193" s="263">
        <v>0</v>
      </c>
    </row>
    <row r="194" spans="1:14" ht="33" customHeight="1" thickBot="1" x14ac:dyDescent="0.25">
      <c r="A194" s="261" t="s">
        <v>234</v>
      </c>
      <c r="B194" s="257">
        <v>85260</v>
      </c>
      <c r="C194" s="257">
        <v>60900</v>
      </c>
      <c r="D194" s="257">
        <v>0</v>
      </c>
      <c r="E194" s="257">
        <v>0</v>
      </c>
      <c r="F194" s="257">
        <v>0</v>
      </c>
      <c r="G194" s="257">
        <v>0</v>
      </c>
      <c r="H194" s="257">
        <v>121800</v>
      </c>
      <c r="I194" s="257">
        <v>0</v>
      </c>
      <c r="J194" s="257">
        <v>0</v>
      </c>
      <c r="K194" s="257">
        <v>0</v>
      </c>
      <c r="L194" s="257">
        <v>0</v>
      </c>
      <c r="M194" s="257">
        <v>0</v>
      </c>
      <c r="N194" s="263">
        <v>267960</v>
      </c>
    </row>
    <row r="195" spans="1:14" ht="33" customHeight="1" thickBot="1" x14ac:dyDescent="0.25">
      <c r="A195" s="254" t="s">
        <v>304</v>
      </c>
      <c r="B195" s="255">
        <v>100224</v>
      </c>
      <c r="C195" s="255">
        <v>2457428.7000000002</v>
      </c>
      <c r="D195" s="255">
        <v>3476538.12</v>
      </c>
      <c r="E195" s="255">
        <v>3475138.7</v>
      </c>
      <c r="F195" s="255">
        <v>6943586</v>
      </c>
      <c r="G195" s="255">
        <v>7516045</v>
      </c>
      <c r="H195" s="255">
        <v>10534524.08</v>
      </c>
      <c r="I195" s="255">
        <v>6745030.4299999997</v>
      </c>
      <c r="J195" s="255">
        <v>3239416</v>
      </c>
      <c r="K195" s="255">
        <v>3452639.23</v>
      </c>
      <c r="L195" s="255">
        <v>4495770.07</v>
      </c>
      <c r="M195" s="255">
        <v>2712736.88</v>
      </c>
      <c r="N195" s="255">
        <v>55149077.210000001</v>
      </c>
    </row>
    <row r="196" spans="1:14" ht="33" customHeight="1" x14ac:dyDescent="0.2">
      <c r="A196" s="261" t="s">
        <v>305</v>
      </c>
      <c r="B196" s="257">
        <v>0</v>
      </c>
      <c r="C196" s="257">
        <v>1705052.7</v>
      </c>
      <c r="D196" s="257">
        <v>1915098.12</v>
      </c>
      <c r="E196" s="257">
        <v>425306.7</v>
      </c>
      <c r="F196" s="257">
        <v>0</v>
      </c>
      <c r="G196" s="257">
        <v>786626.9</v>
      </c>
      <c r="H196" s="257">
        <v>1347130.88</v>
      </c>
      <c r="I196" s="257">
        <v>687163.43</v>
      </c>
      <c r="J196" s="257">
        <v>0</v>
      </c>
      <c r="K196" s="257">
        <v>900059.23</v>
      </c>
      <c r="L196" s="257">
        <v>952898.07</v>
      </c>
      <c r="M196" s="257">
        <v>428812.88</v>
      </c>
      <c r="N196" s="257">
        <v>9148148.910000002</v>
      </c>
    </row>
    <row r="197" spans="1:14" ht="33" customHeight="1" x14ac:dyDescent="0.2">
      <c r="A197" s="261" t="s">
        <v>306</v>
      </c>
      <c r="B197" s="257">
        <v>0</v>
      </c>
      <c r="C197" s="257">
        <v>0</v>
      </c>
      <c r="D197" s="257">
        <v>708840</v>
      </c>
      <c r="E197" s="257">
        <v>2679860</v>
      </c>
      <c r="F197" s="257">
        <v>5114150</v>
      </c>
      <c r="G197" s="257">
        <v>5205990.0999999996</v>
      </c>
      <c r="H197" s="257">
        <v>5212769.2</v>
      </c>
      <c r="I197" s="257">
        <v>1447215</v>
      </c>
      <c r="J197" s="257">
        <v>0</v>
      </c>
      <c r="K197" s="257">
        <v>0</v>
      </c>
      <c r="L197" s="257">
        <v>0</v>
      </c>
      <c r="M197" s="257">
        <v>0</v>
      </c>
      <c r="N197" s="257">
        <v>20368824.300000001</v>
      </c>
    </row>
    <row r="198" spans="1:14" ht="33" customHeight="1" x14ac:dyDescent="0.2">
      <c r="A198" s="261" t="s">
        <v>307</v>
      </c>
      <c r="B198" s="257">
        <v>100224</v>
      </c>
      <c r="C198" s="257">
        <v>752376</v>
      </c>
      <c r="D198" s="257">
        <v>852600</v>
      </c>
      <c r="E198" s="257">
        <v>369972</v>
      </c>
      <c r="F198" s="257">
        <v>1829436</v>
      </c>
      <c r="G198" s="257">
        <v>1523428</v>
      </c>
      <c r="H198" s="257">
        <v>3974624</v>
      </c>
      <c r="I198" s="257">
        <v>4610652</v>
      </c>
      <c r="J198" s="257">
        <v>3239416</v>
      </c>
      <c r="K198" s="257">
        <v>2552580</v>
      </c>
      <c r="L198" s="257">
        <v>3542872</v>
      </c>
      <c r="M198" s="257">
        <v>2283924</v>
      </c>
      <c r="N198" s="257">
        <v>25632104</v>
      </c>
    </row>
    <row r="199" spans="1:14" ht="33" customHeight="1" thickBot="1" x14ac:dyDescent="0.25">
      <c r="A199" s="261" t="s">
        <v>234</v>
      </c>
      <c r="B199" s="257">
        <v>0</v>
      </c>
      <c r="C199" s="257">
        <v>0</v>
      </c>
      <c r="D199" s="257">
        <v>0</v>
      </c>
      <c r="E199" s="257">
        <v>0</v>
      </c>
      <c r="F199" s="257">
        <v>0</v>
      </c>
      <c r="G199" s="257">
        <v>0</v>
      </c>
      <c r="H199" s="257">
        <v>0</v>
      </c>
      <c r="I199" s="257">
        <v>0</v>
      </c>
      <c r="J199" s="257">
        <v>0</v>
      </c>
      <c r="K199" s="257">
        <v>0</v>
      </c>
      <c r="L199" s="257">
        <v>0</v>
      </c>
      <c r="M199" s="257">
        <v>0</v>
      </c>
      <c r="N199" s="257">
        <v>0</v>
      </c>
    </row>
    <row r="200" spans="1:14" ht="33" customHeight="1" thickBot="1" x14ac:dyDescent="0.25">
      <c r="A200" s="254" t="s">
        <v>308</v>
      </c>
      <c r="B200" s="255">
        <v>62216864.969999999</v>
      </c>
      <c r="C200" s="255">
        <v>59176917.130000003</v>
      </c>
      <c r="D200" s="255">
        <v>53461311.620000005</v>
      </c>
      <c r="E200" s="255">
        <v>66436345.43</v>
      </c>
      <c r="F200" s="255">
        <v>60805175.390000001</v>
      </c>
      <c r="G200" s="255">
        <v>50741616.210000001</v>
      </c>
      <c r="H200" s="255">
        <v>47341181.879999995</v>
      </c>
      <c r="I200" s="255">
        <v>30173747.210000001</v>
      </c>
      <c r="J200" s="255">
        <v>20235387.469999999</v>
      </c>
      <c r="K200" s="255">
        <v>53202194.169999994</v>
      </c>
      <c r="L200" s="255">
        <v>54834527.300000004</v>
      </c>
      <c r="M200" s="255">
        <v>58338243.689999998</v>
      </c>
      <c r="N200" s="255">
        <v>616963512.47000003</v>
      </c>
    </row>
    <row r="201" spans="1:14" ht="33" customHeight="1" x14ac:dyDescent="0.2">
      <c r="A201" s="261" t="s">
        <v>309</v>
      </c>
      <c r="B201" s="257">
        <v>4456050.7699999996</v>
      </c>
      <c r="C201" s="257">
        <v>3001016.97</v>
      </c>
      <c r="D201" s="257">
        <v>5515949.7300000004</v>
      </c>
      <c r="E201" s="257">
        <v>2404078.23</v>
      </c>
      <c r="F201" s="257">
        <v>4043073.33</v>
      </c>
      <c r="G201" s="257">
        <v>2788420.32</v>
      </c>
      <c r="H201" s="257">
        <v>2423931.39</v>
      </c>
      <c r="I201" s="257">
        <v>1768388.91</v>
      </c>
      <c r="J201" s="257">
        <v>2323129.56</v>
      </c>
      <c r="K201" s="257">
        <v>2588501.7799999998</v>
      </c>
      <c r="L201" s="257">
        <v>3514671.28</v>
      </c>
      <c r="M201" s="257">
        <v>4548765.29</v>
      </c>
      <c r="N201" s="263">
        <v>39375977.560000002</v>
      </c>
    </row>
    <row r="202" spans="1:14" ht="33" customHeight="1" x14ac:dyDescent="0.2">
      <c r="A202" s="261" t="s">
        <v>310</v>
      </c>
      <c r="B202" s="257">
        <v>952369.65</v>
      </c>
      <c r="C202" s="257">
        <v>4228350.3899999997</v>
      </c>
      <c r="D202" s="257">
        <v>8647164.5399999991</v>
      </c>
      <c r="E202" s="257">
        <v>7973734.2599999998</v>
      </c>
      <c r="F202" s="257">
        <v>3430191.84</v>
      </c>
      <c r="G202" s="257">
        <v>8916933.9600000009</v>
      </c>
      <c r="H202" s="257">
        <v>7026354.6900000004</v>
      </c>
      <c r="I202" s="257">
        <v>6714522.1500000004</v>
      </c>
      <c r="J202" s="257">
        <v>5590526.9699999997</v>
      </c>
      <c r="K202" s="257">
        <v>4195996.2300000004</v>
      </c>
      <c r="L202" s="257">
        <v>0</v>
      </c>
      <c r="M202" s="257">
        <v>3707846.4</v>
      </c>
      <c r="N202" s="263">
        <v>61383991.079999991</v>
      </c>
    </row>
    <row r="203" spans="1:14" ht="33" customHeight="1" x14ac:dyDescent="0.2">
      <c r="A203" s="261" t="s">
        <v>311</v>
      </c>
      <c r="B203" s="257">
        <v>0</v>
      </c>
      <c r="C203" s="257">
        <v>0</v>
      </c>
      <c r="D203" s="257">
        <v>0</v>
      </c>
      <c r="E203" s="257">
        <v>0</v>
      </c>
      <c r="F203" s="257">
        <v>0</v>
      </c>
      <c r="G203" s="257">
        <v>0</v>
      </c>
      <c r="H203" s="257">
        <v>0</v>
      </c>
      <c r="I203" s="257">
        <v>0</v>
      </c>
      <c r="J203" s="257">
        <v>0</v>
      </c>
      <c r="K203" s="257">
        <v>0</v>
      </c>
      <c r="L203" s="257">
        <v>0</v>
      </c>
      <c r="M203" s="257">
        <v>0</v>
      </c>
      <c r="N203" s="263">
        <v>0</v>
      </c>
    </row>
    <row r="204" spans="1:14" ht="33" customHeight="1" x14ac:dyDescent="0.2">
      <c r="A204" s="261" t="s">
        <v>312</v>
      </c>
      <c r="B204" s="257">
        <v>0</v>
      </c>
      <c r="C204" s="257">
        <v>0</v>
      </c>
      <c r="D204" s="257">
        <v>0</v>
      </c>
      <c r="E204" s="257">
        <v>0</v>
      </c>
      <c r="F204" s="257">
        <v>0</v>
      </c>
      <c r="G204" s="257">
        <v>0</v>
      </c>
      <c r="H204" s="257">
        <v>0</v>
      </c>
      <c r="I204" s="257">
        <v>0</v>
      </c>
      <c r="J204" s="257">
        <v>0</v>
      </c>
      <c r="K204" s="257">
        <v>0</v>
      </c>
      <c r="L204" s="257">
        <v>0</v>
      </c>
      <c r="M204" s="257">
        <v>0</v>
      </c>
      <c r="N204" s="263">
        <v>0</v>
      </c>
    </row>
    <row r="205" spans="1:14" ht="33" customHeight="1" x14ac:dyDescent="0.2">
      <c r="A205" s="261" t="s">
        <v>313</v>
      </c>
      <c r="B205" s="257">
        <v>0</v>
      </c>
      <c r="C205" s="257">
        <v>0</v>
      </c>
      <c r="D205" s="257">
        <v>0</v>
      </c>
      <c r="E205" s="257">
        <v>0</v>
      </c>
      <c r="F205" s="257">
        <v>0</v>
      </c>
      <c r="G205" s="257">
        <v>0</v>
      </c>
      <c r="H205" s="257">
        <v>0</v>
      </c>
      <c r="I205" s="257">
        <v>0</v>
      </c>
      <c r="J205" s="257">
        <v>0</v>
      </c>
      <c r="K205" s="257">
        <v>0</v>
      </c>
      <c r="L205" s="257">
        <v>0</v>
      </c>
      <c r="M205" s="257">
        <v>0</v>
      </c>
      <c r="N205" s="263">
        <v>0</v>
      </c>
    </row>
    <row r="206" spans="1:14" ht="33" customHeight="1" x14ac:dyDescent="0.2">
      <c r="A206" s="261" t="s">
        <v>314</v>
      </c>
      <c r="B206" s="257">
        <v>56808444.549999997</v>
      </c>
      <c r="C206" s="257">
        <v>51947549.770000003</v>
      </c>
      <c r="D206" s="257">
        <v>39298197.350000001</v>
      </c>
      <c r="E206" s="257">
        <v>56058532.939999998</v>
      </c>
      <c r="F206" s="257">
        <v>53331910.219999999</v>
      </c>
      <c r="G206" s="257">
        <v>39036261.93</v>
      </c>
      <c r="H206" s="257">
        <v>37890895.799999997</v>
      </c>
      <c r="I206" s="257">
        <v>21690836.149999999</v>
      </c>
      <c r="J206" s="257">
        <v>12321730.939999999</v>
      </c>
      <c r="K206" s="257">
        <v>46417696.159999996</v>
      </c>
      <c r="L206" s="257">
        <v>51319856.020000003</v>
      </c>
      <c r="M206" s="257">
        <v>50081632</v>
      </c>
      <c r="N206" s="263">
        <v>516203543.82999992</v>
      </c>
    </row>
    <row r="207" spans="1:14" ht="33" customHeight="1" x14ac:dyDescent="0.2">
      <c r="A207" s="261" t="s">
        <v>313</v>
      </c>
      <c r="B207" s="257">
        <v>0</v>
      </c>
      <c r="C207" s="257">
        <v>0</v>
      </c>
      <c r="D207" s="257">
        <v>0</v>
      </c>
      <c r="E207" s="257">
        <v>0</v>
      </c>
      <c r="F207" s="257">
        <v>0</v>
      </c>
      <c r="G207" s="257">
        <v>0</v>
      </c>
      <c r="H207" s="257">
        <v>0</v>
      </c>
      <c r="I207" s="257">
        <v>0</v>
      </c>
      <c r="J207" s="257">
        <v>0</v>
      </c>
      <c r="K207" s="257">
        <v>0</v>
      </c>
      <c r="L207" s="257">
        <v>0</v>
      </c>
      <c r="M207" s="257">
        <v>0</v>
      </c>
      <c r="N207" s="263">
        <v>0</v>
      </c>
    </row>
    <row r="208" spans="1:14" ht="33" customHeight="1" thickBot="1" x14ac:dyDescent="0.25">
      <c r="A208" s="261" t="s">
        <v>234</v>
      </c>
      <c r="B208" s="257">
        <v>0</v>
      </c>
      <c r="C208" s="257">
        <v>0</v>
      </c>
      <c r="D208" s="257">
        <v>0</v>
      </c>
      <c r="E208" s="257">
        <v>0</v>
      </c>
      <c r="F208" s="257">
        <v>0</v>
      </c>
      <c r="G208" s="257">
        <v>0</v>
      </c>
      <c r="H208" s="257">
        <v>0</v>
      </c>
      <c r="I208" s="257">
        <v>0</v>
      </c>
      <c r="J208" s="257">
        <v>0</v>
      </c>
      <c r="K208" s="257">
        <v>0</v>
      </c>
      <c r="L208" s="257">
        <v>0</v>
      </c>
      <c r="M208" s="257">
        <v>0</v>
      </c>
      <c r="N208" s="263">
        <v>0</v>
      </c>
    </row>
    <row r="209" spans="1:14" ht="33" customHeight="1" thickBot="1" x14ac:dyDescent="0.25">
      <c r="A209" s="254" t="s">
        <v>315</v>
      </c>
      <c r="B209" s="255">
        <v>0</v>
      </c>
      <c r="C209" s="255">
        <v>0</v>
      </c>
      <c r="D209" s="255">
        <v>0</v>
      </c>
      <c r="E209" s="255">
        <v>0</v>
      </c>
      <c r="F209" s="255">
        <v>0</v>
      </c>
      <c r="G209" s="255">
        <v>0</v>
      </c>
      <c r="H209" s="255">
        <v>0</v>
      </c>
      <c r="I209" s="255">
        <v>0</v>
      </c>
      <c r="J209" s="255">
        <v>0</v>
      </c>
      <c r="K209" s="255">
        <v>0</v>
      </c>
      <c r="L209" s="255">
        <v>0</v>
      </c>
      <c r="M209" s="255">
        <v>0</v>
      </c>
      <c r="N209" s="255">
        <v>0</v>
      </c>
    </row>
    <row r="210" spans="1:14" ht="33" customHeight="1" x14ac:dyDescent="0.2">
      <c r="A210" s="261" t="s">
        <v>316</v>
      </c>
      <c r="B210" s="257">
        <v>0</v>
      </c>
      <c r="C210" s="257">
        <v>0</v>
      </c>
      <c r="D210" s="257">
        <v>0</v>
      </c>
      <c r="E210" s="257">
        <v>0</v>
      </c>
      <c r="F210" s="257">
        <v>0</v>
      </c>
      <c r="G210" s="257">
        <v>0</v>
      </c>
      <c r="H210" s="257">
        <v>0</v>
      </c>
      <c r="I210" s="257">
        <v>0</v>
      </c>
      <c r="J210" s="257">
        <v>0</v>
      </c>
      <c r="K210" s="257">
        <v>0</v>
      </c>
      <c r="L210" s="257">
        <v>0</v>
      </c>
      <c r="M210" s="257">
        <v>0</v>
      </c>
      <c r="N210" s="263">
        <v>0</v>
      </c>
    </row>
    <row r="211" spans="1:14" ht="33" customHeight="1" x14ac:dyDescent="0.2">
      <c r="A211" s="261" t="s">
        <v>317</v>
      </c>
      <c r="B211" s="257">
        <v>0</v>
      </c>
      <c r="C211" s="257">
        <v>0</v>
      </c>
      <c r="D211" s="257">
        <v>0</v>
      </c>
      <c r="E211" s="257">
        <v>0</v>
      </c>
      <c r="F211" s="257">
        <v>0</v>
      </c>
      <c r="G211" s="257">
        <v>0</v>
      </c>
      <c r="H211" s="257">
        <v>0</v>
      </c>
      <c r="I211" s="257">
        <v>0</v>
      </c>
      <c r="J211" s="257">
        <v>0</v>
      </c>
      <c r="K211" s="257">
        <v>0</v>
      </c>
      <c r="L211" s="257">
        <v>0</v>
      </c>
      <c r="M211" s="257">
        <v>0</v>
      </c>
      <c r="N211" s="263">
        <v>0</v>
      </c>
    </row>
    <row r="212" spans="1:14" ht="33" customHeight="1" thickBot="1" x14ac:dyDescent="0.25">
      <c r="A212" s="261" t="s">
        <v>234</v>
      </c>
      <c r="B212" s="257">
        <v>0</v>
      </c>
      <c r="C212" s="257">
        <v>0</v>
      </c>
      <c r="D212" s="257">
        <v>0</v>
      </c>
      <c r="E212" s="257">
        <v>0</v>
      </c>
      <c r="F212" s="257">
        <v>0</v>
      </c>
      <c r="G212" s="257">
        <v>0</v>
      </c>
      <c r="H212" s="257">
        <v>0</v>
      </c>
      <c r="I212" s="257">
        <v>0</v>
      </c>
      <c r="J212" s="257">
        <v>0</v>
      </c>
      <c r="K212" s="257">
        <v>0</v>
      </c>
      <c r="L212" s="257">
        <v>0</v>
      </c>
      <c r="M212" s="257">
        <v>0</v>
      </c>
      <c r="N212" s="263">
        <v>0</v>
      </c>
    </row>
    <row r="213" spans="1:14" ht="33" customHeight="1" thickBot="1" x14ac:dyDescent="0.25">
      <c r="A213" s="254" t="s">
        <v>318</v>
      </c>
      <c r="B213" s="255">
        <v>0</v>
      </c>
      <c r="C213" s="255">
        <v>0</v>
      </c>
      <c r="D213" s="255">
        <v>0</v>
      </c>
      <c r="E213" s="255">
        <v>0</v>
      </c>
      <c r="F213" s="255">
        <v>0</v>
      </c>
      <c r="G213" s="255">
        <v>0</v>
      </c>
      <c r="H213" s="255">
        <v>0</v>
      </c>
      <c r="I213" s="255">
        <v>0</v>
      </c>
      <c r="J213" s="255">
        <v>0</v>
      </c>
      <c r="K213" s="255">
        <v>0</v>
      </c>
      <c r="L213" s="255">
        <v>0</v>
      </c>
      <c r="M213" s="255">
        <v>0</v>
      </c>
      <c r="N213" s="255">
        <v>0</v>
      </c>
    </row>
    <row r="214" spans="1:14" ht="33" customHeight="1" thickBot="1" x14ac:dyDescent="0.25">
      <c r="A214" s="264" t="s">
        <v>318</v>
      </c>
      <c r="B214" s="266">
        <v>0</v>
      </c>
      <c r="C214" s="266">
        <v>0</v>
      </c>
      <c r="D214" s="266">
        <v>0</v>
      </c>
      <c r="E214" s="266">
        <v>0</v>
      </c>
      <c r="F214" s="266">
        <v>0</v>
      </c>
      <c r="G214" s="266">
        <v>0</v>
      </c>
      <c r="H214" s="266">
        <v>0</v>
      </c>
      <c r="I214" s="266">
        <v>0</v>
      </c>
      <c r="J214" s="266">
        <v>0</v>
      </c>
      <c r="K214" s="266">
        <v>0</v>
      </c>
      <c r="L214" s="266">
        <v>0</v>
      </c>
      <c r="M214" s="266">
        <v>0</v>
      </c>
      <c r="N214" s="267">
        <v>0</v>
      </c>
    </row>
    <row r="215" spans="1:14" ht="33" customHeight="1" thickBot="1" x14ac:dyDescent="0.25">
      <c r="A215" s="268" t="s">
        <v>229</v>
      </c>
      <c r="B215" s="269">
        <v>244255889.64999998</v>
      </c>
      <c r="C215" s="269">
        <v>214731562.49999997</v>
      </c>
      <c r="D215" s="269">
        <v>239198774.91000003</v>
      </c>
      <c r="E215" s="269">
        <v>259555052.5</v>
      </c>
      <c r="F215" s="269">
        <v>241536528.49000001</v>
      </c>
      <c r="G215" s="269">
        <v>314636490.39000005</v>
      </c>
      <c r="H215" s="269">
        <v>290027525.12</v>
      </c>
      <c r="I215" s="269">
        <v>299272031.82999998</v>
      </c>
      <c r="J215" s="269">
        <v>222663136.85999998</v>
      </c>
      <c r="K215" s="269">
        <v>285583286.87999994</v>
      </c>
      <c r="L215" s="269">
        <v>254764230.14000002</v>
      </c>
      <c r="M215" s="269">
        <v>230260594.10000002</v>
      </c>
      <c r="N215" s="269">
        <v>3096485103.3700008</v>
      </c>
    </row>
    <row r="216" spans="1:14" ht="33" customHeight="1" x14ac:dyDescent="0.2"/>
    <row r="217" spans="1:14" ht="33" customHeight="1" x14ac:dyDescent="0.2">
      <c r="A217" s="272"/>
    </row>
    <row r="218" spans="1:14" ht="33" customHeight="1" x14ac:dyDescent="0.2">
      <c r="A218" s="355" t="s">
        <v>395</v>
      </c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</row>
    <row r="219" spans="1:14" ht="33" customHeight="1" thickBot="1" x14ac:dyDescent="0.25">
      <c r="A219" s="356"/>
      <c r="B219" s="356"/>
      <c r="C219" s="356"/>
      <c r="D219" s="356"/>
      <c r="E219" s="356"/>
      <c r="F219" s="356"/>
      <c r="G219" s="356"/>
      <c r="H219" s="356"/>
      <c r="I219" s="356"/>
      <c r="J219" s="356"/>
      <c r="K219" s="356"/>
      <c r="L219" s="356"/>
      <c r="M219" s="356"/>
      <c r="N219" s="356"/>
    </row>
    <row r="220" spans="1:14" ht="33" customHeight="1" thickBot="1" x14ac:dyDescent="0.25">
      <c r="A220" s="251" t="s">
        <v>216</v>
      </c>
      <c r="B220" s="252" t="s">
        <v>217</v>
      </c>
      <c r="C220" s="252" t="s">
        <v>218</v>
      </c>
      <c r="D220" s="252" t="s">
        <v>219</v>
      </c>
      <c r="E220" s="252" t="s">
        <v>220</v>
      </c>
      <c r="F220" s="252" t="s">
        <v>221</v>
      </c>
      <c r="G220" s="252" t="s">
        <v>222</v>
      </c>
      <c r="H220" s="252" t="s">
        <v>223</v>
      </c>
      <c r="I220" s="252" t="s">
        <v>224</v>
      </c>
      <c r="J220" s="252" t="s">
        <v>225</v>
      </c>
      <c r="K220" s="252" t="s">
        <v>226</v>
      </c>
      <c r="L220" s="252" t="s">
        <v>227</v>
      </c>
      <c r="M220" s="252" t="s">
        <v>228</v>
      </c>
      <c r="N220" s="253" t="s">
        <v>229</v>
      </c>
    </row>
    <row r="221" spans="1:14" ht="33" customHeight="1" thickBot="1" x14ac:dyDescent="0.25">
      <c r="A221" s="254" t="s">
        <v>230</v>
      </c>
      <c r="B221" s="255">
        <v>0</v>
      </c>
      <c r="C221" s="255">
        <v>0</v>
      </c>
      <c r="D221" s="255">
        <v>0</v>
      </c>
      <c r="E221" s="255">
        <v>0</v>
      </c>
      <c r="F221" s="255">
        <v>0</v>
      </c>
      <c r="G221" s="255">
        <v>0</v>
      </c>
      <c r="H221" s="255">
        <v>0</v>
      </c>
      <c r="I221" s="255">
        <v>0</v>
      </c>
      <c r="J221" s="255">
        <v>0</v>
      </c>
      <c r="K221" s="255">
        <v>0</v>
      </c>
      <c r="L221" s="255">
        <v>0</v>
      </c>
      <c r="M221" s="255">
        <v>0</v>
      </c>
      <c r="N221" s="255">
        <v>0</v>
      </c>
    </row>
    <row r="222" spans="1:14" ht="33" customHeight="1" x14ac:dyDescent="0.2">
      <c r="A222" s="256" t="s">
        <v>231</v>
      </c>
      <c r="B222" s="257">
        <v>0</v>
      </c>
      <c r="C222" s="257">
        <v>0</v>
      </c>
      <c r="D222" s="257">
        <v>0</v>
      </c>
      <c r="E222" s="257">
        <v>0</v>
      </c>
      <c r="F222" s="257">
        <v>0</v>
      </c>
      <c r="G222" s="257">
        <v>0</v>
      </c>
      <c r="H222" s="257">
        <v>0</v>
      </c>
      <c r="I222" s="257">
        <v>0</v>
      </c>
      <c r="J222" s="257">
        <v>0</v>
      </c>
      <c r="K222" s="257">
        <v>0</v>
      </c>
      <c r="L222" s="257">
        <v>0</v>
      </c>
      <c r="M222" s="257">
        <v>0</v>
      </c>
      <c r="N222" s="258">
        <v>0</v>
      </c>
    </row>
    <row r="223" spans="1:14" ht="33" customHeight="1" x14ac:dyDescent="0.2">
      <c r="A223" s="256" t="s">
        <v>213</v>
      </c>
      <c r="B223" s="257">
        <v>0</v>
      </c>
      <c r="C223" s="257">
        <v>0</v>
      </c>
      <c r="D223" s="257">
        <v>0</v>
      </c>
      <c r="E223" s="257">
        <v>0</v>
      </c>
      <c r="F223" s="257">
        <v>0</v>
      </c>
      <c r="G223" s="257">
        <v>0</v>
      </c>
      <c r="H223" s="257">
        <v>0</v>
      </c>
      <c r="I223" s="257">
        <v>0</v>
      </c>
      <c r="J223" s="257">
        <v>0</v>
      </c>
      <c r="K223" s="257">
        <v>0</v>
      </c>
      <c r="L223" s="257">
        <v>0</v>
      </c>
      <c r="M223" s="257">
        <v>0</v>
      </c>
      <c r="N223" s="258">
        <v>0</v>
      </c>
    </row>
    <row r="224" spans="1:14" ht="33" customHeight="1" x14ac:dyDescent="0.2">
      <c r="A224" s="256" t="s">
        <v>232</v>
      </c>
      <c r="B224" s="257">
        <v>0</v>
      </c>
      <c r="C224" s="257">
        <v>0</v>
      </c>
      <c r="D224" s="257">
        <v>0</v>
      </c>
      <c r="E224" s="257">
        <v>0</v>
      </c>
      <c r="F224" s="257">
        <v>0</v>
      </c>
      <c r="G224" s="257">
        <v>0</v>
      </c>
      <c r="H224" s="257">
        <v>0</v>
      </c>
      <c r="I224" s="257">
        <v>0</v>
      </c>
      <c r="J224" s="257">
        <v>0</v>
      </c>
      <c r="K224" s="257">
        <v>0</v>
      </c>
      <c r="L224" s="257">
        <v>0</v>
      </c>
      <c r="M224" s="257">
        <v>0</v>
      </c>
      <c r="N224" s="258">
        <v>0</v>
      </c>
    </row>
    <row r="225" spans="1:14" ht="33" customHeight="1" x14ac:dyDescent="0.2">
      <c r="A225" s="259" t="s">
        <v>233</v>
      </c>
      <c r="B225" s="257">
        <v>0</v>
      </c>
      <c r="C225" s="257">
        <v>0</v>
      </c>
      <c r="D225" s="257">
        <v>0</v>
      </c>
      <c r="E225" s="257">
        <v>0</v>
      </c>
      <c r="F225" s="257">
        <v>0</v>
      </c>
      <c r="G225" s="257">
        <v>0</v>
      </c>
      <c r="H225" s="257">
        <v>0</v>
      </c>
      <c r="I225" s="257">
        <v>0</v>
      </c>
      <c r="J225" s="257">
        <v>0</v>
      </c>
      <c r="K225" s="257">
        <v>0</v>
      </c>
      <c r="L225" s="257">
        <v>0</v>
      </c>
      <c r="M225" s="257">
        <v>0</v>
      </c>
      <c r="N225" s="258">
        <v>0</v>
      </c>
    </row>
    <row r="226" spans="1:14" ht="33" customHeight="1" thickBot="1" x14ac:dyDescent="0.25">
      <c r="A226" s="260" t="s">
        <v>234</v>
      </c>
      <c r="B226" s="258">
        <v>0</v>
      </c>
      <c r="C226" s="258">
        <v>0</v>
      </c>
      <c r="D226" s="258">
        <v>0</v>
      </c>
      <c r="E226" s="258">
        <v>0</v>
      </c>
      <c r="F226" s="258">
        <v>0</v>
      </c>
      <c r="G226" s="258">
        <v>0</v>
      </c>
      <c r="H226" s="258">
        <v>0</v>
      </c>
      <c r="I226" s="258">
        <v>0</v>
      </c>
      <c r="J226" s="258">
        <v>0</v>
      </c>
      <c r="K226" s="258">
        <v>0</v>
      </c>
      <c r="L226" s="258">
        <v>0</v>
      </c>
      <c r="M226" s="258">
        <v>0</v>
      </c>
      <c r="N226" s="258">
        <v>0</v>
      </c>
    </row>
    <row r="227" spans="1:14" ht="33" customHeight="1" thickBot="1" x14ac:dyDescent="0.25">
      <c r="A227" s="254" t="s">
        <v>235</v>
      </c>
      <c r="B227" s="255">
        <v>0</v>
      </c>
      <c r="C227" s="255">
        <v>0</v>
      </c>
      <c r="D227" s="255">
        <v>0</v>
      </c>
      <c r="E227" s="255">
        <v>0</v>
      </c>
      <c r="F227" s="255">
        <v>0</v>
      </c>
      <c r="G227" s="255">
        <v>0</v>
      </c>
      <c r="H227" s="255">
        <v>0</v>
      </c>
      <c r="I227" s="255">
        <v>0</v>
      </c>
      <c r="J227" s="255">
        <v>0</v>
      </c>
      <c r="K227" s="255">
        <v>0</v>
      </c>
      <c r="L227" s="255">
        <v>0</v>
      </c>
      <c r="M227" s="255">
        <v>0</v>
      </c>
      <c r="N227" s="255">
        <v>0</v>
      </c>
    </row>
    <row r="228" spans="1:14" ht="33" customHeight="1" x14ac:dyDescent="0.2">
      <c r="A228" s="261" t="s">
        <v>236</v>
      </c>
      <c r="B228" s="257">
        <v>0</v>
      </c>
      <c r="C228" s="257">
        <v>0</v>
      </c>
      <c r="D228" s="257">
        <v>0</v>
      </c>
      <c r="E228" s="257">
        <v>0</v>
      </c>
      <c r="F228" s="257">
        <v>0</v>
      </c>
      <c r="G228" s="257">
        <v>0</v>
      </c>
      <c r="H228" s="257">
        <v>0</v>
      </c>
      <c r="I228" s="257">
        <v>0</v>
      </c>
      <c r="J228" s="257">
        <v>0</v>
      </c>
      <c r="K228" s="257">
        <v>0</v>
      </c>
      <c r="L228" s="257">
        <v>0</v>
      </c>
      <c r="M228" s="257">
        <v>0</v>
      </c>
      <c r="N228" s="258">
        <v>0</v>
      </c>
    </row>
    <row r="229" spans="1:14" ht="33" customHeight="1" x14ac:dyDescent="0.2">
      <c r="A229" s="261" t="s">
        <v>237</v>
      </c>
      <c r="B229" s="257">
        <v>0</v>
      </c>
      <c r="C229" s="257">
        <v>0</v>
      </c>
      <c r="D229" s="257">
        <v>0</v>
      </c>
      <c r="E229" s="257">
        <v>0</v>
      </c>
      <c r="F229" s="257">
        <v>0</v>
      </c>
      <c r="G229" s="257">
        <v>0</v>
      </c>
      <c r="H229" s="257">
        <v>0</v>
      </c>
      <c r="I229" s="257">
        <v>0</v>
      </c>
      <c r="J229" s="257">
        <v>0</v>
      </c>
      <c r="K229" s="257">
        <v>0</v>
      </c>
      <c r="L229" s="257">
        <v>0</v>
      </c>
      <c r="M229" s="257">
        <v>0</v>
      </c>
      <c r="N229" s="258">
        <v>0</v>
      </c>
    </row>
    <row r="230" spans="1:14" ht="33" customHeight="1" x14ac:dyDescent="0.2">
      <c r="A230" s="261" t="s">
        <v>238</v>
      </c>
      <c r="B230" s="257">
        <v>0</v>
      </c>
      <c r="C230" s="257">
        <v>0</v>
      </c>
      <c r="D230" s="257">
        <v>0</v>
      </c>
      <c r="E230" s="257">
        <v>0</v>
      </c>
      <c r="F230" s="257">
        <v>0</v>
      </c>
      <c r="G230" s="257">
        <v>0</v>
      </c>
      <c r="H230" s="257">
        <v>0</v>
      </c>
      <c r="I230" s="257">
        <v>0</v>
      </c>
      <c r="J230" s="257">
        <v>0</v>
      </c>
      <c r="K230" s="257">
        <v>0</v>
      </c>
      <c r="L230" s="257">
        <v>0</v>
      </c>
      <c r="M230" s="257">
        <v>0</v>
      </c>
      <c r="N230" s="258">
        <v>0</v>
      </c>
    </row>
    <row r="231" spans="1:14" ht="33" customHeight="1" x14ac:dyDescent="0.2">
      <c r="A231" s="261" t="s">
        <v>239</v>
      </c>
      <c r="B231" s="257">
        <v>0</v>
      </c>
      <c r="C231" s="257">
        <v>0</v>
      </c>
      <c r="D231" s="257">
        <v>0</v>
      </c>
      <c r="E231" s="257">
        <v>0</v>
      </c>
      <c r="F231" s="257">
        <v>0</v>
      </c>
      <c r="G231" s="257">
        <v>0</v>
      </c>
      <c r="H231" s="257">
        <v>0</v>
      </c>
      <c r="I231" s="257">
        <v>0</v>
      </c>
      <c r="J231" s="257">
        <v>0</v>
      </c>
      <c r="K231" s="257">
        <v>0</v>
      </c>
      <c r="L231" s="257">
        <v>0</v>
      </c>
      <c r="M231" s="257">
        <v>0</v>
      </c>
      <c r="N231" s="258">
        <v>0</v>
      </c>
    </row>
    <row r="232" spans="1:14" ht="33" customHeight="1" x14ac:dyDescent="0.2">
      <c r="A232" s="261" t="s">
        <v>240</v>
      </c>
      <c r="B232" s="257">
        <v>0</v>
      </c>
      <c r="C232" s="257">
        <v>0</v>
      </c>
      <c r="D232" s="257">
        <v>0</v>
      </c>
      <c r="E232" s="257">
        <v>0</v>
      </c>
      <c r="F232" s="257">
        <v>0</v>
      </c>
      <c r="G232" s="257">
        <v>0</v>
      </c>
      <c r="H232" s="257">
        <v>0</v>
      </c>
      <c r="I232" s="257">
        <v>0</v>
      </c>
      <c r="J232" s="257">
        <v>0</v>
      </c>
      <c r="K232" s="257">
        <v>0</v>
      </c>
      <c r="L232" s="257">
        <v>0</v>
      </c>
      <c r="M232" s="257">
        <v>0</v>
      </c>
      <c r="N232" s="258">
        <v>0</v>
      </c>
    </row>
    <row r="233" spans="1:14" ht="33" customHeight="1" thickBot="1" x14ac:dyDescent="0.25">
      <c r="A233" s="261" t="s">
        <v>241</v>
      </c>
      <c r="B233" s="257">
        <v>0</v>
      </c>
      <c r="C233" s="257">
        <v>0</v>
      </c>
      <c r="D233" s="257">
        <v>0</v>
      </c>
      <c r="E233" s="257">
        <v>0</v>
      </c>
      <c r="F233" s="257">
        <v>0</v>
      </c>
      <c r="G233" s="257">
        <v>0</v>
      </c>
      <c r="H233" s="257">
        <v>0</v>
      </c>
      <c r="I233" s="257">
        <v>0</v>
      </c>
      <c r="J233" s="257">
        <v>0</v>
      </c>
      <c r="K233" s="257">
        <v>0</v>
      </c>
      <c r="L233" s="257">
        <v>0</v>
      </c>
      <c r="M233" s="257">
        <v>0</v>
      </c>
      <c r="N233" s="258">
        <v>0</v>
      </c>
    </row>
    <row r="234" spans="1:14" ht="33" customHeight="1" thickBot="1" x14ac:dyDescent="0.25">
      <c r="A234" s="254" t="s">
        <v>242</v>
      </c>
      <c r="B234" s="255">
        <v>0</v>
      </c>
      <c r="C234" s="255">
        <v>0</v>
      </c>
      <c r="D234" s="255">
        <v>0</v>
      </c>
      <c r="E234" s="255">
        <v>0</v>
      </c>
      <c r="F234" s="255">
        <v>0</v>
      </c>
      <c r="G234" s="255">
        <v>0</v>
      </c>
      <c r="H234" s="255">
        <v>0</v>
      </c>
      <c r="I234" s="255">
        <v>0</v>
      </c>
      <c r="J234" s="255">
        <v>0</v>
      </c>
      <c r="K234" s="255">
        <v>0</v>
      </c>
      <c r="L234" s="255">
        <v>0</v>
      </c>
      <c r="M234" s="255">
        <v>0</v>
      </c>
      <c r="N234" s="255">
        <v>0</v>
      </c>
    </row>
    <row r="235" spans="1:14" ht="33" customHeight="1" x14ac:dyDescent="0.2">
      <c r="A235" s="261" t="s">
        <v>243</v>
      </c>
      <c r="B235" s="257">
        <v>0</v>
      </c>
      <c r="C235" s="257">
        <v>0</v>
      </c>
      <c r="D235" s="257">
        <v>0</v>
      </c>
      <c r="E235" s="257">
        <v>0</v>
      </c>
      <c r="F235" s="257">
        <v>0</v>
      </c>
      <c r="G235" s="257">
        <v>0</v>
      </c>
      <c r="H235" s="257">
        <v>0</v>
      </c>
      <c r="I235" s="257">
        <v>0</v>
      </c>
      <c r="J235" s="257">
        <v>0</v>
      </c>
      <c r="K235" s="257">
        <v>0</v>
      </c>
      <c r="L235" s="257">
        <v>0</v>
      </c>
      <c r="M235" s="257">
        <v>0</v>
      </c>
      <c r="N235" s="258">
        <v>0</v>
      </c>
    </row>
    <row r="236" spans="1:14" ht="33" customHeight="1" x14ac:dyDescent="0.2">
      <c r="A236" s="261" t="s">
        <v>244</v>
      </c>
      <c r="B236" s="257">
        <v>0</v>
      </c>
      <c r="C236" s="257">
        <v>0</v>
      </c>
      <c r="D236" s="257">
        <v>0</v>
      </c>
      <c r="E236" s="257">
        <v>0</v>
      </c>
      <c r="F236" s="257">
        <v>0</v>
      </c>
      <c r="G236" s="257">
        <v>0</v>
      </c>
      <c r="H236" s="257">
        <v>0</v>
      </c>
      <c r="I236" s="257">
        <v>0</v>
      </c>
      <c r="J236" s="257">
        <v>0</v>
      </c>
      <c r="K236" s="257">
        <v>0</v>
      </c>
      <c r="L236" s="257">
        <v>0</v>
      </c>
      <c r="M236" s="257">
        <v>0</v>
      </c>
      <c r="N236" s="258">
        <v>0</v>
      </c>
    </row>
    <row r="237" spans="1:14" ht="33" customHeight="1" x14ac:dyDescent="0.2">
      <c r="A237" s="261" t="s">
        <v>245</v>
      </c>
      <c r="B237" s="257">
        <v>0</v>
      </c>
      <c r="C237" s="257">
        <v>0</v>
      </c>
      <c r="D237" s="257">
        <v>0</v>
      </c>
      <c r="E237" s="257">
        <v>0</v>
      </c>
      <c r="F237" s="257">
        <v>0</v>
      </c>
      <c r="G237" s="257">
        <v>0</v>
      </c>
      <c r="H237" s="257">
        <v>0</v>
      </c>
      <c r="I237" s="257">
        <v>0</v>
      </c>
      <c r="J237" s="257">
        <v>0</v>
      </c>
      <c r="K237" s="257">
        <v>0</v>
      </c>
      <c r="L237" s="257">
        <v>0</v>
      </c>
      <c r="M237" s="257">
        <v>0</v>
      </c>
      <c r="N237" s="258">
        <v>0</v>
      </c>
    </row>
    <row r="238" spans="1:14" ht="33" customHeight="1" thickBot="1" x14ac:dyDescent="0.25">
      <c r="A238" s="261" t="s">
        <v>246</v>
      </c>
      <c r="B238" s="257">
        <v>0</v>
      </c>
      <c r="C238" s="257">
        <v>0</v>
      </c>
      <c r="D238" s="257">
        <v>0</v>
      </c>
      <c r="E238" s="257">
        <v>0</v>
      </c>
      <c r="F238" s="257">
        <v>0</v>
      </c>
      <c r="G238" s="257">
        <v>0</v>
      </c>
      <c r="H238" s="257">
        <v>0</v>
      </c>
      <c r="I238" s="257">
        <v>0</v>
      </c>
      <c r="J238" s="257">
        <v>0</v>
      </c>
      <c r="K238" s="257">
        <v>0</v>
      </c>
      <c r="L238" s="257">
        <v>0</v>
      </c>
      <c r="M238" s="257">
        <v>0</v>
      </c>
      <c r="N238" s="258">
        <v>0</v>
      </c>
    </row>
    <row r="239" spans="1:14" ht="33" customHeight="1" thickBot="1" x14ac:dyDescent="0.25">
      <c r="A239" s="254" t="s">
        <v>247</v>
      </c>
      <c r="B239" s="262">
        <v>40520</v>
      </c>
      <c r="C239" s="262">
        <v>32300</v>
      </c>
      <c r="D239" s="262">
        <v>3205</v>
      </c>
      <c r="E239" s="262">
        <v>0</v>
      </c>
      <c r="F239" s="262">
        <v>0</v>
      </c>
      <c r="G239" s="262">
        <v>35620</v>
      </c>
      <c r="H239" s="262">
        <v>35530</v>
      </c>
      <c r="I239" s="262">
        <v>30140</v>
      </c>
      <c r="J239" s="262">
        <v>0</v>
      </c>
      <c r="K239" s="262">
        <v>37780</v>
      </c>
      <c r="L239" s="262">
        <v>49320</v>
      </c>
      <c r="M239" s="262">
        <v>27400</v>
      </c>
      <c r="N239" s="262">
        <v>291815</v>
      </c>
    </row>
    <row r="240" spans="1:14" ht="33" customHeight="1" x14ac:dyDescent="0.2">
      <c r="A240" s="261" t="s">
        <v>248</v>
      </c>
      <c r="B240" s="257">
        <v>0</v>
      </c>
      <c r="C240" s="257">
        <v>0</v>
      </c>
      <c r="D240" s="257">
        <v>0</v>
      </c>
      <c r="E240" s="257">
        <v>0</v>
      </c>
      <c r="F240" s="257">
        <v>0</v>
      </c>
      <c r="G240" s="257">
        <v>0</v>
      </c>
      <c r="H240" s="257">
        <v>0</v>
      </c>
      <c r="I240" s="257">
        <v>0</v>
      </c>
      <c r="J240" s="257">
        <v>0</v>
      </c>
      <c r="K240" s="257">
        <v>0</v>
      </c>
      <c r="L240" s="257">
        <v>0</v>
      </c>
      <c r="M240" s="257">
        <v>0</v>
      </c>
      <c r="N240" s="263">
        <v>0</v>
      </c>
    </row>
    <row r="241" spans="1:14" ht="33" customHeight="1" thickBot="1" x14ac:dyDescent="0.25">
      <c r="A241" s="261" t="s">
        <v>249</v>
      </c>
      <c r="B241" s="257">
        <v>40520</v>
      </c>
      <c r="C241" s="257">
        <v>32300</v>
      </c>
      <c r="D241" s="257">
        <v>3205</v>
      </c>
      <c r="E241" s="257">
        <v>0</v>
      </c>
      <c r="F241" s="257">
        <v>0</v>
      </c>
      <c r="G241" s="257">
        <v>35620</v>
      </c>
      <c r="H241" s="257">
        <v>35530</v>
      </c>
      <c r="I241" s="257">
        <v>30140</v>
      </c>
      <c r="J241" s="257">
        <v>0</v>
      </c>
      <c r="K241" s="257">
        <v>37780</v>
      </c>
      <c r="L241" s="257">
        <v>49320</v>
      </c>
      <c r="M241" s="257">
        <v>27400</v>
      </c>
      <c r="N241" s="263">
        <v>291815</v>
      </c>
    </row>
    <row r="242" spans="1:14" ht="33" customHeight="1" thickBot="1" x14ac:dyDescent="0.25">
      <c r="A242" s="254" t="s">
        <v>250</v>
      </c>
      <c r="B242" s="255">
        <v>3736575</v>
      </c>
      <c r="C242" s="255">
        <v>3174525</v>
      </c>
      <c r="D242" s="255">
        <v>3970125</v>
      </c>
      <c r="E242" s="255">
        <v>4180500</v>
      </c>
      <c r="F242" s="255">
        <v>4020075</v>
      </c>
      <c r="G242" s="255">
        <v>4078800</v>
      </c>
      <c r="H242" s="255">
        <v>4663800</v>
      </c>
      <c r="I242" s="255">
        <v>4216050</v>
      </c>
      <c r="J242" s="255">
        <v>4185900</v>
      </c>
      <c r="K242" s="255">
        <v>4890375</v>
      </c>
      <c r="L242" s="255">
        <v>4093200</v>
      </c>
      <c r="M242" s="255">
        <v>4660782.7</v>
      </c>
      <c r="N242" s="255">
        <v>49870707.700000003</v>
      </c>
    </row>
    <row r="243" spans="1:14" ht="33" customHeight="1" x14ac:dyDescent="0.2">
      <c r="A243" s="261" t="s">
        <v>251</v>
      </c>
      <c r="B243" s="257">
        <v>0</v>
      </c>
      <c r="C243" s="257">
        <v>0</v>
      </c>
      <c r="D243" s="257">
        <v>0</v>
      </c>
      <c r="E243" s="257">
        <v>0</v>
      </c>
      <c r="F243" s="257">
        <v>0</v>
      </c>
      <c r="G243" s="257">
        <v>0</v>
      </c>
      <c r="H243" s="257">
        <v>0</v>
      </c>
      <c r="I243" s="257">
        <v>0</v>
      </c>
      <c r="J243" s="257">
        <v>0</v>
      </c>
      <c r="K243" s="257">
        <v>0</v>
      </c>
      <c r="L243" s="257">
        <v>0</v>
      </c>
      <c r="M243" s="257">
        <v>0</v>
      </c>
      <c r="N243" s="263">
        <v>0</v>
      </c>
    </row>
    <row r="244" spans="1:14" ht="33" customHeight="1" x14ac:dyDescent="0.2">
      <c r="A244" s="261" t="s">
        <v>252</v>
      </c>
      <c r="B244" s="257">
        <v>0</v>
      </c>
      <c r="C244" s="257">
        <v>0</v>
      </c>
      <c r="D244" s="257">
        <v>0</v>
      </c>
      <c r="E244" s="257">
        <v>0</v>
      </c>
      <c r="F244" s="257">
        <v>0</v>
      </c>
      <c r="G244" s="257">
        <v>0</v>
      </c>
      <c r="H244" s="257">
        <v>0</v>
      </c>
      <c r="I244" s="257">
        <v>0</v>
      </c>
      <c r="J244" s="257">
        <v>0</v>
      </c>
      <c r="K244" s="257">
        <v>0</v>
      </c>
      <c r="L244" s="257">
        <v>0</v>
      </c>
      <c r="M244" s="257">
        <v>0</v>
      </c>
      <c r="N244" s="263">
        <v>0</v>
      </c>
    </row>
    <row r="245" spans="1:14" ht="33" customHeight="1" x14ac:dyDescent="0.2">
      <c r="A245" s="261" t="s">
        <v>253</v>
      </c>
      <c r="B245" s="257">
        <v>0</v>
      </c>
      <c r="C245" s="257">
        <v>0</v>
      </c>
      <c r="D245" s="257">
        <v>0</v>
      </c>
      <c r="E245" s="257">
        <v>0</v>
      </c>
      <c r="F245" s="257">
        <v>0</v>
      </c>
      <c r="G245" s="257">
        <v>0</v>
      </c>
      <c r="H245" s="257">
        <v>0</v>
      </c>
      <c r="I245" s="257">
        <v>0</v>
      </c>
      <c r="J245" s="257">
        <v>0</v>
      </c>
      <c r="K245" s="257">
        <v>0</v>
      </c>
      <c r="L245" s="257">
        <v>0</v>
      </c>
      <c r="M245" s="257">
        <v>0</v>
      </c>
      <c r="N245" s="263">
        <v>0</v>
      </c>
    </row>
    <row r="246" spans="1:14" ht="33" customHeight="1" x14ac:dyDescent="0.2">
      <c r="A246" s="261" t="s">
        <v>254</v>
      </c>
      <c r="B246" s="257">
        <v>0</v>
      </c>
      <c r="C246" s="257">
        <v>0</v>
      </c>
      <c r="D246" s="257">
        <v>0</v>
      </c>
      <c r="E246" s="257">
        <v>0</v>
      </c>
      <c r="F246" s="257">
        <v>0</v>
      </c>
      <c r="G246" s="257">
        <v>0</v>
      </c>
      <c r="H246" s="257">
        <v>0</v>
      </c>
      <c r="I246" s="257">
        <v>0</v>
      </c>
      <c r="J246" s="257">
        <v>0</v>
      </c>
      <c r="K246" s="257">
        <v>0</v>
      </c>
      <c r="L246" s="257">
        <v>0</v>
      </c>
      <c r="M246" s="257">
        <v>0</v>
      </c>
      <c r="N246" s="263">
        <v>0</v>
      </c>
    </row>
    <row r="247" spans="1:14" ht="33" customHeight="1" x14ac:dyDescent="0.2">
      <c r="A247" s="261" t="s">
        <v>255</v>
      </c>
      <c r="B247" s="257">
        <v>0</v>
      </c>
      <c r="C247" s="257">
        <v>0</v>
      </c>
      <c r="D247" s="257">
        <v>0</v>
      </c>
      <c r="E247" s="257">
        <v>0</v>
      </c>
      <c r="F247" s="257">
        <v>0</v>
      </c>
      <c r="G247" s="257">
        <v>0</v>
      </c>
      <c r="H247" s="257">
        <v>0</v>
      </c>
      <c r="I247" s="257">
        <v>0</v>
      </c>
      <c r="J247" s="257">
        <v>0</v>
      </c>
      <c r="K247" s="257">
        <v>0</v>
      </c>
      <c r="L247" s="257">
        <v>0</v>
      </c>
      <c r="M247" s="257">
        <v>0</v>
      </c>
      <c r="N247" s="263">
        <v>0</v>
      </c>
    </row>
    <row r="248" spans="1:14" ht="33" customHeight="1" x14ac:dyDescent="0.2">
      <c r="A248" s="261" t="s">
        <v>256</v>
      </c>
      <c r="B248" s="257">
        <v>0</v>
      </c>
      <c r="C248" s="257">
        <v>0</v>
      </c>
      <c r="D248" s="257">
        <v>0</v>
      </c>
      <c r="E248" s="257">
        <v>0</v>
      </c>
      <c r="F248" s="257">
        <v>0</v>
      </c>
      <c r="G248" s="257">
        <v>0</v>
      </c>
      <c r="H248" s="257">
        <v>0</v>
      </c>
      <c r="I248" s="257">
        <v>0</v>
      </c>
      <c r="J248" s="257">
        <v>0</v>
      </c>
      <c r="K248" s="257">
        <v>0</v>
      </c>
      <c r="L248" s="257">
        <v>0</v>
      </c>
      <c r="M248" s="257">
        <v>0</v>
      </c>
      <c r="N248" s="263">
        <v>0</v>
      </c>
    </row>
    <row r="249" spans="1:14" ht="33" customHeight="1" x14ac:dyDescent="0.2">
      <c r="A249" s="261" t="s">
        <v>257</v>
      </c>
      <c r="B249" s="257">
        <v>0</v>
      </c>
      <c r="C249" s="257">
        <v>0</v>
      </c>
      <c r="D249" s="257">
        <v>0</v>
      </c>
      <c r="E249" s="257">
        <v>0</v>
      </c>
      <c r="F249" s="257">
        <v>0</v>
      </c>
      <c r="G249" s="257">
        <v>0</v>
      </c>
      <c r="H249" s="257">
        <v>0</v>
      </c>
      <c r="I249" s="257">
        <v>0</v>
      </c>
      <c r="J249" s="257">
        <v>0</v>
      </c>
      <c r="K249" s="257">
        <v>0</v>
      </c>
      <c r="L249" s="257">
        <v>0</v>
      </c>
      <c r="M249" s="257">
        <v>0</v>
      </c>
      <c r="N249" s="263">
        <v>0</v>
      </c>
    </row>
    <row r="250" spans="1:14" ht="33" customHeight="1" x14ac:dyDescent="0.2">
      <c r="A250" s="261" t="s">
        <v>258</v>
      </c>
      <c r="B250" s="257">
        <v>0</v>
      </c>
      <c r="C250" s="257">
        <v>0</v>
      </c>
      <c r="D250" s="257">
        <v>0</v>
      </c>
      <c r="E250" s="257">
        <v>0</v>
      </c>
      <c r="F250" s="257">
        <v>0</v>
      </c>
      <c r="G250" s="257">
        <v>0</v>
      </c>
      <c r="H250" s="257">
        <v>0</v>
      </c>
      <c r="I250" s="257">
        <v>0</v>
      </c>
      <c r="J250" s="257">
        <v>0</v>
      </c>
      <c r="K250" s="257">
        <v>0</v>
      </c>
      <c r="L250" s="257">
        <v>0</v>
      </c>
      <c r="M250" s="257">
        <v>0</v>
      </c>
      <c r="N250" s="263">
        <v>0</v>
      </c>
    </row>
    <row r="251" spans="1:14" ht="33" customHeight="1" x14ac:dyDescent="0.2">
      <c r="A251" s="261" t="s">
        <v>259</v>
      </c>
      <c r="B251" s="257">
        <v>0</v>
      </c>
      <c r="C251" s="257">
        <v>0</v>
      </c>
      <c r="D251" s="257">
        <v>0</v>
      </c>
      <c r="E251" s="257">
        <v>0</v>
      </c>
      <c r="F251" s="257">
        <v>0</v>
      </c>
      <c r="G251" s="257">
        <v>0</v>
      </c>
      <c r="H251" s="257">
        <v>0</v>
      </c>
      <c r="I251" s="257">
        <v>0</v>
      </c>
      <c r="J251" s="257">
        <v>0</v>
      </c>
      <c r="K251" s="257">
        <v>0</v>
      </c>
      <c r="L251" s="257">
        <v>0</v>
      </c>
      <c r="M251" s="257">
        <v>0</v>
      </c>
      <c r="N251" s="263">
        <v>0</v>
      </c>
    </row>
    <row r="252" spans="1:14" ht="33" customHeight="1" x14ac:dyDescent="0.2">
      <c r="A252" s="261" t="s">
        <v>260</v>
      </c>
      <c r="B252" s="257">
        <v>3736575</v>
      </c>
      <c r="C252" s="257">
        <v>3174525</v>
      </c>
      <c r="D252" s="257">
        <v>3970125</v>
      </c>
      <c r="E252" s="257">
        <v>4180500</v>
      </c>
      <c r="F252" s="257">
        <v>4020075</v>
      </c>
      <c r="G252" s="257">
        <v>4078800</v>
      </c>
      <c r="H252" s="257">
        <v>4663800</v>
      </c>
      <c r="I252" s="257">
        <v>4216050</v>
      </c>
      <c r="J252" s="257">
        <v>4185900</v>
      </c>
      <c r="K252" s="257">
        <v>4890375</v>
      </c>
      <c r="L252" s="257">
        <v>4093200</v>
      </c>
      <c r="M252" s="257">
        <v>4660782.7</v>
      </c>
      <c r="N252" s="263">
        <v>49870707.700000003</v>
      </c>
    </row>
    <row r="253" spans="1:14" ht="33" customHeight="1" thickBot="1" x14ac:dyDescent="0.25">
      <c r="A253" s="261" t="s">
        <v>261</v>
      </c>
      <c r="B253" s="257">
        <v>0</v>
      </c>
      <c r="C253" s="257">
        <v>0</v>
      </c>
      <c r="D253" s="257">
        <v>0</v>
      </c>
      <c r="E253" s="257">
        <v>0</v>
      </c>
      <c r="F253" s="257">
        <v>0</v>
      </c>
      <c r="G253" s="257">
        <v>0</v>
      </c>
      <c r="H253" s="257">
        <v>0</v>
      </c>
      <c r="I253" s="257">
        <v>0</v>
      </c>
      <c r="J253" s="257">
        <v>0</v>
      </c>
      <c r="K253" s="257">
        <v>0</v>
      </c>
      <c r="L253" s="257">
        <v>0</v>
      </c>
      <c r="M253" s="257">
        <v>0</v>
      </c>
      <c r="N253" s="263">
        <v>0</v>
      </c>
    </row>
    <row r="254" spans="1:14" ht="33" customHeight="1" thickBot="1" x14ac:dyDescent="0.25">
      <c r="A254" s="254" t="s">
        <v>262</v>
      </c>
      <c r="B254" s="255">
        <v>0</v>
      </c>
      <c r="C254" s="255">
        <v>0</v>
      </c>
      <c r="D254" s="255">
        <v>0</v>
      </c>
      <c r="E254" s="255">
        <v>0</v>
      </c>
      <c r="F254" s="255">
        <v>0</v>
      </c>
      <c r="G254" s="255">
        <v>0</v>
      </c>
      <c r="H254" s="255">
        <v>0</v>
      </c>
      <c r="I254" s="255">
        <v>0</v>
      </c>
      <c r="J254" s="255">
        <v>0</v>
      </c>
      <c r="K254" s="255">
        <v>0</v>
      </c>
      <c r="L254" s="255">
        <v>0</v>
      </c>
      <c r="M254" s="255">
        <v>0</v>
      </c>
      <c r="N254" s="255">
        <v>0</v>
      </c>
    </row>
    <row r="255" spans="1:14" ht="33" customHeight="1" thickBot="1" x14ac:dyDescent="0.25">
      <c r="A255" s="264" t="s">
        <v>262</v>
      </c>
      <c r="B255" s="265">
        <v>0</v>
      </c>
      <c r="C255" s="265">
        <v>0</v>
      </c>
      <c r="D255" s="265">
        <v>0</v>
      </c>
      <c r="E255" s="265">
        <v>0</v>
      </c>
      <c r="F255" s="265">
        <v>0</v>
      </c>
      <c r="G255" s="265">
        <v>0</v>
      </c>
      <c r="H255" s="265">
        <v>0</v>
      </c>
      <c r="I255" s="265">
        <v>0</v>
      </c>
      <c r="J255" s="265">
        <v>0</v>
      </c>
      <c r="K255" s="265">
        <v>0</v>
      </c>
      <c r="L255" s="265">
        <v>0</v>
      </c>
      <c r="M255" s="265">
        <v>0</v>
      </c>
      <c r="N255" s="263">
        <v>0</v>
      </c>
    </row>
    <row r="256" spans="1:14" ht="33" customHeight="1" thickBot="1" x14ac:dyDescent="0.25">
      <c r="A256" s="254" t="s">
        <v>263</v>
      </c>
      <c r="B256" s="255">
        <v>0</v>
      </c>
      <c r="C256" s="255">
        <v>0</v>
      </c>
      <c r="D256" s="255">
        <v>0</v>
      </c>
      <c r="E256" s="255">
        <v>0</v>
      </c>
      <c r="F256" s="255">
        <v>0</v>
      </c>
      <c r="G256" s="255">
        <v>0</v>
      </c>
      <c r="H256" s="255">
        <v>0</v>
      </c>
      <c r="I256" s="255">
        <v>0</v>
      </c>
      <c r="J256" s="255">
        <v>0</v>
      </c>
      <c r="K256" s="255">
        <v>0</v>
      </c>
      <c r="L256" s="255">
        <v>0</v>
      </c>
      <c r="M256" s="255">
        <v>0</v>
      </c>
      <c r="N256" s="255">
        <v>0</v>
      </c>
    </row>
    <row r="257" spans="1:14" ht="33" customHeight="1" x14ac:dyDescent="0.2">
      <c r="A257" s="261" t="s">
        <v>264</v>
      </c>
      <c r="B257" s="257">
        <v>0</v>
      </c>
      <c r="C257" s="257">
        <v>0</v>
      </c>
      <c r="D257" s="257">
        <v>0</v>
      </c>
      <c r="E257" s="257">
        <v>0</v>
      </c>
      <c r="F257" s="257">
        <v>0</v>
      </c>
      <c r="G257" s="257">
        <v>0</v>
      </c>
      <c r="H257" s="257">
        <v>0</v>
      </c>
      <c r="I257" s="257">
        <v>0</v>
      </c>
      <c r="J257" s="257">
        <v>0</v>
      </c>
      <c r="K257" s="257">
        <v>0</v>
      </c>
      <c r="L257" s="257">
        <v>0</v>
      </c>
      <c r="M257" s="257">
        <v>0</v>
      </c>
      <c r="N257" s="263">
        <v>0</v>
      </c>
    </row>
    <row r="258" spans="1:14" ht="33" customHeight="1" x14ac:dyDescent="0.2">
      <c r="A258" s="261" t="s">
        <v>265</v>
      </c>
      <c r="B258" s="257">
        <v>0</v>
      </c>
      <c r="C258" s="257">
        <v>0</v>
      </c>
      <c r="D258" s="257">
        <v>0</v>
      </c>
      <c r="E258" s="257">
        <v>0</v>
      </c>
      <c r="F258" s="257">
        <v>0</v>
      </c>
      <c r="G258" s="257">
        <v>0</v>
      </c>
      <c r="H258" s="257">
        <v>0</v>
      </c>
      <c r="I258" s="257">
        <v>0</v>
      </c>
      <c r="J258" s="257">
        <v>0</v>
      </c>
      <c r="K258" s="257">
        <v>0</v>
      </c>
      <c r="L258" s="257">
        <v>0</v>
      </c>
      <c r="M258" s="257">
        <v>0</v>
      </c>
      <c r="N258" s="263">
        <v>0</v>
      </c>
    </row>
    <row r="259" spans="1:14" ht="33" customHeight="1" x14ac:dyDescent="0.2">
      <c r="A259" s="261" t="s">
        <v>266</v>
      </c>
      <c r="B259" s="257">
        <v>0</v>
      </c>
      <c r="C259" s="257">
        <v>0</v>
      </c>
      <c r="D259" s="257">
        <v>0</v>
      </c>
      <c r="E259" s="257">
        <v>0</v>
      </c>
      <c r="F259" s="257">
        <v>0</v>
      </c>
      <c r="G259" s="257">
        <v>0</v>
      </c>
      <c r="H259" s="257">
        <v>0</v>
      </c>
      <c r="I259" s="257">
        <v>0</v>
      </c>
      <c r="J259" s="257">
        <v>0</v>
      </c>
      <c r="K259" s="257">
        <v>0</v>
      </c>
      <c r="L259" s="257">
        <v>0</v>
      </c>
      <c r="M259" s="257">
        <v>0</v>
      </c>
      <c r="N259" s="263">
        <v>0</v>
      </c>
    </row>
    <row r="260" spans="1:14" ht="33" customHeight="1" x14ac:dyDescent="0.2">
      <c r="A260" s="261" t="s">
        <v>267</v>
      </c>
      <c r="B260" s="257">
        <v>0</v>
      </c>
      <c r="C260" s="257">
        <v>0</v>
      </c>
      <c r="D260" s="257">
        <v>0</v>
      </c>
      <c r="E260" s="257">
        <v>0</v>
      </c>
      <c r="F260" s="257">
        <v>0</v>
      </c>
      <c r="G260" s="257">
        <v>0</v>
      </c>
      <c r="H260" s="257">
        <v>0</v>
      </c>
      <c r="I260" s="257">
        <v>0</v>
      </c>
      <c r="J260" s="257">
        <v>0</v>
      </c>
      <c r="K260" s="257">
        <v>0</v>
      </c>
      <c r="L260" s="257">
        <v>0</v>
      </c>
      <c r="M260" s="257">
        <v>0</v>
      </c>
      <c r="N260" s="263">
        <v>0</v>
      </c>
    </row>
    <row r="261" spans="1:14" ht="33" customHeight="1" x14ac:dyDescent="0.2">
      <c r="A261" s="261" t="s">
        <v>268</v>
      </c>
      <c r="B261" s="257">
        <v>0</v>
      </c>
      <c r="C261" s="257">
        <v>0</v>
      </c>
      <c r="D261" s="257">
        <v>0</v>
      </c>
      <c r="E261" s="257">
        <v>0</v>
      </c>
      <c r="F261" s="257">
        <v>0</v>
      </c>
      <c r="G261" s="257">
        <v>0</v>
      </c>
      <c r="H261" s="257">
        <v>0</v>
      </c>
      <c r="I261" s="257">
        <v>0</v>
      </c>
      <c r="J261" s="257">
        <v>0</v>
      </c>
      <c r="K261" s="257">
        <v>0</v>
      </c>
      <c r="L261" s="257">
        <v>0</v>
      </c>
      <c r="M261" s="257">
        <v>0</v>
      </c>
      <c r="N261" s="263">
        <v>0</v>
      </c>
    </row>
    <row r="262" spans="1:14" ht="33" customHeight="1" x14ac:dyDescent="0.2">
      <c r="A262" s="261" t="s">
        <v>269</v>
      </c>
      <c r="B262" s="257">
        <v>0</v>
      </c>
      <c r="C262" s="257">
        <v>0</v>
      </c>
      <c r="D262" s="257">
        <v>0</v>
      </c>
      <c r="E262" s="257">
        <v>0</v>
      </c>
      <c r="F262" s="257">
        <v>0</v>
      </c>
      <c r="G262" s="257">
        <v>0</v>
      </c>
      <c r="H262" s="257">
        <v>0</v>
      </c>
      <c r="I262" s="257">
        <v>0</v>
      </c>
      <c r="J262" s="257">
        <v>0</v>
      </c>
      <c r="K262" s="257">
        <v>0</v>
      </c>
      <c r="L262" s="257">
        <v>0</v>
      </c>
      <c r="M262" s="257">
        <v>0</v>
      </c>
      <c r="N262" s="263">
        <v>0</v>
      </c>
    </row>
    <row r="263" spans="1:14" ht="33" customHeight="1" x14ac:dyDescent="0.2">
      <c r="A263" s="261" t="s">
        <v>270</v>
      </c>
      <c r="B263" s="257">
        <v>0</v>
      </c>
      <c r="C263" s="257">
        <v>0</v>
      </c>
      <c r="D263" s="257">
        <v>0</v>
      </c>
      <c r="E263" s="257">
        <v>0</v>
      </c>
      <c r="F263" s="257">
        <v>0</v>
      </c>
      <c r="G263" s="257">
        <v>0</v>
      </c>
      <c r="H263" s="257">
        <v>0</v>
      </c>
      <c r="I263" s="257">
        <v>0</v>
      </c>
      <c r="J263" s="257">
        <v>0</v>
      </c>
      <c r="K263" s="257">
        <v>0</v>
      </c>
      <c r="L263" s="257">
        <v>0</v>
      </c>
      <c r="M263" s="257">
        <v>0</v>
      </c>
      <c r="N263" s="263">
        <v>0</v>
      </c>
    </row>
    <row r="264" spans="1:14" ht="33" customHeight="1" x14ac:dyDescent="0.2">
      <c r="A264" s="261" t="s">
        <v>271</v>
      </c>
      <c r="B264" s="257">
        <v>0</v>
      </c>
      <c r="C264" s="257">
        <v>0</v>
      </c>
      <c r="D264" s="257">
        <v>0</v>
      </c>
      <c r="E264" s="257">
        <v>0</v>
      </c>
      <c r="F264" s="257">
        <v>0</v>
      </c>
      <c r="G264" s="257">
        <v>0</v>
      </c>
      <c r="H264" s="257">
        <v>0</v>
      </c>
      <c r="I264" s="257">
        <v>0</v>
      </c>
      <c r="J264" s="257">
        <v>0</v>
      </c>
      <c r="K264" s="257">
        <v>0</v>
      </c>
      <c r="L264" s="257">
        <v>0</v>
      </c>
      <c r="M264" s="257">
        <v>0</v>
      </c>
      <c r="N264" s="263">
        <v>0</v>
      </c>
    </row>
    <row r="265" spans="1:14" ht="33" customHeight="1" x14ac:dyDescent="0.2">
      <c r="A265" s="261" t="s">
        <v>272</v>
      </c>
      <c r="B265" s="257">
        <v>0</v>
      </c>
      <c r="C265" s="257">
        <v>0</v>
      </c>
      <c r="D265" s="257">
        <v>0</v>
      </c>
      <c r="E265" s="257">
        <v>0</v>
      </c>
      <c r="F265" s="257">
        <v>0</v>
      </c>
      <c r="G265" s="257">
        <v>0</v>
      </c>
      <c r="H265" s="257">
        <v>0</v>
      </c>
      <c r="I265" s="257">
        <v>0</v>
      </c>
      <c r="J265" s="257">
        <v>0</v>
      </c>
      <c r="K265" s="257">
        <v>0</v>
      </c>
      <c r="L265" s="257">
        <v>0</v>
      </c>
      <c r="M265" s="257">
        <v>0</v>
      </c>
      <c r="N265" s="263">
        <v>0</v>
      </c>
    </row>
    <row r="266" spans="1:14" ht="33" customHeight="1" thickBot="1" x14ac:dyDescent="0.25">
      <c r="A266" s="261" t="s">
        <v>273</v>
      </c>
      <c r="B266" s="257">
        <v>0</v>
      </c>
      <c r="C266" s="257">
        <v>0</v>
      </c>
      <c r="D266" s="257">
        <v>0</v>
      </c>
      <c r="E266" s="257">
        <v>0</v>
      </c>
      <c r="F266" s="257">
        <v>0</v>
      </c>
      <c r="G266" s="257">
        <v>0</v>
      </c>
      <c r="H266" s="257">
        <v>0</v>
      </c>
      <c r="I266" s="257">
        <v>0</v>
      </c>
      <c r="J266" s="257">
        <v>0</v>
      </c>
      <c r="K266" s="257">
        <v>0</v>
      </c>
      <c r="L266" s="257">
        <v>0</v>
      </c>
      <c r="M266" s="257">
        <v>0</v>
      </c>
      <c r="N266" s="263">
        <v>0</v>
      </c>
    </row>
    <row r="267" spans="1:14" ht="33" customHeight="1" thickBot="1" x14ac:dyDescent="0.25">
      <c r="A267" s="254" t="s">
        <v>274</v>
      </c>
      <c r="B267" s="255">
        <v>0</v>
      </c>
      <c r="C267" s="255">
        <v>0</v>
      </c>
      <c r="D267" s="255">
        <v>0</v>
      </c>
      <c r="E267" s="255">
        <v>0</v>
      </c>
      <c r="F267" s="255">
        <v>0</v>
      </c>
      <c r="G267" s="255">
        <v>0</v>
      </c>
      <c r="H267" s="255">
        <v>0</v>
      </c>
      <c r="I267" s="255">
        <v>0</v>
      </c>
      <c r="J267" s="255">
        <v>0</v>
      </c>
      <c r="K267" s="255">
        <v>0</v>
      </c>
      <c r="L267" s="255">
        <v>0</v>
      </c>
      <c r="M267" s="255">
        <v>0</v>
      </c>
      <c r="N267" s="255">
        <v>0</v>
      </c>
    </row>
    <row r="268" spans="1:14" ht="33" customHeight="1" x14ac:dyDescent="0.2">
      <c r="A268" s="261" t="s">
        <v>275</v>
      </c>
      <c r="B268" s="257">
        <v>0</v>
      </c>
      <c r="C268" s="257">
        <v>0</v>
      </c>
      <c r="D268" s="257">
        <v>0</v>
      </c>
      <c r="E268" s="257">
        <v>0</v>
      </c>
      <c r="F268" s="257">
        <v>0</v>
      </c>
      <c r="G268" s="257">
        <v>0</v>
      </c>
      <c r="H268" s="257">
        <v>0</v>
      </c>
      <c r="I268" s="257">
        <v>0</v>
      </c>
      <c r="J268" s="257">
        <v>0</v>
      </c>
      <c r="K268" s="257">
        <v>0</v>
      </c>
      <c r="L268" s="257">
        <v>0</v>
      </c>
      <c r="M268" s="257">
        <v>0</v>
      </c>
      <c r="N268" s="263">
        <v>0</v>
      </c>
    </row>
    <row r="269" spans="1:14" ht="33" customHeight="1" x14ac:dyDescent="0.2">
      <c r="A269" s="261" t="s">
        <v>276</v>
      </c>
      <c r="B269" s="257">
        <v>0</v>
      </c>
      <c r="C269" s="257">
        <v>0</v>
      </c>
      <c r="D269" s="257">
        <v>0</v>
      </c>
      <c r="E269" s="257">
        <v>0</v>
      </c>
      <c r="F269" s="257">
        <v>0</v>
      </c>
      <c r="G269" s="257">
        <v>0</v>
      </c>
      <c r="H269" s="257">
        <v>0</v>
      </c>
      <c r="I269" s="257">
        <v>0</v>
      </c>
      <c r="J269" s="257">
        <v>0</v>
      </c>
      <c r="K269" s="257">
        <v>0</v>
      </c>
      <c r="L269" s="257">
        <v>0</v>
      </c>
      <c r="M269" s="257">
        <v>0</v>
      </c>
      <c r="N269" s="263">
        <v>0</v>
      </c>
    </row>
    <row r="270" spans="1:14" ht="33" customHeight="1" x14ac:dyDescent="0.2">
      <c r="A270" s="261" t="s">
        <v>277</v>
      </c>
      <c r="B270" s="257">
        <v>0</v>
      </c>
      <c r="C270" s="257">
        <v>0</v>
      </c>
      <c r="D270" s="257">
        <v>0</v>
      </c>
      <c r="E270" s="257">
        <v>0</v>
      </c>
      <c r="F270" s="257">
        <v>0</v>
      </c>
      <c r="G270" s="257">
        <v>0</v>
      </c>
      <c r="H270" s="257">
        <v>0</v>
      </c>
      <c r="I270" s="257">
        <v>0</v>
      </c>
      <c r="J270" s="257">
        <v>0</v>
      </c>
      <c r="K270" s="257">
        <v>0</v>
      </c>
      <c r="L270" s="257">
        <v>0</v>
      </c>
      <c r="M270" s="257">
        <v>0</v>
      </c>
      <c r="N270" s="263">
        <v>0</v>
      </c>
    </row>
    <row r="271" spans="1:14" ht="33" customHeight="1" x14ac:dyDescent="0.2">
      <c r="A271" s="261" t="s">
        <v>278</v>
      </c>
      <c r="B271" s="257">
        <v>0</v>
      </c>
      <c r="C271" s="257">
        <v>0</v>
      </c>
      <c r="D271" s="257">
        <v>0</v>
      </c>
      <c r="E271" s="257">
        <v>0</v>
      </c>
      <c r="F271" s="257">
        <v>0</v>
      </c>
      <c r="G271" s="257">
        <v>0</v>
      </c>
      <c r="H271" s="257">
        <v>0</v>
      </c>
      <c r="I271" s="257">
        <v>0</v>
      </c>
      <c r="J271" s="257">
        <v>0</v>
      </c>
      <c r="K271" s="257">
        <v>0</v>
      </c>
      <c r="L271" s="257">
        <v>0</v>
      </c>
      <c r="M271" s="257">
        <v>0</v>
      </c>
      <c r="N271" s="263">
        <v>0</v>
      </c>
    </row>
    <row r="272" spans="1:14" ht="33" customHeight="1" x14ac:dyDescent="0.2">
      <c r="A272" s="261" t="s">
        <v>279</v>
      </c>
      <c r="B272" s="257">
        <v>0</v>
      </c>
      <c r="C272" s="257">
        <v>0</v>
      </c>
      <c r="D272" s="257">
        <v>0</v>
      </c>
      <c r="E272" s="257">
        <v>0</v>
      </c>
      <c r="F272" s="257">
        <v>0</v>
      </c>
      <c r="G272" s="257">
        <v>0</v>
      </c>
      <c r="H272" s="257">
        <v>0</v>
      </c>
      <c r="I272" s="257">
        <v>0</v>
      </c>
      <c r="J272" s="257">
        <v>0</v>
      </c>
      <c r="K272" s="257">
        <v>0</v>
      </c>
      <c r="L272" s="257">
        <v>0</v>
      </c>
      <c r="M272" s="257">
        <v>0</v>
      </c>
      <c r="N272" s="263">
        <v>0</v>
      </c>
    </row>
    <row r="273" spans="1:14" ht="33" customHeight="1" x14ac:dyDescent="0.2">
      <c r="A273" s="261" t="s">
        <v>280</v>
      </c>
      <c r="B273" s="257">
        <v>0</v>
      </c>
      <c r="C273" s="257">
        <v>0</v>
      </c>
      <c r="D273" s="257">
        <v>0</v>
      </c>
      <c r="E273" s="257">
        <v>0</v>
      </c>
      <c r="F273" s="257">
        <v>0</v>
      </c>
      <c r="G273" s="257">
        <v>0</v>
      </c>
      <c r="H273" s="257">
        <v>0</v>
      </c>
      <c r="I273" s="257">
        <v>0</v>
      </c>
      <c r="J273" s="257">
        <v>0</v>
      </c>
      <c r="K273" s="257">
        <v>0</v>
      </c>
      <c r="L273" s="257">
        <v>0</v>
      </c>
      <c r="M273" s="257">
        <v>0</v>
      </c>
      <c r="N273" s="263">
        <v>0</v>
      </c>
    </row>
    <row r="274" spans="1:14" ht="33" customHeight="1" thickBot="1" x14ac:dyDescent="0.25">
      <c r="A274" s="261" t="s">
        <v>281</v>
      </c>
      <c r="B274" s="257">
        <v>0</v>
      </c>
      <c r="C274" s="257">
        <v>0</v>
      </c>
      <c r="D274" s="257">
        <v>0</v>
      </c>
      <c r="E274" s="257">
        <v>0</v>
      </c>
      <c r="F274" s="257">
        <v>0</v>
      </c>
      <c r="G274" s="257">
        <v>0</v>
      </c>
      <c r="H274" s="257">
        <v>0</v>
      </c>
      <c r="I274" s="257">
        <v>0</v>
      </c>
      <c r="J274" s="257">
        <v>0</v>
      </c>
      <c r="K274" s="257">
        <v>0</v>
      </c>
      <c r="L274" s="257">
        <v>0</v>
      </c>
      <c r="M274" s="257">
        <v>0</v>
      </c>
      <c r="N274" s="263">
        <v>0</v>
      </c>
    </row>
    <row r="275" spans="1:14" ht="33" customHeight="1" thickBot="1" x14ac:dyDescent="0.25">
      <c r="A275" s="254" t="s">
        <v>282</v>
      </c>
      <c r="B275" s="255">
        <v>107049637.41</v>
      </c>
      <c r="C275" s="255">
        <v>109866992.57000001</v>
      </c>
      <c r="D275" s="255">
        <v>127889932.97</v>
      </c>
      <c r="E275" s="255">
        <v>127422222.39000002</v>
      </c>
      <c r="F275" s="255">
        <v>135400727.95000002</v>
      </c>
      <c r="G275" s="255">
        <v>130864636.77</v>
      </c>
      <c r="H275" s="255">
        <v>123191883.22999999</v>
      </c>
      <c r="I275" s="255">
        <v>126539023.83</v>
      </c>
      <c r="J275" s="255">
        <v>123523091.88</v>
      </c>
      <c r="K275" s="255">
        <v>121751034.24000001</v>
      </c>
      <c r="L275" s="255">
        <v>104823148.40000001</v>
      </c>
      <c r="M275" s="255">
        <v>90891573.239999995</v>
      </c>
      <c r="N275" s="255">
        <v>1429213904.8800001</v>
      </c>
    </row>
    <row r="276" spans="1:14" ht="33" customHeight="1" x14ac:dyDescent="0.2">
      <c r="A276" s="261" t="s">
        <v>283</v>
      </c>
      <c r="B276" s="257">
        <v>7486206.8399999999</v>
      </c>
      <c r="C276" s="257">
        <v>6506684.9000000004</v>
      </c>
      <c r="D276" s="257">
        <v>8492252.25</v>
      </c>
      <c r="E276" s="257">
        <v>11998378.84</v>
      </c>
      <c r="F276" s="257">
        <v>18395717.859999999</v>
      </c>
      <c r="G276" s="257">
        <v>17061486.350000001</v>
      </c>
      <c r="H276" s="257">
        <v>18302657.93</v>
      </c>
      <c r="I276" s="257">
        <v>13564387.800000001</v>
      </c>
      <c r="J276" s="257">
        <v>12171149.539999999</v>
      </c>
      <c r="K276" s="257">
        <v>10015126.310000001</v>
      </c>
      <c r="L276" s="257">
        <v>11776386.74</v>
      </c>
      <c r="M276" s="257">
        <v>9800687.3499999996</v>
      </c>
      <c r="N276" s="263">
        <v>145571122.71000001</v>
      </c>
    </row>
    <row r="277" spans="1:14" ht="33" customHeight="1" x14ac:dyDescent="0.2">
      <c r="A277" s="261" t="s">
        <v>284</v>
      </c>
      <c r="B277" s="257">
        <v>496342</v>
      </c>
      <c r="C277" s="257">
        <v>331969</v>
      </c>
      <c r="D277" s="257">
        <v>616237.6</v>
      </c>
      <c r="E277" s="257">
        <v>823798.8</v>
      </c>
      <c r="F277" s="257">
        <v>652324.19999999995</v>
      </c>
      <c r="G277" s="257">
        <v>504721.8</v>
      </c>
      <c r="H277" s="257">
        <v>817896.2</v>
      </c>
      <c r="I277" s="257">
        <v>767617.4</v>
      </c>
      <c r="J277" s="257">
        <v>985740.80000000005</v>
      </c>
      <c r="K277" s="257">
        <v>609165.48</v>
      </c>
      <c r="L277" s="257">
        <v>645788</v>
      </c>
      <c r="M277" s="257">
        <v>367965.4</v>
      </c>
      <c r="N277" s="263">
        <v>7619566.6800000016</v>
      </c>
    </row>
    <row r="278" spans="1:14" ht="33" customHeight="1" x14ac:dyDescent="0.2">
      <c r="A278" s="261" t="s">
        <v>285</v>
      </c>
      <c r="B278" s="257">
        <v>996200</v>
      </c>
      <c r="C278" s="257">
        <v>661008</v>
      </c>
      <c r="D278" s="257">
        <v>1059488</v>
      </c>
      <c r="E278" s="257">
        <v>1202472</v>
      </c>
      <c r="F278" s="257">
        <v>797152</v>
      </c>
      <c r="G278" s="257">
        <v>1285472</v>
      </c>
      <c r="H278" s="257">
        <v>2226936</v>
      </c>
      <c r="I278" s="257">
        <v>1852632</v>
      </c>
      <c r="J278" s="257">
        <v>1747152</v>
      </c>
      <c r="K278" s="257">
        <v>2067108</v>
      </c>
      <c r="L278" s="257">
        <v>2044840</v>
      </c>
      <c r="M278" s="257">
        <v>1348604</v>
      </c>
      <c r="N278" s="263">
        <v>17289064</v>
      </c>
    </row>
    <row r="279" spans="1:14" ht="33" customHeight="1" x14ac:dyDescent="0.2">
      <c r="A279" s="261" t="s">
        <v>286</v>
      </c>
      <c r="B279" s="257">
        <v>46066810.359999999</v>
      </c>
      <c r="C279" s="257">
        <v>46684472.770000003</v>
      </c>
      <c r="D279" s="257">
        <v>49238646.009999998</v>
      </c>
      <c r="E279" s="257">
        <v>46683237.210000001</v>
      </c>
      <c r="F279" s="257">
        <v>54339447.770000003</v>
      </c>
      <c r="G279" s="257">
        <v>49764386.020000003</v>
      </c>
      <c r="H279" s="257">
        <v>51047574.450000003</v>
      </c>
      <c r="I279" s="257">
        <v>55033043.579999998</v>
      </c>
      <c r="J279" s="257">
        <v>53146005.909999996</v>
      </c>
      <c r="K279" s="257">
        <v>51610039.960000001</v>
      </c>
      <c r="L279" s="257">
        <v>47214898</v>
      </c>
      <c r="M279" s="257">
        <v>45415792.649999999</v>
      </c>
      <c r="N279" s="263">
        <v>596244354.68999994</v>
      </c>
    </row>
    <row r="280" spans="1:14" ht="33" customHeight="1" x14ac:dyDescent="0.2">
      <c r="A280" s="261" t="s">
        <v>287</v>
      </c>
      <c r="B280" s="257">
        <v>0</v>
      </c>
      <c r="C280" s="257">
        <v>0</v>
      </c>
      <c r="D280" s="257">
        <v>0</v>
      </c>
      <c r="E280" s="257">
        <v>0</v>
      </c>
      <c r="F280" s="257">
        <v>0</v>
      </c>
      <c r="G280" s="257">
        <v>0</v>
      </c>
      <c r="H280" s="257">
        <v>0</v>
      </c>
      <c r="I280" s="257">
        <v>0</v>
      </c>
      <c r="J280" s="257">
        <v>0</v>
      </c>
      <c r="K280" s="257">
        <v>35477.57</v>
      </c>
      <c r="L280" s="257">
        <v>0</v>
      </c>
      <c r="M280" s="257">
        <v>0</v>
      </c>
      <c r="N280" s="263">
        <v>35477.57</v>
      </c>
    </row>
    <row r="281" spans="1:14" ht="33" customHeight="1" x14ac:dyDescent="0.2">
      <c r="A281" s="261" t="s">
        <v>288</v>
      </c>
      <c r="B281" s="257">
        <v>4558802.75</v>
      </c>
      <c r="C281" s="257">
        <v>4085125.1</v>
      </c>
      <c r="D281" s="257">
        <v>6843656.5</v>
      </c>
      <c r="E281" s="257">
        <v>4787967.0999999996</v>
      </c>
      <c r="F281" s="257">
        <v>6527213</v>
      </c>
      <c r="G281" s="257">
        <v>5402953.8499999996</v>
      </c>
      <c r="H281" s="257">
        <v>5837966.96</v>
      </c>
      <c r="I281" s="257">
        <v>7354251.46</v>
      </c>
      <c r="J281" s="257">
        <v>5141264.54</v>
      </c>
      <c r="K281" s="257">
        <v>6348226.96</v>
      </c>
      <c r="L281" s="257">
        <v>5323895.6500000004</v>
      </c>
      <c r="M281" s="257">
        <v>6140592.29</v>
      </c>
      <c r="N281" s="263">
        <v>68351916.159999996</v>
      </c>
    </row>
    <row r="282" spans="1:14" ht="33" customHeight="1" x14ac:dyDescent="0.2">
      <c r="A282" s="261" t="s">
        <v>289</v>
      </c>
      <c r="B282" s="257">
        <v>20416889.669999994</v>
      </c>
      <c r="C282" s="257">
        <v>25353610.039999999</v>
      </c>
      <c r="D282" s="257">
        <v>27129943.25</v>
      </c>
      <c r="E282" s="257">
        <v>28078530.809999999</v>
      </c>
      <c r="F282" s="257">
        <v>33171236.850000001</v>
      </c>
      <c r="G282" s="257">
        <v>31548866.390000001</v>
      </c>
      <c r="H282" s="257">
        <v>33185992.539999999</v>
      </c>
      <c r="I282" s="257">
        <v>28491720.850000001</v>
      </c>
      <c r="J282" s="257">
        <v>33431257.739999998</v>
      </c>
      <c r="K282" s="257">
        <v>31387883.780000001</v>
      </c>
      <c r="L282" s="257">
        <v>28854725.510000002</v>
      </c>
      <c r="M282" s="257">
        <v>26895191.550000001</v>
      </c>
      <c r="N282" s="263">
        <v>347945848.97999996</v>
      </c>
    </row>
    <row r="283" spans="1:14" ht="33" customHeight="1" x14ac:dyDescent="0.2">
      <c r="A283" s="261" t="s">
        <v>290</v>
      </c>
      <c r="B283" s="257">
        <v>0</v>
      </c>
      <c r="C283" s="257">
        <v>0</v>
      </c>
      <c r="D283" s="257">
        <v>0</v>
      </c>
      <c r="E283" s="257">
        <v>0</v>
      </c>
      <c r="F283" s="257">
        <v>0</v>
      </c>
      <c r="G283" s="257">
        <v>0</v>
      </c>
      <c r="H283" s="257">
        <v>0</v>
      </c>
      <c r="I283" s="257">
        <v>0</v>
      </c>
      <c r="J283" s="257">
        <v>0</v>
      </c>
      <c r="K283" s="257">
        <v>0</v>
      </c>
      <c r="L283" s="257">
        <v>0</v>
      </c>
      <c r="M283" s="257">
        <v>0</v>
      </c>
      <c r="N283" s="263">
        <v>0</v>
      </c>
    </row>
    <row r="284" spans="1:14" ht="33" customHeight="1" x14ac:dyDescent="0.2">
      <c r="A284" s="261" t="s">
        <v>291</v>
      </c>
      <c r="B284" s="257">
        <v>0</v>
      </c>
      <c r="C284" s="257">
        <v>0</v>
      </c>
      <c r="D284" s="257">
        <v>0</v>
      </c>
      <c r="E284" s="257">
        <v>0</v>
      </c>
      <c r="F284" s="257">
        <v>0</v>
      </c>
      <c r="G284" s="257">
        <v>0</v>
      </c>
      <c r="H284" s="257">
        <v>0</v>
      </c>
      <c r="I284" s="257">
        <v>0</v>
      </c>
      <c r="J284" s="257">
        <v>0</v>
      </c>
      <c r="K284" s="257">
        <v>0</v>
      </c>
      <c r="L284" s="257">
        <v>0</v>
      </c>
      <c r="M284" s="257">
        <v>0</v>
      </c>
      <c r="N284" s="263">
        <v>0</v>
      </c>
    </row>
    <row r="285" spans="1:14" ht="33" customHeight="1" x14ac:dyDescent="0.2">
      <c r="A285" s="261" t="s">
        <v>292</v>
      </c>
      <c r="B285" s="257">
        <v>0</v>
      </c>
      <c r="C285" s="257">
        <v>0</v>
      </c>
      <c r="D285" s="257">
        <v>0</v>
      </c>
      <c r="E285" s="257">
        <v>0</v>
      </c>
      <c r="F285" s="257">
        <v>0</v>
      </c>
      <c r="G285" s="257">
        <v>0</v>
      </c>
      <c r="H285" s="257">
        <v>0</v>
      </c>
      <c r="I285" s="257">
        <v>0</v>
      </c>
      <c r="J285" s="257">
        <v>0</v>
      </c>
      <c r="K285" s="257">
        <v>0</v>
      </c>
      <c r="L285" s="257">
        <v>0</v>
      </c>
      <c r="M285" s="257">
        <v>0</v>
      </c>
      <c r="N285" s="263">
        <v>0</v>
      </c>
    </row>
    <row r="286" spans="1:14" ht="33" customHeight="1" x14ac:dyDescent="0.2">
      <c r="A286" s="261" t="s">
        <v>293</v>
      </c>
      <c r="B286" s="257">
        <v>0</v>
      </c>
      <c r="C286" s="257">
        <v>0</v>
      </c>
      <c r="D286" s="257">
        <v>0</v>
      </c>
      <c r="E286" s="257">
        <v>0</v>
      </c>
      <c r="F286" s="257">
        <v>0</v>
      </c>
      <c r="G286" s="257">
        <v>0</v>
      </c>
      <c r="H286" s="257">
        <v>0</v>
      </c>
      <c r="I286" s="257">
        <v>0</v>
      </c>
      <c r="J286" s="257">
        <v>0</v>
      </c>
      <c r="K286" s="257">
        <v>0</v>
      </c>
      <c r="L286" s="257">
        <v>0</v>
      </c>
      <c r="M286" s="257">
        <v>0</v>
      </c>
      <c r="N286" s="263">
        <v>0</v>
      </c>
    </row>
    <row r="287" spans="1:14" ht="33" customHeight="1" x14ac:dyDescent="0.2">
      <c r="A287" s="261" t="s">
        <v>294</v>
      </c>
      <c r="B287" s="257">
        <v>27028385.789999999</v>
      </c>
      <c r="C287" s="257">
        <v>26244122.760000002</v>
      </c>
      <c r="D287" s="257">
        <v>34509709.359999999</v>
      </c>
      <c r="E287" s="257">
        <v>33847837.630000003</v>
      </c>
      <c r="F287" s="257">
        <v>21517636.27</v>
      </c>
      <c r="G287" s="257">
        <v>25296750.359999999</v>
      </c>
      <c r="H287" s="257">
        <v>11772859.15</v>
      </c>
      <c r="I287" s="257">
        <v>19475370.739999998</v>
      </c>
      <c r="J287" s="257">
        <v>16900521.350000001</v>
      </c>
      <c r="K287" s="257">
        <v>19678006.18</v>
      </c>
      <c r="L287" s="257">
        <v>8962614.5</v>
      </c>
      <c r="M287" s="257">
        <v>922740</v>
      </c>
      <c r="N287" s="263">
        <v>246156554.09000003</v>
      </c>
    </row>
    <row r="288" spans="1:14" ht="33" customHeight="1" x14ac:dyDescent="0.2">
      <c r="A288" s="261" t="s">
        <v>295</v>
      </c>
      <c r="B288" s="257">
        <v>0</v>
      </c>
      <c r="C288" s="257">
        <v>0</v>
      </c>
      <c r="D288" s="257">
        <v>0</v>
      </c>
      <c r="E288" s="257">
        <v>0</v>
      </c>
      <c r="F288" s="257">
        <v>0</v>
      </c>
      <c r="G288" s="257">
        <v>0</v>
      </c>
      <c r="H288" s="257">
        <v>0</v>
      </c>
      <c r="I288" s="257">
        <v>0</v>
      </c>
      <c r="J288" s="257">
        <v>0</v>
      </c>
      <c r="K288" s="257">
        <v>0</v>
      </c>
      <c r="L288" s="257">
        <v>0</v>
      </c>
      <c r="M288" s="257">
        <v>0</v>
      </c>
      <c r="N288" s="263">
        <v>0</v>
      </c>
    </row>
    <row r="289" spans="1:14" ht="33" customHeight="1" x14ac:dyDescent="0.2">
      <c r="A289" s="261" t="s">
        <v>296</v>
      </c>
      <c r="B289" s="257">
        <v>0</v>
      </c>
      <c r="C289" s="257">
        <v>0</v>
      </c>
      <c r="D289" s="257">
        <v>0</v>
      </c>
      <c r="E289" s="257">
        <v>0</v>
      </c>
      <c r="F289" s="257">
        <v>0</v>
      </c>
      <c r="G289" s="257">
        <v>0</v>
      </c>
      <c r="H289" s="257">
        <v>0</v>
      </c>
      <c r="I289" s="257">
        <v>0</v>
      </c>
      <c r="J289" s="257">
        <v>0</v>
      </c>
      <c r="K289" s="257">
        <v>0</v>
      </c>
      <c r="L289" s="257">
        <v>0</v>
      </c>
      <c r="M289" s="257">
        <v>0</v>
      </c>
      <c r="N289" s="263">
        <v>0</v>
      </c>
    </row>
    <row r="290" spans="1:14" ht="33" customHeight="1" thickBot="1" x14ac:dyDescent="0.25">
      <c r="A290" s="261" t="s">
        <v>297</v>
      </c>
      <c r="B290" s="257">
        <v>0</v>
      </c>
      <c r="C290" s="257">
        <v>0</v>
      </c>
      <c r="D290" s="257">
        <v>0</v>
      </c>
      <c r="E290" s="257">
        <v>0</v>
      </c>
      <c r="F290" s="257">
        <v>0</v>
      </c>
      <c r="G290" s="257">
        <v>0</v>
      </c>
      <c r="H290" s="257">
        <v>0</v>
      </c>
      <c r="I290" s="257">
        <v>0</v>
      </c>
      <c r="J290" s="257">
        <v>0</v>
      </c>
      <c r="K290" s="257">
        <v>0</v>
      </c>
      <c r="L290" s="257">
        <v>0</v>
      </c>
      <c r="M290" s="257">
        <v>0</v>
      </c>
      <c r="N290" s="263">
        <v>0</v>
      </c>
    </row>
    <row r="291" spans="1:14" ht="33" customHeight="1" thickBot="1" x14ac:dyDescent="0.25">
      <c r="A291" s="254" t="s">
        <v>298</v>
      </c>
      <c r="B291" s="255">
        <v>0</v>
      </c>
      <c r="C291" s="255">
        <v>0</v>
      </c>
      <c r="D291" s="255">
        <v>0</v>
      </c>
      <c r="E291" s="255">
        <v>0</v>
      </c>
      <c r="F291" s="255">
        <v>0</v>
      </c>
      <c r="G291" s="255">
        <v>0</v>
      </c>
      <c r="H291" s="255">
        <v>0</v>
      </c>
      <c r="I291" s="255">
        <v>0</v>
      </c>
      <c r="J291" s="255">
        <v>0</v>
      </c>
      <c r="K291" s="255">
        <v>0</v>
      </c>
      <c r="L291" s="255">
        <v>0</v>
      </c>
      <c r="M291" s="255">
        <v>0</v>
      </c>
      <c r="N291" s="255">
        <v>0</v>
      </c>
    </row>
    <row r="292" spans="1:14" ht="33" customHeight="1" x14ac:dyDescent="0.2">
      <c r="A292" s="261" t="s">
        <v>299</v>
      </c>
      <c r="B292" s="257">
        <v>0</v>
      </c>
      <c r="C292" s="257">
        <v>0</v>
      </c>
      <c r="D292" s="257">
        <v>0</v>
      </c>
      <c r="E292" s="257">
        <v>0</v>
      </c>
      <c r="F292" s="257">
        <v>0</v>
      </c>
      <c r="G292" s="257">
        <v>0</v>
      </c>
      <c r="H292" s="257">
        <v>0</v>
      </c>
      <c r="I292" s="257">
        <v>0</v>
      </c>
      <c r="J292" s="257">
        <v>0</v>
      </c>
      <c r="K292" s="257">
        <v>0</v>
      </c>
      <c r="L292" s="257">
        <v>0</v>
      </c>
      <c r="M292" s="257">
        <v>0</v>
      </c>
      <c r="N292" s="263">
        <v>0</v>
      </c>
    </row>
    <row r="293" spans="1:14" ht="33" customHeight="1" x14ac:dyDescent="0.2">
      <c r="A293" s="261" t="s">
        <v>300</v>
      </c>
      <c r="B293" s="257">
        <v>0</v>
      </c>
      <c r="C293" s="257">
        <v>0</v>
      </c>
      <c r="D293" s="257">
        <v>0</v>
      </c>
      <c r="E293" s="257">
        <v>0</v>
      </c>
      <c r="F293" s="257">
        <v>0</v>
      </c>
      <c r="G293" s="257">
        <v>0</v>
      </c>
      <c r="H293" s="257">
        <v>0</v>
      </c>
      <c r="I293" s="257">
        <v>0</v>
      </c>
      <c r="J293" s="257">
        <v>0</v>
      </c>
      <c r="K293" s="257">
        <v>0</v>
      </c>
      <c r="L293" s="257">
        <v>0</v>
      </c>
      <c r="M293" s="257">
        <v>0</v>
      </c>
      <c r="N293" s="263">
        <v>0</v>
      </c>
    </row>
    <row r="294" spans="1:14" ht="33" customHeight="1" x14ac:dyDescent="0.2">
      <c r="A294" s="261" t="s">
        <v>301</v>
      </c>
      <c r="B294" s="257">
        <v>0</v>
      </c>
      <c r="C294" s="257">
        <v>0</v>
      </c>
      <c r="D294" s="257">
        <v>0</v>
      </c>
      <c r="E294" s="257">
        <v>0</v>
      </c>
      <c r="F294" s="257">
        <v>0</v>
      </c>
      <c r="G294" s="257">
        <v>0</v>
      </c>
      <c r="H294" s="257">
        <v>0</v>
      </c>
      <c r="I294" s="257">
        <v>0</v>
      </c>
      <c r="J294" s="257">
        <v>0</v>
      </c>
      <c r="K294" s="257">
        <v>0</v>
      </c>
      <c r="L294" s="257">
        <v>0</v>
      </c>
      <c r="M294" s="257">
        <v>0</v>
      </c>
      <c r="N294" s="263">
        <v>0</v>
      </c>
    </row>
    <row r="295" spans="1:14" ht="33" customHeight="1" x14ac:dyDescent="0.2">
      <c r="A295" s="261" t="s">
        <v>302</v>
      </c>
      <c r="B295" s="257">
        <v>0</v>
      </c>
      <c r="C295" s="257">
        <v>0</v>
      </c>
      <c r="D295" s="257">
        <v>0</v>
      </c>
      <c r="E295" s="257">
        <v>0</v>
      </c>
      <c r="F295" s="257">
        <v>0</v>
      </c>
      <c r="G295" s="257">
        <v>0</v>
      </c>
      <c r="H295" s="257">
        <v>0</v>
      </c>
      <c r="I295" s="257">
        <v>0</v>
      </c>
      <c r="J295" s="257">
        <v>0</v>
      </c>
      <c r="K295" s="257">
        <v>0</v>
      </c>
      <c r="L295" s="257">
        <v>0</v>
      </c>
      <c r="M295" s="257">
        <v>0</v>
      </c>
      <c r="N295" s="263">
        <v>0</v>
      </c>
    </row>
    <row r="296" spans="1:14" ht="33" customHeight="1" x14ac:dyDescent="0.2">
      <c r="A296" s="261" t="s">
        <v>303</v>
      </c>
      <c r="B296" s="257">
        <v>0</v>
      </c>
      <c r="C296" s="257">
        <v>0</v>
      </c>
      <c r="D296" s="257">
        <v>0</v>
      </c>
      <c r="E296" s="257">
        <v>0</v>
      </c>
      <c r="F296" s="257">
        <v>0</v>
      </c>
      <c r="G296" s="257">
        <v>0</v>
      </c>
      <c r="H296" s="257">
        <v>0</v>
      </c>
      <c r="I296" s="257">
        <v>0</v>
      </c>
      <c r="J296" s="257">
        <v>0</v>
      </c>
      <c r="K296" s="257">
        <v>0</v>
      </c>
      <c r="L296" s="257">
        <v>0</v>
      </c>
      <c r="M296" s="257">
        <v>0</v>
      </c>
      <c r="N296" s="263">
        <v>0</v>
      </c>
    </row>
    <row r="297" spans="1:14" ht="33" customHeight="1" thickBot="1" x14ac:dyDescent="0.25">
      <c r="A297" s="261" t="s">
        <v>234</v>
      </c>
      <c r="B297" s="257">
        <v>0</v>
      </c>
      <c r="C297" s="257">
        <v>0</v>
      </c>
      <c r="D297" s="257">
        <v>0</v>
      </c>
      <c r="E297" s="257">
        <v>0</v>
      </c>
      <c r="F297" s="257">
        <v>0</v>
      </c>
      <c r="G297" s="257">
        <v>0</v>
      </c>
      <c r="H297" s="257">
        <v>0</v>
      </c>
      <c r="I297" s="257">
        <v>0</v>
      </c>
      <c r="J297" s="257">
        <v>0</v>
      </c>
      <c r="K297" s="257">
        <v>0</v>
      </c>
      <c r="L297" s="257">
        <v>0</v>
      </c>
      <c r="M297" s="257">
        <v>0</v>
      </c>
      <c r="N297" s="263">
        <v>0</v>
      </c>
    </row>
    <row r="298" spans="1:14" ht="33" customHeight="1" thickBot="1" x14ac:dyDescent="0.25">
      <c r="A298" s="254" t="s">
        <v>304</v>
      </c>
      <c r="B298" s="255">
        <v>0</v>
      </c>
      <c r="C298" s="255">
        <v>0</v>
      </c>
      <c r="D298" s="255">
        <v>0</v>
      </c>
      <c r="E298" s="255">
        <v>0</v>
      </c>
      <c r="F298" s="255">
        <v>0</v>
      </c>
      <c r="G298" s="255">
        <v>0</v>
      </c>
      <c r="H298" s="255">
        <v>0</v>
      </c>
      <c r="I298" s="255">
        <v>0</v>
      </c>
      <c r="J298" s="255">
        <v>0</v>
      </c>
      <c r="K298" s="255">
        <v>0</v>
      </c>
      <c r="L298" s="255">
        <v>0</v>
      </c>
      <c r="M298" s="255">
        <v>0</v>
      </c>
      <c r="N298" s="255">
        <v>0</v>
      </c>
    </row>
    <row r="299" spans="1:14" ht="33" customHeight="1" x14ac:dyDescent="0.2">
      <c r="A299" s="261" t="s">
        <v>305</v>
      </c>
      <c r="B299" s="257">
        <v>0</v>
      </c>
      <c r="C299" s="257">
        <v>0</v>
      </c>
      <c r="D299" s="257">
        <v>0</v>
      </c>
      <c r="E299" s="257">
        <v>0</v>
      </c>
      <c r="F299" s="257">
        <v>0</v>
      </c>
      <c r="G299" s="257">
        <v>0</v>
      </c>
      <c r="H299" s="257">
        <v>0</v>
      </c>
      <c r="I299" s="257">
        <v>0</v>
      </c>
      <c r="J299" s="257">
        <v>0</v>
      </c>
      <c r="K299" s="257">
        <v>0</v>
      </c>
      <c r="L299" s="257">
        <v>0</v>
      </c>
      <c r="M299" s="257">
        <v>0</v>
      </c>
      <c r="N299" s="257">
        <v>0</v>
      </c>
    </row>
    <row r="300" spans="1:14" ht="33" customHeight="1" x14ac:dyDescent="0.2">
      <c r="A300" s="261" t="s">
        <v>306</v>
      </c>
      <c r="B300" s="257">
        <v>0</v>
      </c>
      <c r="C300" s="257">
        <v>0</v>
      </c>
      <c r="D300" s="257">
        <v>0</v>
      </c>
      <c r="E300" s="257">
        <v>0</v>
      </c>
      <c r="F300" s="257">
        <v>0</v>
      </c>
      <c r="G300" s="257">
        <v>0</v>
      </c>
      <c r="H300" s="257">
        <v>0</v>
      </c>
      <c r="I300" s="257">
        <v>0</v>
      </c>
      <c r="J300" s="257">
        <v>0</v>
      </c>
      <c r="K300" s="257">
        <v>0</v>
      </c>
      <c r="L300" s="257">
        <v>0</v>
      </c>
      <c r="M300" s="257">
        <v>0</v>
      </c>
      <c r="N300" s="257">
        <v>0</v>
      </c>
    </row>
    <row r="301" spans="1:14" ht="33" customHeight="1" x14ac:dyDescent="0.2">
      <c r="A301" s="261" t="s">
        <v>307</v>
      </c>
      <c r="B301" s="257">
        <v>0</v>
      </c>
      <c r="C301" s="257">
        <v>0</v>
      </c>
      <c r="D301" s="257">
        <v>0</v>
      </c>
      <c r="E301" s="257">
        <v>0</v>
      </c>
      <c r="F301" s="257">
        <v>0</v>
      </c>
      <c r="G301" s="257">
        <v>0</v>
      </c>
      <c r="H301" s="257">
        <v>0</v>
      </c>
      <c r="I301" s="257">
        <v>0</v>
      </c>
      <c r="J301" s="257">
        <v>0</v>
      </c>
      <c r="K301" s="257">
        <v>0</v>
      </c>
      <c r="L301" s="257">
        <v>0</v>
      </c>
      <c r="M301" s="257">
        <v>0</v>
      </c>
      <c r="N301" s="257">
        <v>0</v>
      </c>
    </row>
    <row r="302" spans="1:14" ht="33" customHeight="1" thickBot="1" x14ac:dyDescent="0.25">
      <c r="A302" s="261" t="s">
        <v>234</v>
      </c>
      <c r="B302" s="257">
        <v>0</v>
      </c>
      <c r="C302" s="257">
        <v>0</v>
      </c>
      <c r="D302" s="257">
        <v>0</v>
      </c>
      <c r="E302" s="257">
        <v>0</v>
      </c>
      <c r="F302" s="257">
        <v>0</v>
      </c>
      <c r="G302" s="257">
        <v>0</v>
      </c>
      <c r="H302" s="257">
        <v>0</v>
      </c>
      <c r="I302" s="257">
        <v>0</v>
      </c>
      <c r="J302" s="257">
        <v>0</v>
      </c>
      <c r="K302" s="257">
        <v>0</v>
      </c>
      <c r="L302" s="257">
        <v>0</v>
      </c>
      <c r="M302" s="257">
        <v>0</v>
      </c>
      <c r="N302" s="257">
        <v>0</v>
      </c>
    </row>
    <row r="303" spans="1:14" ht="33" customHeight="1" thickBot="1" x14ac:dyDescent="0.25">
      <c r="A303" s="254" t="s">
        <v>308</v>
      </c>
      <c r="B303" s="255">
        <v>0</v>
      </c>
      <c r="C303" s="255">
        <v>0</v>
      </c>
      <c r="D303" s="255">
        <v>0</v>
      </c>
      <c r="E303" s="255">
        <v>0</v>
      </c>
      <c r="F303" s="255">
        <v>0</v>
      </c>
      <c r="G303" s="255">
        <v>0</v>
      </c>
      <c r="H303" s="255">
        <v>0</v>
      </c>
      <c r="I303" s="255">
        <v>0</v>
      </c>
      <c r="J303" s="255">
        <v>0</v>
      </c>
      <c r="K303" s="255">
        <v>0</v>
      </c>
      <c r="L303" s="255">
        <v>0</v>
      </c>
      <c r="M303" s="255">
        <v>0</v>
      </c>
      <c r="N303" s="255">
        <v>0</v>
      </c>
    </row>
    <row r="304" spans="1:14" ht="33" customHeight="1" x14ac:dyDescent="0.2">
      <c r="A304" s="261" t="s">
        <v>309</v>
      </c>
      <c r="B304" s="257">
        <v>0</v>
      </c>
      <c r="C304" s="257">
        <v>0</v>
      </c>
      <c r="D304" s="257">
        <v>0</v>
      </c>
      <c r="E304" s="257">
        <v>0</v>
      </c>
      <c r="F304" s="257">
        <v>0</v>
      </c>
      <c r="G304" s="257">
        <v>0</v>
      </c>
      <c r="H304" s="257">
        <v>0</v>
      </c>
      <c r="I304" s="257">
        <v>0</v>
      </c>
      <c r="J304" s="257">
        <v>0</v>
      </c>
      <c r="K304" s="257">
        <v>0</v>
      </c>
      <c r="L304" s="257">
        <v>0</v>
      </c>
      <c r="M304" s="257">
        <v>0</v>
      </c>
      <c r="N304" s="263">
        <v>0</v>
      </c>
    </row>
    <row r="305" spans="1:14" ht="33" customHeight="1" x14ac:dyDescent="0.2">
      <c r="A305" s="261" t="s">
        <v>310</v>
      </c>
      <c r="B305" s="257">
        <v>0</v>
      </c>
      <c r="C305" s="257">
        <v>0</v>
      </c>
      <c r="D305" s="257">
        <v>0</v>
      </c>
      <c r="E305" s="257">
        <v>0</v>
      </c>
      <c r="F305" s="257">
        <v>0</v>
      </c>
      <c r="G305" s="257">
        <v>0</v>
      </c>
      <c r="H305" s="257">
        <v>0</v>
      </c>
      <c r="I305" s="257">
        <v>0</v>
      </c>
      <c r="J305" s="257">
        <v>0</v>
      </c>
      <c r="K305" s="257">
        <v>0</v>
      </c>
      <c r="L305" s="257">
        <v>0</v>
      </c>
      <c r="M305" s="257">
        <v>0</v>
      </c>
      <c r="N305" s="263">
        <v>0</v>
      </c>
    </row>
    <row r="306" spans="1:14" ht="33" customHeight="1" x14ac:dyDescent="0.2">
      <c r="A306" s="261" t="s">
        <v>311</v>
      </c>
      <c r="B306" s="257">
        <v>0</v>
      </c>
      <c r="C306" s="257">
        <v>0</v>
      </c>
      <c r="D306" s="257">
        <v>0</v>
      </c>
      <c r="E306" s="257">
        <v>0</v>
      </c>
      <c r="F306" s="257">
        <v>0</v>
      </c>
      <c r="G306" s="257">
        <v>0</v>
      </c>
      <c r="H306" s="257">
        <v>0</v>
      </c>
      <c r="I306" s="257">
        <v>0</v>
      </c>
      <c r="J306" s="257">
        <v>0</v>
      </c>
      <c r="K306" s="257">
        <v>0</v>
      </c>
      <c r="L306" s="257">
        <v>0</v>
      </c>
      <c r="M306" s="257">
        <v>0</v>
      </c>
      <c r="N306" s="263">
        <v>0</v>
      </c>
    </row>
    <row r="307" spans="1:14" ht="33" customHeight="1" x14ac:dyDescent="0.2">
      <c r="A307" s="261" t="s">
        <v>312</v>
      </c>
      <c r="B307" s="257">
        <v>0</v>
      </c>
      <c r="C307" s="257">
        <v>0</v>
      </c>
      <c r="D307" s="257">
        <v>0</v>
      </c>
      <c r="E307" s="257">
        <v>0</v>
      </c>
      <c r="F307" s="257">
        <v>0</v>
      </c>
      <c r="G307" s="257">
        <v>0</v>
      </c>
      <c r="H307" s="257">
        <v>0</v>
      </c>
      <c r="I307" s="257">
        <v>0</v>
      </c>
      <c r="J307" s="257">
        <v>0</v>
      </c>
      <c r="K307" s="257">
        <v>0</v>
      </c>
      <c r="L307" s="257">
        <v>0</v>
      </c>
      <c r="M307" s="257">
        <v>0</v>
      </c>
      <c r="N307" s="263">
        <v>0</v>
      </c>
    </row>
    <row r="308" spans="1:14" ht="33" customHeight="1" x14ac:dyDescent="0.2">
      <c r="A308" s="261" t="s">
        <v>313</v>
      </c>
      <c r="B308" s="257">
        <v>0</v>
      </c>
      <c r="C308" s="257">
        <v>0</v>
      </c>
      <c r="D308" s="257">
        <v>0</v>
      </c>
      <c r="E308" s="257">
        <v>0</v>
      </c>
      <c r="F308" s="257">
        <v>0</v>
      </c>
      <c r="G308" s="257">
        <v>0</v>
      </c>
      <c r="H308" s="257">
        <v>0</v>
      </c>
      <c r="I308" s="257">
        <v>0</v>
      </c>
      <c r="J308" s="257">
        <v>0</v>
      </c>
      <c r="K308" s="257">
        <v>0</v>
      </c>
      <c r="L308" s="257">
        <v>0</v>
      </c>
      <c r="M308" s="257">
        <v>0</v>
      </c>
      <c r="N308" s="263">
        <v>0</v>
      </c>
    </row>
    <row r="309" spans="1:14" ht="33" customHeight="1" x14ac:dyDescent="0.2">
      <c r="A309" s="261" t="s">
        <v>314</v>
      </c>
      <c r="B309" s="257">
        <v>0</v>
      </c>
      <c r="C309" s="257">
        <v>0</v>
      </c>
      <c r="D309" s="257">
        <v>0</v>
      </c>
      <c r="E309" s="257">
        <v>0</v>
      </c>
      <c r="F309" s="257">
        <v>0</v>
      </c>
      <c r="G309" s="257">
        <v>0</v>
      </c>
      <c r="H309" s="257">
        <v>0</v>
      </c>
      <c r="I309" s="257">
        <v>0</v>
      </c>
      <c r="J309" s="257">
        <v>0</v>
      </c>
      <c r="K309" s="257">
        <v>0</v>
      </c>
      <c r="L309" s="257">
        <v>0</v>
      </c>
      <c r="M309" s="257">
        <v>0</v>
      </c>
      <c r="N309" s="263">
        <v>0</v>
      </c>
    </row>
    <row r="310" spans="1:14" ht="33" customHeight="1" x14ac:dyDescent="0.2">
      <c r="A310" s="261" t="s">
        <v>313</v>
      </c>
      <c r="B310" s="257">
        <v>0</v>
      </c>
      <c r="C310" s="257">
        <v>0</v>
      </c>
      <c r="D310" s="257">
        <v>0</v>
      </c>
      <c r="E310" s="257">
        <v>0</v>
      </c>
      <c r="F310" s="257">
        <v>0</v>
      </c>
      <c r="G310" s="257">
        <v>0</v>
      </c>
      <c r="H310" s="257">
        <v>0</v>
      </c>
      <c r="I310" s="257">
        <v>0</v>
      </c>
      <c r="J310" s="257">
        <v>0</v>
      </c>
      <c r="K310" s="257">
        <v>0</v>
      </c>
      <c r="L310" s="257">
        <v>0</v>
      </c>
      <c r="M310" s="257">
        <v>0</v>
      </c>
      <c r="N310" s="263">
        <v>0</v>
      </c>
    </row>
    <row r="311" spans="1:14" ht="33" customHeight="1" thickBot="1" x14ac:dyDescent="0.25">
      <c r="A311" s="261" t="s">
        <v>234</v>
      </c>
      <c r="B311" s="257">
        <v>0</v>
      </c>
      <c r="C311" s="257">
        <v>0</v>
      </c>
      <c r="D311" s="257">
        <v>0</v>
      </c>
      <c r="E311" s="257">
        <v>0</v>
      </c>
      <c r="F311" s="257">
        <v>0</v>
      </c>
      <c r="G311" s="257">
        <v>0</v>
      </c>
      <c r="H311" s="257">
        <v>0</v>
      </c>
      <c r="I311" s="257">
        <v>0</v>
      </c>
      <c r="J311" s="257">
        <v>0</v>
      </c>
      <c r="K311" s="257">
        <v>0</v>
      </c>
      <c r="L311" s="257">
        <v>0</v>
      </c>
      <c r="M311" s="257">
        <v>0</v>
      </c>
      <c r="N311" s="263">
        <v>0</v>
      </c>
    </row>
    <row r="312" spans="1:14" ht="33" customHeight="1" thickBot="1" x14ac:dyDescent="0.25">
      <c r="A312" s="254" t="s">
        <v>315</v>
      </c>
      <c r="B312" s="255">
        <v>18873380.32</v>
      </c>
      <c r="C312" s="255">
        <v>19005175.52</v>
      </c>
      <c r="D312" s="255">
        <v>20405970.719999999</v>
      </c>
      <c r="E312" s="255">
        <v>21181644.079999998</v>
      </c>
      <c r="F312" s="255">
        <v>22382173.800000001</v>
      </c>
      <c r="G312" s="255">
        <v>22714427.359999999</v>
      </c>
      <c r="H312" s="255">
        <v>20892025.640000001</v>
      </c>
      <c r="I312" s="255">
        <v>20946656.16</v>
      </c>
      <c r="J312" s="255">
        <v>19015899.16</v>
      </c>
      <c r="K312" s="255">
        <v>18853450.600000001</v>
      </c>
      <c r="L312" s="255">
        <v>18920650.350000001</v>
      </c>
      <c r="M312" s="255">
        <v>21773472.960000001</v>
      </c>
      <c r="N312" s="255">
        <v>244964926.66999999</v>
      </c>
    </row>
    <row r="313" spans="1:14" ht="33" customHeight="1" x14ac:dyDescent="0.2">
      <c r="A313" s="261" t="s">
        <v>316</v>
      </c>
      <c r="B313" s="257">
        <v>14083525</v>
      </c>
      <c r="C313" s="257">
        <v>13660325</v>
      </c>
      <c r="D313" s="257">
        <v>14401825</v>
      </c>
      <c r="E313" s="257">
        <v>14492450</v>
      </c>
      <c r="F313" s="257">
        <v>16346750</v>
      </c>
      <c r="G313" s="257">
        <v>16700990</v>
      </c>
      <c r="H313" s="257">
        <v>16484850</v>
      </c>
      <c r="I313" s="257">
        <v>14725334</v>
      </c>
      <c r="J313" s="257">
        <v>14268485</v>
      </c>
      <c r="K313" s="257">
        <v>13108100</v>
      </c>
      <c r="L313" s="257">
        <v>13922825</v>
      </c>
      <c r="M313" s="257">
        <v>16136350</v>
      </c>
      <c r="N313" s="263">
        <v>178331809</v>
      </c>
    </row>
    <row r="314" spans="1:14" ht="33" customHeight="1" x14ac:dyDescent="0.2">
      <c r="A314" s="261" t="s">
        <v>317</v>
      </c>
      <c r="B314" s="257">
        <v>4789855.32</v>
      </c>
      <c r="C314" s="257">
        <v>5344850.5199999996</v>
      </c>
      <c r="D314" s="257">
        <v>6004145.7199999997</v>
      </c>
      <c r="E314" s="257">
        <v>6689194.0800000001</v>
      </c>
      <c r="F314" s="257">
        <v>6035423.7999999998</v>
      </c>
      <c r="G314" s="257">
        <v>6013437.3600000003</v>
      </c>
      <c r="H314" s="257">
        <v>4407175.6399999997</v>
      </c>
      <c r="I314" s="257">
        <v>6221322.1600000001</v>
      </c>
      <c r="J314" s="257">
        <v>4747414.16</v>
      </c>
      <c r="K314" s="257">
        <v>5745350.5999999996</v>
      </c>
      <c r="L314" s="257">
        <v>4997825.3499999996</v>
      </c>
      <c r="M314" s="257">
        <v>5637122.96</v>
      </c>
      <c r="N314" s="263">
        <v>66633117.670000009</v>
      </c>
    </row>
    <row r="315" spans="1:14" ht="33" customHeight="1" thickBot="1" x14ac:dyDescent="0.25">
      <c r="A315" s="261" t="s">
        <v>234</v>
      </c>
      <c r="B315" s="257">
        <v>0</v>
      </c>
      <c r="C315" s="257">
        <v>0</v>
      </c>
      <c r="D315" s="257">
        <v>0</v>
      </c>
      <c r="E315" s="257">
        <v>0</v>
      </c>
      <c r="F315" s="257">
        <v>0</v>
      </c>
      <c r="G315" s="257">
        <v>0</v>
      </c>
      <c r="H315" s="257">
        <v>0</v>
      </c>
      <c r="I315" s="257">
        <v>0</v>
      </c>
      <c r="J315" s="257">
        <v>0</v>
      </c>
      <c r="K315" s="257">
        <v>0</v>
      </c>
      <c r="L315" s="257">
        <v>0</v>
      </c>
      <c r="M315" s="257">
        <v>0</v>
      </c>
      <c r="N315" s="263">
        <v>0</v>
      </c>
    </row>
    <row r="316" spans="1:14" ht="33" customHeight="1" thickBot="1" x14ac:dyDescent="0.25">
      <c r="A316" s="254" t="s">
        <v>318</v>
      </c>
      <c r="B316" s="255">
        <v>2304700</v>
      </c>
      <c r="C316" s="255">
        <v>2828675</v>
      </c>
      <c r="D316" s="255">
        <v>2573750</v>
      </c>
      <c r="E316" s="255">
        <v>2845800</v>
      </c>
      <c r="F316" s="255">
        <v>2771025</v>
      </c>
      <c r="G316" s="255">
        <v>1775475</v>
      </c>
      <c r="H316" s="255">
        <v>2467900</v>
      </c>
      <c r="I316" s="255">
        <v>1830225</v>
      </c>
      <c r="J316" s="255">
        <v>2136675</v>
      </c>
      <c r="K316" s="255">
        <v>1855000</v>
      </c>
      <c r="L316" s="255">
        <v>1554700</v>
      </c>
      <c r="M316" s="255">
        <v>1233300</v>
      </c>
      <c r="N316" s="255">
        <v>26177225</v>
      </c>
    </row>
    <row r="317" spans="1:14" ht="33" customHeight="1" thickBot="1" x14ac:dyDescent="0.25">
      <c r="A317" s="264" t="s">
        <v>318</v>
      </c>
      <c r="B317" s="266">
        <v>2304700</v>
      </c>
      <c r="C317" s="266">
        <v>2828675</v>
      </c>
      <c r="D317" s="266">
        <v>2573750</v>
      </c>
      <c r="E317" s="266">
        <v>2845800</v>
      </c>
      <c r="F317" s="266">
        <v>2771025</v>
      </c>
      <c r="G317" s="266">
        <v>1775475</v>
      </c>
      <c r="H317" s="266">
        <v>2467900</v>
      </c>
      <c r="I317" s="266">
        <v>1830225</v>
      </c>
      <c r="J317" s="266">
        <v>2136675</v>
      </c>
      <c r="K317" s="266">
        <v>1855000</v>
      </c>
      <c r="L317" s="266">
        <v>1554700</v>
      </c>
      <c r="M317" s="266">
        <v>1233300</v>
      </c>
      <c r="N317" s="267">
        <v>26177225</v>
      </c>
    </row>
    <row r="318" spans="1:14" ht="33" customHeight="1" thickBot="1" x14ac:dyDescent="0.25">
      <c r="A318" s="268" t="s">
        <v>229</v>
      </c>
      <c r="B318" s="269">
        <v>132004812.72999999</v>
      </c>
      <c r="C318" s="269">
        <v>134907668.09</v>
      </c>
      <c r="D318" s="269">
        <v>154842983.69</v>
      </c>
      <c r="E318" s="269">
        <v>155630166.47000003</v>
      </c>
      <c r="F318" s="269">
        <v>164574001.75000003</v>
      </c>
      <c r="G318" s="269">
        <v>159468959.13</v>
      </c>
      <c r="H318" s="269">
        <v>151251138.87</v>
      </c>
      <c r="I318" s="269">
        <v>153562094.99000001</v>
      </c>
      <c r="J318" s="269">
        <v>148861566.03999999</v>
      </c>
      <c r="K318" s="269">
        <v>147387639.84</v>
      </c>
      <c r="L318" s="269">
        <v>129441018.75</v>
      </c>
      <c r="M318" s="269">
        <v>118586528.89999999</v>
      </c>
      <c r="N318" s="269">
        <v>1750518579.25</v>
      </c>
    </row>
    <row r="319" spans="1:14" ht="33" customHeight="1" x14ac:dyDescent="0.2"/>
    <row r="320" spans="1:14" ht="33" customHeight="1" x14ac:dyDescent="0.2">
      <c r="A320" s="272"/>
    </row>
    <row r="321" spans="1:14" ht="33" customHeight="1" x14ac:dyDescent="0.2">
      <c r="A321" s="355" t="s">
        <v>396</v>
      </c>
      <c r="B321" s="355"/>
      <c r="C321" s="355"/>
      <c r="D321" s="355"/>
      <c r="E321" s="355"/>
      <c r="F321" s="355"/>
      <c r="G321" s="355"/>
      <c r="H321" s="355"/>
      <c r="I321" s="355"/>
      <c r="J321" s="355"/>
      <c r="K321" s="355"/>
      <c r="L321" s="355"/>
      <c r="M321" s="355"/>
      <c r="N321" s="355"/>
    </row>
    <row r="322" spans="1:14" ht="33" customHeight="1" thickBot="1" x14ac:dyDescent="0.25">
      <c r="A322" s="356"/>
      <c r="B322" s="356"/>
      <c r="C322" s="356"/>
      <c r="D322" s="356"/>
      <c r="E322" s="356"/>
      <c r="F322" s="356"/>
      <c r="G322" s="356"/>
      <c r="H322" s="356"/>
      <c r="I322" s="356"/>
      <c r="J322" s="356"/>
      <c r="K322" s="356"/>
      <c r="L322" s="356"/>
      <c r="M322" s="356"/>
      <c r="N322" s="356"/>
    </row>
    <row r="323" spans="1:14" ht="33" customHeight="1" thickBot="1" x14ac:dyDescent="0.25">
      <c r="A323" s="251" t="s">
        <v>216</v>
      </c>
      <c r="B323" s="252" t="s">
        <v>217</v>
      </c>
      <c r="C323" s="252" t="s">
        <v>218</v>
      </c>
      <c r="D323" s="252" t="s">
        <v>219</v>
      </c>
      <c r="E323" s="252" t="s">
        <v>220</v>
      </c>
      <c r="F323" s="252" t="s">
        <v>221</v>
      </c>
      <c r="G323" s="252" t="s">
        <v>222</v>
      </c>
      <c r="H323" s="252" t="s">
        <v>223</v>
      </c>
      <c r="I323" s="252" t="s">
        <v>224</v>
      </c>
      <c r="J323" s="252" t="s">
        <v>225</v>
      </c>
      <c r="K323" s="252" t="s">
        <v>226</v>
      </c>
      <c r="L323" s="252" t="s">
        <v>227</v>
      </c>
      <c r="M323" s="252" t="s">
        <v>228</v>
      </c>
      <c r="N323" s="253" t="s">
        <v>229</v>
      </c>
    </row>
    <row r="324" spans="1:14" ht="33" customHeight="1" thickBot="1" x14ac:dyDescent="0.25">
      <c r="A324" s="254" t="s">
        <v>230</v>
      </c>
      <c r="B324" s="255">
        <v>0</v>
      </c>
      <c r="C324" s="255">
        <v>0</v>
      </c>
      <c r="D324" s="255">
        <v>0</v>
      </c>
      <c r="E324" s="255">
        <v>0</v>
      </c>
      <c r="F324" s="255">
        <v>0</v>
      </c>
      <c r="G324" s="255">
        <v>0</v>
      </c>
      <c r="H324" s="255">
        <v>0</v>
      </c>
      <c r="I324" s="255">
        <v>0</v>
      </c>
      <c r="J324" s="255">
        <v>0</v>
      </c>
      <c r="K324" s="255">
        <v>0</v>
      </c>
      <c r="L324" s="255">
        <v>0</v>
      </c>
      <c r="M324" s="255">
        <v>0</v>
      </c>
      <c r="N324" s="255">
        <v>0</v>
      </c>
    </row>
    <row r="325" spans="1:14" ht="33" customHeight="1" x14ac:dyDescent="0.2">
      <c r="A325" s="256" t="s">
        <v>231</v>
      </c>
      <c r="B325" s="257">
        <v>0</v>
      </c>
      <c r="C325" s="257">
        <v>0</v>
      </c>
      <c r="D325" s="257">
        <v>0</v>
      </c>
      <c r="E325" s="257">
        <v>0</v>
      </c>
      <c r="F325" s="257">
        <v>0</v>
      </c>
      <c r="G325" s="257">
        <v>0</v>
      </c>
      <c r="H325" s="257">
        <v>0</v>
      </c>
      <c r="I325" s="257">
        <v>0</v>
      </c>
      <c r="J325" s="257">
        <v>0</v>
      </c>
      <c r="K325" s="257">
        <v>0</v>
      </c>
      <c r="L325" s="257">
        <v>0</v>
      </c>
      <c r="M325" s="257">
        <v>0</v>
      </c>
      <c r="N325" s="258">
        <v>0</v>
      </c>
    </row>
    <row r="326" spans="1:14" ht="33" customHeight="1" x14ac:dyDescent="0.2">
      <c r="A326" s="256" t="s">
        <v>213</v>
      </c>
      <c r="B326" s="257">
        <v>0</v>
      </c>
      <c r="C326" s="257">
        <v>0</v>
      </c>
      <c r="D326" s="257">
        <v>0</v>
      </c>
      <c r="E326" s="257">
        <v>0</v>
      </c>
      <c r="F326" s="257">
        <v>0</v>
      </c>
      <c r="G326" s="257">
        <v>0</v>
      </c>
      <c r="H326" s="257">
        <v>0</v>
      </c>
      <c r="I326" s="257">
        <v>0</v>
      </c>
      <c r="J326" s="257">
        <v>0</v>
      </c>
      <c r="K326" s="257">
        <v>0</v>
      </c>
      <c r="L326" s="257">
        <v>0</v>
      </c>
      <c r="M326" s="257">
        <v>0</v>
      </c>
      <c r="N326" s="258">
        <v>0</v>
      </c>
    </row>
    <row r="327" spans="1:14" ht="33" customHeight="1" x14ac:dyDescent="0.2">
      <c r="A327" s="256" t="s">
        <v>232</v>
      </c>
      <c r="B327" s="257">
        <v>0</v>
      </c>
      <c r="C327" s="257">
        <v>0</v>
      </c>
      <c r="D327" s="257">
        <v>0</v>
      </c>
      <c r="E327" s="257">
        <v>0</v>
      </c>
      <c r="F327" s="257">
        <v>0</v>
      </c>
      <c r="G327" s="257">
        <v>0</v>
      </c>
      <c r="H327" s="257">
        <v>0</v>
      </c>
      <c r="I327" s="257">
        <v>0</v>
      </c>
      <c r="J327" s="257">
        <v>0</v>
      </c>
      <c r="K327" s="257">
        <v>0</v>
      </c>
      <c r="L327" s="257">
        <v>0</v>
      </c>
      <c r="M327" s="257">
        <v>0</v>
      </c>
      <c r="N327" s="258">
        <v>0</v>
      </c>
    </row>
    <row r="328" spans="1:14" ht="33" customHeight="1" x14ac:dyDescent="0.2">
      <c r="A328" s="259" t="s">
        <v>233</v>
      </c>
      <c r="B328" s="257">
        <v>0</v>
      </c>
      <c r="C328" s="257">
        <v>0</v>
      </c>
      <c r="D328" s="257">
        <v>0</v>
      </c>
      <c r="E328" s="257">
        <v>0</v>
      </c>
      <c r="F328" s="257">
        <v>0</v>
      </c>
      <c r="G328" s="257">
        <v>0</v>
      </c>
      <c r="H328" s="257">
        <v>0</v>
      </c>
      <c r="I328" s="257">
        <v>0</v>
      </c>
      <c r="J328" s="257">
        <v>0</v>
      </c>
      <c r="K328" s="257">
        <v>0</v>
      </c>
      <c r="L328" s="257">
        <v>0</v>
      </c>
      <c r="M328" s="257">
        <v>0</v>
      </c>
      <c r="N328" s="258">
        <v>0</v>
      </c>
    </row>
    <row r="329" spans="1:14" ht="33" customHeight="1" thickBot="1" x14ac:dyDescent="0.25">
      <c r="A329" s="260" t="s">
        <v>234</v>
      </c>
      <c r="B329" s="258">
        <v>0</v>
      </c>
      <c r="C329" s="257">
        <v>0</v>
      </c>
      <c r="D329" s="257">
        <v>0</v>
      </c>
      <c r="E329" s="257">
        <v>0</v>
      </c>
      <c r="F329" s="258">
        <v>0</v>
      </c>
      <c r="G329" s="257">
        <v>0</v>
      </c>
      <c r="H329" s="257">
        <v>0</v>
      </c>
      <c r="I329" s="257">
        <v>0</v>
      </c>
      <c r="J329" s="258">
        <v>0</v>
      </c>
      <c r="K329" s="257">
        <v>0</v>
      </c>
      <c r="L329" s="257">
        <v>0</v>
      </c>
      <c r="M329" s="257">
        <v>0</v>
      </c>
      <c r="N329" s="258">
        <v>0</v>
      </c>
    </row>
    <row r="330" spans="1:14" ht="33" customHeight="1" thickBot="1" x14ac:dyDescent="0.25">
      <c r="A330" s="254" t="s">
        <v>235</v>
      </c>
      <c r="B330" s="255">
        <v>0</v>
      </c>
      <c r="C330" s="255">
        <v>2518819.94</v>
      </c>
      <c r="D330" s="255">
        <v>3363775.7</v>
      </c>
      <c r="E330" s="255">
        <v>2478000</v>
      </c>
      <c r="F330" s="255">
        <v>2291686.56</v>
      </c>
      <c r="G330" s="255">
        <v>4488929.9000000004</v>
      </c>
      <c r="H330" s="255">
        <v>3929676.63</v>
      </c>
      <c r="I330" s="255">
        <v>3869266.73</v>
      </c>
      <c r="J330" s="255">
        <v>1351620.99</v>
      </c>
      <c r="K330" s="255">
        <v>2371207.7000000002</v>
      </c>
      <c r="L330" s="255">
        <v>3489231.12</v>
      </c>
      <c r="M330" s="255">
        <v>1484757.6</v>
      </c>
      <c r="N330" s="255">
        <v>31636972.870000001</v>
      </c>
    </row>
    <row r="331" spans="1:14" ht="33" customHeight="1" x14ac:dyDescent="0.2">
      <c r="A331" s="261" t="s">
        <v>236</v>
      </c>
      <c r="B331" s="257">
        <v>0</v>
      </c>
      <c r="C331" s="257">
        <v>0</v>
      </c>
      <c r="D331" s="257">
        <v>0</v>
      </c>
      <c r="E331" s="257">
        <v>0</v>
      </c>
      <c r="F331" s="257">
        <v>0</v>
      </c>
      <c r="G331" s="257">
        <v>0</v>
      </c>
      <c r="H331" s="257">
        <v>0</v>
      </c>
      <c r="I331" s="257">
        <v>0</v>
      </c>
      <c r="J331" s="257">
        <v>0</v>
      </c>
      <c r="K331" s="257">
        <v>0</v>
      </c>
      <c r="L331" s="257">
        <v>0</v>
      </c>
      <c r="M331" s="257">
        <v>0</v>
      </c>
      <c r="N331" s="258">
        <v>0</v>
      </c>
    </row>
    <row r="332" spans="1:14" ht="33" customHeight="1" x14ac:dyDescent="0.2">
      <c r="A332" s="261" t="s">
        <v>237</v>
      </c>
      <c r="B332" s="257">
        <v>0</v>
      </c>
      <c r="C332" s="257">
        <v>0</v>
      </c>
      <c r="D332" s="257">
        <v>0</v>
      </c>
      <c r="E332" s="257">
        <v>0</v>
      </c>
      <c r="F332" s="257">
        <v>0</v>
      </c>
      <c r="G332" s="257">
        <v>0</v>
      </c>
      <c r="H332" s="257">
        <v>0</v>
      </c>
      <c r="I332" s="257">
        <v>0</v>
      </c>
      <c r="J332" s="257">
        <v>0</v>
      </c>
      <c r="K332" s="257">
        <v>0</v>
      </c>
      <c r="L332" s="257">
        <v>0</v>
      </c>
      <c r="M332" s="257">
        <v>0</v>
      </c>
      <c r="N332" s="258">
        <v>0</v>
      </c>
    </row>
    <row r="333" spans="1:14" ht="33" customHeight="1" x14ac:dyDescent="0.2">
      <c r="A333" s="261" t="s">
        <v>238</v>
      </c>
      <c r="B333" s="257">
        <v>0</v>
      </c>
      <c r="C333" s="257">
        <v>0</v>
      </c>
      <c r="D333" s="257">
        <v>0</v>
      </c>
      <c r="E333" s="257">
        <v>0</v>
      </c>
      <c r="F333" s="257">
        <v>0</v>
      </c>
      <c r="G333" s="257">
        <v>0</v>
      </c>
      <c r="H333" s="257">
        <v>0</v>
      </c>
      <c r="I333" s="257">
        <v>0</v>
      </c>
      <c r="J333" s="257">
        <v>0</v>
      </c>
      <c r="K333" s="257">
        <v>0</v>
      </c>
      <c r="L333" s="257">
        <v>0</v>
      </c>
      <c r="M333" s="257">
        <v>0</v>
      </c>
      <c r="N333" s="258">
        <v>0</v>
      </c>
    </row>
    <row r="334" spans="1:14" ht="33" customHeight="1" x14ac:dyDescent="0.2">
      <c r="A334" s="261" t="s">
        <v>239</v>
      </c>
      <c r="B334" s="257">
        <v>0</v>
      </c>
      <c r="C334" s="257">
        <v>0</v>
      </c>
      <c r="D334" s="257">
        <v>0</v>
      </c>
      <c r="E334" s="257">
        <v>0</v>
      </c>
      <c r="F334" s="257">
        <v>0</v>
      </c>
      <c r="G334" s="257">
        <v>0</v>
      </c>
      <c r="H334" s="257">
        <v>0</v>
      </c>
      <c r="I334" s="257">
        <v>0</v>
      </c>
      <c r="J334" s="257">
        <v>0</v>
      </c>
      <c r="K334" s="257">
        <v>0</v>
      </c>
      <c r="L334" s="257">
        <v>0</v>
      </c>
      <c r="M334" s="257">
        <v>0</v>
      </c>
      <c r="N334" s="258">
        <v>0</v>
      </c>
    </row>
    <row r="335" spans="1:14" ht="33" customHeight="1" x14ac:dyDescent="0.2">
      <c r="A335" s="261" t="s">
        <v>240</v>
      </c>
      <c r="B335" s="257">
        <v>0</v>
      </c>
      <c r="C335" s="257">
        <v>0</v>
      </c>
      <c r="D335" s="257">
        <v>0</v>
      </c>
      <c r="E335" s="257">
        <v>0</v>
      </c>
      <c r="F335" s="257">
        <v>0</v>
      </c>
      <c r="G335" s="257">
        <v>0</v>
      </c>
      <c r="H335" s="257">
        <v>0</v>
      </c>
      <c r="I335" s="257">
        <v>0</v>
      </c>
      <c r="J335" s="257">
        <v>0</v>
      </c>
      <c r="K335" s="257">
        <v>0</v>
      </c>
      <c r="L335" s="257">
        <v>0</v>
      </c>
      <c r="M335" s="257">
        <v>0</v>
      </c>
      <c r="N335" s="258">
        <v>0</v>
      </c>
    </row>
    <row r="336" spans="1:14" ht="33" customHeight="1" thickBot="1" x14ac:dyDescent="0.25">
      <c r="A336" s="261" t="s">
        <v>241</v>
      </c>
      <c r="B336" s="257">
        <v>0</v>
      </c>
      <c r="C336" s="257">
        <v>2518819.94</v>
      </c>
      <c r="D336" s="257">
        <v>3363775.7</v>
      </c>
      <c r="E336" s="257">
        <v>2478000</v>
      </c>
      <c r="F336" s="257">
        <v>2291686.56</v>
      </c>
      <c r="G336" s="257">
        <v>4488929.9000000004</v>
      </c>
      <c r="H336" s="257">
        <v>3929676.63</v>
      </c>
      <c r="I336" s="257">
        <v>3869266.73</v>
      </c>
      <c r="J336" s="257">
        <v>1351620.99</v>
      </c>
      <c r="K336" s="257">
        <v>2371207.7000000002</v>
      </c>
      <c r="L336" s="257">
        <v>3489231.12</v>
      </c>
      <c r="M336" s="257">
        <v>1484757.6</v>
      </c>
      <c r="N336" s="258">
        <v>31636972.870000001</v>
      </c>
    </row>
    <row r="337" spans="1:14" ht="33" customHeight="1" thickBot="1" x14ac:dyDescent="0.25">
      <c r="A337" s="254" t="s">
        <v>242</v>
      </c>
      <c r="B337" s="255">
        <v>26849516.620000001</v>
      </c>
      <c r="C337" s="255">
        <v>23187211.030000001</v>
      </c>
      <c r="D337" s="255">
        <v>28438960.390000001</v>
      </c>
      <c r="E337" s="255">
        <v>24428000</v>
      </c>
      <c r="F337" s="255">
        <v>27466991.390000001</v>
      </c>
      <c r="G337" s="255">
        <v>27693694.760000002</v>
      </c>
      <c r="H337" s="255">
        <v>29505263.899999999</v>
      </c>
      <c r="I337" s="255">
        <v>28139795.199999999</v>
      </c>
      <c r="J337" s="255">
        <v>26744268.899999999</v>
      </c>
      <c r="K337" s="255">
        <v>31333353.100000001</v>
      </c>
      <c r="L337" s="255">
        <v>28061969.23</v>
      </c>
      <c r="M337" s="255">
        <v>25855374.390000001</v>
      </c>
      <c r="N337" s="255">
        <v>327704398.91000003</v>
      </c>
    </row>
    <row r="338" spans="1:14" ht="33" customHeight="1" x14ac:dyDescent="0.2">
      <c r="A338" s="261" t="s">
        <v>243</v>
      </c>
      <c r="B338" s="257">
        <v>26849516.620000001</v>
      </c>
      <c r="C338" s="257">
        <v>23187211.030000001</v>
      </c>
      <c r="D338" s="257">
        <v>28438960.390000001</v>
      </c>
      <c r="E338" s="257">
        <v>24428000</v>
      </c>
      <c r="F338" s="257">
        <v>27466991.390000001</v>
      </c>
      <c r="G338" s="257">
        <v>27693694.760000002</v>
      </c>
      <c r="H338" s="257">
        <v>29505263.899999999</v>
      </c>
      <c r="I338" s="257">
        <v>28139795.199999999</v>
      </c>
      <c r="J338" s="257">
        <v>26744268.899999999</v>
      </c>
      <c r="K338" s="257">
        <v>31333353.100000001</v>
      </c>
      <c r="L338" s="257">
        <v>28061969.23</v>
      </c>
      <c r="M338" s="257">
        <v>25855374.390000001</v>
      </c>
      <c r="N338" s="258">
        <v>327704398.91000003</v>
      </c>
    </row>
    <row r="339" spans="1:14" ht="33" customHeight="1" x14ac:dyDescent="0.2">
      <c r="A339" s="261" t="s">
        <v>244</v>
      </c>
      <c r="B339" s="257">
        <v>0</v>
      </c>
      <c r="C339" s="257">
        <v>0</v>
      </c>
      <c r="D339" s="257">
        <v>0</v>
      </c>
      <c r="E339" s="257">
        <v>0</v>
      </c>
      <c r="F339" s="257">
        <v>0</v>
      </c>
      <c r="G339" s="257">
        <v>0</v>
      </c>
      <c r="H339" s="257">
        <v>0</v>
      </c>
      <c r="I339" s="257">
        <v>0</v>
      </c>
      <c r="J339" s="257">
        <v>0</v>
      </c>
      <c r="K339" s="257">
        <v>0</v>
      </c>
      <c r="L339" s="257">
        <v>0</v>
      </c>
      <c r="M339" s="257">
        <v>0</v>
      </c>
      <c r="N339" s="258">
        <v>0</v>
      </c>
    </row>
    <row r="340" spans="1:14" ht="33" customHeight="1" x14ac:dyDescent="0.2">
      <c r="A340" s="261" t="s">
        <v>245</v>
      </c>
      <c r="B340" s="257">
        <v>0</v>
      </c>
      <c r="C340" s="257">
        <v>0</v>
      </c>
      <c r="D340" s="257">
        <v>0</v>
      </c>
      <c r="E340" s="257">
        <v>0</v>
      </c>
      <c r="F340" s="257">
        <v>0</v>
      </c>
      <c r="G340" s="257">
        <v>0</v>
      </c>
      <c r="H340" s="257">
        <v>0</v>
      </c>
      <c r="I340" s="257">
        <v>0</v>
      </c>
      <c r="J340" s="257">
        <v>0</v>
      </c>
      <c r="K340" s="257">
        <v>0</v>
      </c>
      <c r="L340" s="257">
        <v>0</v>
      </c>
      <c r="M340" s="257">
        <v>0</v>
      </c>
      <c r="N340" s="258">
        <v>0</v>
      </c>
    </row>
    <row r="341" spans="1:14" ht="33" customHeight="1" thickBot="1" x14ac:dyDescent="0.25">
      <c r="A341" s="261" t="s">
        <v>246</v>
      </c>
      <c r="B341" s="257">
        <v>0</v>
      </c>
      <c r="C341" s="257">
        <v>0</v>
      </c>
      <c r="D341" s="257">
        <v>0</v>
      </c>
      <c r="E341" s="257">
        <v>0</v>
      </c>
      <c r="F341" s="257">
        <v>0</v>
      </c>
      <c r="G341" s="257">
        <v>0</v>
      </c>
      <c r="H341" s="257">
        <v>0</v>
      </c>
      <c r="I341" s="257">
        <v>0</v>
      </c>
      <c r="J341" s="257">
        <v>0</v>
      </c>
      <c r="K341" s="257">
        <v>0</v>
      </c>
      <c r="L341" s="257">
        <v>0</v>
      </c>
      <c r="M341" s="257">
        <v>0</v>
      </c>
      <c r="N341" s="258">
        <v>0</v>
      </c>
    </row>
    <row r="342" spans="1:14" ht="33" customHeight="1" thickBot="1" x14ac:dyDescent="0.25">
      <c r="A342" s="254" t="s">
        <v>247</v>
      </c>
      <c r="B342" s="273">
        <v>61537.35</v>
      </c>
      <c r="C342" s="273">
        <v>41029</v>
      </c>
      <c r="D342" s="273">
        <v>88594.2</v>
      </c>
      <c r="E342" s="273">
        <v>126000</v>
      </c>
      <c r="F342" s="273">
        <v>51286.25</v>
      </c>
      <c r="G342" s="273">
        <v>0</v>
      </c>
      <c r="H342" s="273">
        <v>55932</v>
      </c>
      <c r="I342" s="273">
        <v>125847</v>
      </c>
      <c r="J342" s="273">
        <v>108368.25</v>
      </c>
      <c r="K342" s="273">
        <v>0</v>
      </c>
      <c r="L342" s="273">
        <v>0</v>
      </c>
      <c r="M342" s="273">
        <v>0</v>
      </c>
      <c r="N342" s="273">
        <v>658594.05000000005</v>
      </c>
    </row>
    <row r="343" spans="1:14" ht="33" customHeight="1" x14ac:dyDescent="0.2">
      <c r="A343" s="261" t="s">
        <v>248</v>
      </c>
      <c r="B343" s="257">
        <v>0</v>
      </c>
      <c r="C343" s="257">
        <v>0</v>
      </c>
      <c r="D343" s="257">
        <v>0</v>
      </c>
      <c r="E343" s="257">
        <v>0</v>
      </c>
      <c r="F343" s="257">
        <v>0</v>
      </c>
      <c r="G343" s="257">
        <v>0</v>
      </c>
      <c r="H343" s="257">
        <v>0</v>
      </c>
      <c r="I343" s="257">
        <v>0</v>
      </c>
      <c r="J343" s="257">
        <v>0</v>
      </c>
      <c r="K343" s="257">
        <v>0</v>
      </c>
      <c r="L343" s="257">
        <v>0</v>
      </c>
      <c r="M343" s="257">
        <v>0</v>
      </c>
      <c r="N343" s="263">
        <v>0</v>
      </c>
    </row>
    <row r="344" spans="1:14" ht="33" customHeight="1" thickBot="1" x14ac:dyDescent="0.25">
      <c r="A344" s="261" t="s">
        <v>249</v>
      </c>
      <c r="B344" s="257">
        <v>61537.35</v>
      </c>
      <c r="C344" s="257">
        <v>41029</v>
      </c>
      <c r="D344" s="257">
        <v>88594.2</v>
      </c>
      <c r="E344" s="257">
        <v>126000</v>
      </c>
      <c r="F344" s="257">
        <v>51286.25</v>
      </c>
      <c r="G344" s="257">
        <v>0</v>
      </c>
      <c r="H344" s="257">
        <v>55932</v>
      </c>
      <c r="I344" s="257">
        <v>125847</v>
      </c>
      <c r="J344" s="257">
        <v>108368.25</v>
      </c>
      <c r="K344" s="257">
        <v>0</v>
      </c>
      <c r="L344" s="257">
        <v>0</v>
      </c>
      <c r="M344" s="257">
        <v>0</v>
      </c>
      <c r="N344" s="263">
        <v>658594.05000000005</v>
      </c>
    </row>
    <row r="345" spans="1:14" ht="33" customHeight="1" thickBot="1" x14ac:dyDescent="0.25">
      <c r="A345" s="254" t="s">
        <v>250</v>
      </c>
      <c r="B345" s="255">
        <v>48556205.670000002</v>
      </c>
      <c r="C345" s="255">
        <v>41569212.770000003</v>
      </c>
      <c r="D345" s="255">
        <v>45162124.130000003</v>
      </c>
      <c r="E345" s="255">
        <v>62720000</v>
      </c>
      <c r="F345" s="255">
        <v>73010933.579999998</v>
      </c>
      <c r="G345" s="255">
        <v>66806893.420000002</v>
      </c>
      <c r="H345" s="255">
        <v>68226425.670000002</v>
      </c>
      <c r="I345" s="255">
        <v>75073015.010000005</v>
      </c>
      <c r="J345" s="255">
        <v>66570016.530000001</v>
      </c>
      <c r="K345" s="255">
        <v>58199344.75</v>
      </c>
      <c r="L345" s="255">
        <v>48663567.140000001</v>
      </c>
      <c r="M345" s="255">
        <v>43419705.829999998</v>
      </c>
      <c r="N345" s="255">
        <v>697977444.5</v>
      </c>
    </row>
    <row r="346" spans="1:14" ht="33" customHeight="1" x14ac:dyDescent="0.2">
      <c r="A346" s="261" t="s">
        <v>251</v>
      </c>
      <c r="B346" s="257">
        <v>0</v>
      </c>
      <c r="C346" s="257">
        <v>0</v>
      </c>
      <c r="D346" s="257">
        <v>0</v>
      </c>
      <c r="E346" s="257">
        <v>0</v>
      </c>
      <c r="F346" s="257">
        <v>0</v>
      </c>
      <c r="G346" s="257">
        <v>0</v>
      </c>
      <c r="H346" s="257">
        <v>0</v>
      </c>
      <c r="I346" s="257">
        <v>0</v>
      </c>
      <c r="J346" s="257">
        <v>0</v>
      </c>
      <c r="K346" s="257">
        <v>0</v>
      </c>
      <c r="L346" s="257">
        <v>0</v>
      </c>
      <c r="M346" s="257">
        <v>0</v>
      </c>
      <c r="N346" s="263">
        <v>0</v>
      </c>
    </row>
    <row r="347" spans="1:14" ht="33" customHeight="1" x14ac:dyDescent="0.2">
      <c r="A347" s="261" t="s">
        <v>252</v>
      </c>
      <c r="B347" s="257">
        <v>0</v>
      </c>
      <c r="C347" s="257">
        <v>0</v>
      </c>
      <c r="D347" s="257">
        <v>0</v>
      </c>
      <c r="E347" s="257">
        <v>0</v>
      </c>
      <c r="F347" s="257">
        <v>0</v>
      </c>
      <c r="G347" s="257">
        <v>0</v>
      </c>
      <c r="H347" s="257">
        <v>0</v>
      </c>
      <c r="I347" s="257">
        <v>0</v>
      </c>
      <c r="J347" s="257">
        <v>0</v>
      </c>
      <c r="K347" s="257">
        <v>0</v>
      </c>
      <c r="L347" s="257">
        <v>0</v>
      </c>
      <c r="M347" s="257">
        <v>0</v>
      </c>
      <c r="N347" s="263">
        <v>0</v>
      </c>
    </row>
    <row r="348" spans="1:14" ht="33" customHeight="1" x14ac:dyDescent="0.2">
      <c r="A348" s="261" t="s">
        <v>253</v>
      </c>
      <c r="B348" s="257">
        <v>0</v>
      </c>
      <c r="C348" s="257">
        <v>0</v>
      </c>
      <c r="D348" s="257">
        <v>0</v>
      </c>
      <c r="E348" s="257">
        <v>0</v>
      </c>
      <c r="F348" s="257">
        <v>0</v>
      </c>
      <c r="G348" s="257">
        <v>0</v>
      </c>
      <c r="H348" s="257">
        <v>0</v>
      </c>
      <c r="I348" s="257">
        <v>0</v>
      </c>
      <c r="J348" s="257">
        <v>0</v>
      </c>
      <c r="K348" s="257">
        <v>0</v>
      </c>
      <c r="L348" s="257">
        <v>0</v>
      </c>
      <c r="M348" s="257">
        <v>0</v>
      </c>
      <c r="N348" s="263">
        <v>0</v>
      </c>
    </row>
    <row r="349" spans="1:14" ht="33" customHeight="1" x14ac:dyDescent="0.2">
      <c r="A349" s="261" t="s">
        <v>254</v>
      </c>
      <c r="B349" s="257">
        <v>17890258.32</v>
      </c>
      <c r="C349" s="257">
        <v>11917021.59</v>
      </c>
      <c r="D349" s="257">
        <v>26630004.100000001</v>
      </c>
      <c r="E349" s="257">
        <v>23928000</v>
      </c>
      <c r="F349" s="257">
        <v>32161037.66</v>
      </c>
      <c r="G349" s="257">
        <v>38819219.350000001</v>
      </c>
      <c r="H349" s="257">
        <v>46805249.539999999</v>
      </c>
      <c r="I349" s="257">
        <v>30563542.620000001</v>
      </c>
      <c r="J349" s="257">
        <v>21070879.41</v>
      </c>
      <c r="K349" s="257">
        <v>19743588.25</v>
      </c>
      <c r="L349" s="257">
        <v>13766549.65</v>
      </c>
      <c r="M349" s="257">
        <v>14678595.689999999</v>
      </c>
      <c r="N349" s="263">
        <v>297973946.18000001</v>
      </c>
    </row>
    <row r="350" spans="1:14" ht="33" customHeight="1" x14ac:dyDescent="0.2">
      <c r="A350" s="261" t="s">
        <v>255</v>
      </c>
      <c r="B350" s="257">
        <v>0</v>
      </c>
      <c r="C350" s="257">
        <v>0</v>
      </c>
      <c r="D350" s="257">
        <v>0</v>
      </c>
      <c r="E350" s="257">
        <v>0</v>
      </c>
      <c r="F350" s="257">
        <v>0</v>
      </c>
      <c r="G350" s="257">
        <v>0</v>
      </c>
      <c r="H350" s="257">
        <v>0</v>
      </c>
      <c r="I350" s="257">
        <v>0</v>
      </c>
      <c r="J350" s="257">
        <v>0</v>
      </c>
      <c r="K350" s="257">
        <v>0</v>
      </c>
      <c r="L350" s="257">
        <v>0</v>
      </c>
      <c r="M350" s="257">
        <v>0</v>
      </c>
      <c r="N350" s="263">
        <v>0</v>
      </c>
    </row>
    <row r="351" spans="1:14" ht="33" customHeight="1" x14ac:dyDescent="0.2">
      <c r="A351" s="261" t="s">
        <v>256</v>
      </c>
      <c r="B351" s="257">
        <v>15801620</v>
      </c>
      <c r="C351" s="257">
        <v>13971031.800000001</v>
      </c>
      <c r="D351" s="257">
        <v>2495670.15</v>
      </c>
      <c r="E351" s="257">
        <v>1073000</v>
      </c>
      <c r="F351" s="257">
        <v>346926.86</v>
      </c>
      <c r="G351" s="257">
        <v>0</v>
      </c>
      <c r="H351" s="257">
        <v>0</v>
      </c>
      <c r="I351" s="257">
        <v>1556754.29</v>
      </c>
      <c r="J351" s="257">
        <v>1028254</v>
      </c>
      <c r="K351" s="257">
        <v>0</v>
      </c>
      <c r="L351" s="257">
        <v>848104.02</v>
      </c>
      <c r="M351" s="257">
        <v>4920263.1399999997</v>
      </c>
      <c r="N351" s="263">
        <v>42041624.260000005</v>
      </c>
    </row>
    <row r="352" spans="1:14" ht="33" customHeight="1" x14ac:dyDescent="0.2">
      <c r="A352" s="261" t="s">
        <v>257</v>
      </c>
      <c r="B352" s="257">
        <v>0</v>
      </c>
      <c r="C352" s="257">
        <v>0</v>
      </c>
      <c r="D352" s="257">
        <v>0</v>
      </c>
      <c r="E352" s="257">
        <v>0</v>
      </c>
      <c r="F352" s="257">
        <v>0</v>
      </c>
      <c r="G352" s="257">
        <v>0</v>
      </c>
      <c r="H352" s="257">
        <v>1146723.8400000001</v>
      </c>
      <c r="I352" s="257">
        <v>0</v>
      </c>
      <c r="J352" s="257">
        <v>0</v>
      </c>
      <c r="K352" s="257">
        <v>0</v>
      </c>
      <c r="L352" s="257">
        <v>0</v>
      </c>
      <c r="M352" s="257">
        <v>0</v>
      </c>
      <c r="N352" s="263">
        <v>1146723.8400000001</v>
      </c>
    </row>
    <row r="353" spans="1:14" ht="33" customHeight="1" x14ac:dyDescent="0.2">
      <c r="A353" s="261" t="s">
        <v>258</v>
      </c>
      <c r="B353" s="257">
        <v>546000</v>
      </c>
      <c r="C353" s="257">
        <v>0</v>
      </c>
      <c r="D353" s="257">
        <v>0</v>
      </c>
      <c r="E353" s="257">
        <v>0</v>
      </c>
      <c r="F353" s="257">
        <v>0</v>
      </c>
      <c r="G353" s="257">
        <v>0</v>
      </c>
      <c r="H353" s="257">
        <v>0</v>
      </c>
      <c r="I353" s="257">
        <v>0</v>
      </c>
      <c r="J353" s="257">
        <v>0</v>
      </c>
      <c r="K353" s="257">
        <v>0</v>
      </c>
      <c r="L353" s="257">
        <v>0</v>
      </c>
      <c r="M353" s="257">
        <v>0</v>
      </c>
      <c r="N353" s="263">
        <v>546000</v>
      </c>
    </row>
    <row r="354" spans="1:14" ht="33" customHeight="1" x14ac:dyDescent="0.2">
      <c r="A354" s="261" t="s">
        <v>259</v>
      </c>
      <c r="B354" s="257">
        <v>14318327.35</v>
      </c>
      <c r="C354" s="257">
        <v>15681159.380000001</v>
      </c>
      <c r="D354" s="257">
        <v>16036449.880000001</v>
      </c>
      <c r="E354" s="257">
        <v>37719000</v>
      </c>
      <c r="F354" s="257">
        <v>40502969.060000002</v>
      </c>
      <c r="G354" s="257">
        <v>27987674.07</v>
      </c>
      <c r="H354" s="257">
        <v>20274452.289999999</v>
      </c>
      <c r="I354" s="257">
        <v>42952718.100000001</v>
      </c>
      <c r="J354" s="257">
        <v>44470883.119999997</v>
      </c>
      <c r="K354" s="257">
        <v>38455756.5</v>
      </c>
      <c r="L354" s="257">
        <v>34048913.469999999</v>
      </c>
      <c r="M354" s="257">
        <v>23820847</v>
      </c>
      <c r="N354" s="263">
        <v>356269150.22000003</v>
      </c>
    </row>
    <row r="355" spans="1:14" ht="33" customHeight="1" x14ac:dyDescent="0.2">
      <c r="A355" s="261" t="s">
        <v>260</v>
      </c>
      <c r="B355" s="257">
        <v>0</v>
      </c>
      <c r="C355" s="257">
        <v>0</v>
      </c>
      <c r="D355" s="257">
        <v>0</v>
      </c>
      <c r="E355" s="257">
        <v>0</v>
      </c>
      <c r="F355" s="257">
        <v>0</v>
      </c>
      <c r="G355" s="257">
        <v>0</v>
      </c>
      <c r="H355" s="257">
        <v>0</v>
      </c>
      <c r="I355" s="257">
        <v>0</v>
      </c>
      <c r="J355" s="257">
        <v>0</v>
      </c>
      <c r="K355" s="257">
        <v>0</v>
      </c>
      <c r="L355" s="257">
        <v>0</v>
      </c>
      <c r="M355" s="257">
        <v>0</v>
      </c>
      <c r="N355" s="263">
        <v>0</v>
      </c>
    </row>
    <row r="356" spans="1:14" ht="33" customHeight="1" thickBot="1" x14ac:dyDescent="0.25">
      <c r="A356" s="261" t="s">
        <v>261</v>
      </c>
      <c r="B356" s="257">
        <v>0</v>
      </c>
      <c r="C356" s="257">
        <v>0</v>
      </c>
      <c r="D356" s="257">
        <v>0</v>
      </c>
      <c r="E356" s="257">
        <v>0</v>
      </c>
      <c r="F356" s="257">
        <v>0</v>
      </c>
      <c r="G356" s="257">
        <v>0</v>
      </c>
      <c r="H356" s="257">
        <v>0</v>
      </c>
      <c r="I356" s="257">
        <v>0</v>
      </c>
      <c r="J356" s="257">
        <v>0</v>
      </c>
      <c r="K356" s="257">
        <v>0</v>
      </c>
      <c r="L356" s="257">
        <v>0</v>
      </c>
      <c r="M356" s="257">
        <v>0</v>
      </c>
      <c r="N356" s="263">
        <v>0</v>
      </c>
    </row>
    <row r="357" spans="1:14" ht="33" customHeight="1" thickBot="1" x14ac:dyDescent="0.25">
      <c r="A357" s="254" t="s">
        <v>262</v>
      </c>
      <c r="B357" s="255">
        <v>0</v>
      </c>
      <c r="C357" s="255">
        <v>0</v>
      </c>
      <c r="D357" s="255">
        <v>0</v>
      </c>
      <c r="E357" s="255">
        <v>0</v>
      </c>
      <c r="F357" s="255">
        <v>0</v>
      </c>
      <c r="G357" s="255">
        <v>0</v>
      </c>
      <c r="H357" s="255">
        <v>0</v>
      </c>
      <c r="I357" s="255">
        <v>0</v>
      </c>
      <c r="J357" s="255">
        <v>0</v>
      </c>
      <c r="K357" s="255">
        <v>0</v>
      </c>
      <c r="L357" s="255">
        <v>0</v>
      </c>
      <c r="M357" s="255">
        <v>0</v>
      </c>
      <c r="N357" s="255">
        <v>0</v>
      </c>
    </row>
    <row r="358" spans="1:14" ht="33" customHeight="1" thickBot="1" x14ac:dyDescent="0.25">
      <c r="A358" s="264" t="s">
        <v>262</v>
      </c>
      <c r="B358" s="265">
        <v>0</v>
      </c>
      <c r="C358" s="265">
        <v>0</v>
      </c>
      <c r="D358" s="265">
        <v>0</v>
      </c>
      <c r="E358" s="265">
        <v>0</v>
      </c>
      <c r="F358" s="265">
        <v>0</v>
      </c>
      <c r="G358" s="265">
        <v>0</v>
      </c>
      <c r="H358" s="265">
        <v>0</v>
      </c>
      <c r="I358" s="265">
        <v>0</v>
      </c>
      <c r="J358" s="265">
        <v>0</v>
      </c>
      <c r="K358" s="265">
        <v>0</v>
      </c>
      <c r="L358" s="265">
        <v>0</v>
      </c>
      <c r="M358" s="265">
        <v>0</v>
      </c>
      <c r="N358" s="263">
        <v>0</v>
      </c>
    </row>
    <row r="359" spans="1:14" ht="33" customHeight="1" thickBot="1" x14ac:dyDescent="0.25">
      <c r="A359" s="254" t="s">
        <v>263</v>
      </c>
      <c r="B359" s="255">
        <v>42688928.390000001</v>
      </c>
      <c r="C359" s="255">
        <v>44828227.290000007</v>
      </c>
      <c r="D359" s="255">
        <v>48565035.57</v>
      </c>
      <c r="E359" s="255">
        <v>53984000</v>
      </c>
      <c r="F359" s="255">
        <v>63982632.550000004</v>
      </c>
      <c r="G359" s="255">
        <v>76059264.480000004</v>
      </c>
      <c r="H359" s="255">
        <v>60760396.310000002</v>
      </c>
      <c r="I359" s="255">
        <v>64914288.93</v>
      </c>
      <c r="J359" s="255">
        <v>71279999.359999999</v>
      </c>
      <c r="K359" s="255">
        <v>62593886.5</v>
      </c>
      <c r="L359" s="255">
        <v>64310281.600000001</v>
      </c>
      <c r="M359" s="255">
        <v>44994231.199999996</v>
      </c>
      <c r="N359" s="255">
        <v>698961172.18000019</v>
      </c>
    </row>
    <row r="360" spans="1:14" ht="33" customHeight="1" x14ac:dyDescent="0.2">
      <c r="A360" s="261" t="s">
        <v>264</v>
      </c>
      <c r="B360" s="257">
        <v>0</v>
      </c>
      <c r="C360" s="257">
        <v>0</v>
      </c>
      <c r="D360" s="257">
        <v>0</v>
      </c>
      <c r="E360" s="257">
        <v>0</v>
      </c>
      <c r="F360" s="257">
        <v>0</v>
      </c>
      <c r="G360" s="257">
        <v>0</v>
      </c>
      <c r="H360" s="257">
        <v>0</v>
      </c>
      <c r="I360" s="257">
        <v>0</v>
      </c>
      <c r="J360" s="257">
        <v>0</v>
      </c>
      <c r="K360" s="257">
        <v>0</v>
      </c>
      <c r="L360" s="257">
        <v>0</v>
      </c>
      <c r="M360" s="257">
        <v>0</v>
      </c>
      <c r="N360" s="263">
        <v>0</v>
      </c>
    </row>
    <row r="361" spans="1:14" ht="33" customHeight="1" x14ac:dyDescent="0.2">
      <c r="A361" s="261" t="s">
        <v>265</v>
      </c>
      <c r="B361" s="257">
        <v>812200.99</v>
      </c>
      <c r="C361" s="257">
        <v>853349.67</v>
      </c>
      <c r="D361" s="257">
        <v>0</v>
      </c>
      <c r="E361" s="257">
        <v>0</v>
      </c>
      <c r="F361" s="257">
        <v>0</v>
      </c>
      <c r="G361" s="257">
        <v>286142.89</v>
      </c>
      <c r="H361" s="257">
        <v>0</v>
      </c>
      <c r="I361" s="257">
        <v>243853.65</v>
      </c>
      <c r="J361" s="257">
        <v>0</v>
      </c>
      <c r="K361" s="257">
        <v>0</v>
      </c>
      <c r="L361" s="257">
        <v>0</v>
      </c>
      <c r="M361" s="257">
        <v>0</v>
      </c>
      <c r="N361" s="263">
        <v>2195547.2000000002</v>
      </c>
    </row>
    <row r="362" spans="1:14" ht="33" customHeight="1" x14ac:dyDescent="0.2">
      <c r="A362" s="261" t="s">
        <v>266</v>
      </c>
      <c r="B362" s="257">
        <v>0</v>
      </c>
      <c r="C362" s="257">
        <v>0</v>
      </c>
      <c r="D362" s="257">
        <v>0</v>
      </c>
      <c r="E362" s="257">
        <v>0</v>
      </c>
      <c r="F362" s="257">
        <v>0</v>
      </c>
      <c r="G362" s="257">
        <v>0</v>
      </c>
      <c r="H362" s="257">
        <v>0</v>
      </c>
      <c r="I362" s="257">
        <v>0</v>
      </c>
      <c r="J362" s="257">
        <v>0</v>
      </c>
      <c r="K362" s="257">
        <v>0</v>
      </c>
      <c r="L362" s="257">
        <v>0</v>
      </c>
      <c r="M362" s="257">
        <v>0</v>
      </c>
      <c r="N362" s="263">
        <v>0</v>
      </c>
    </row>
    <row r="363" spans="1:14" ht="33" customHeight="1" x14ac:dyDescent="0.2">
      <c r="A363" s="261" t="s">
        <v>267</v>
      </c>
      <c r="B363" s="257">
        <v>0</v>
      </c>
      <c r="C363" s="257">
        <v>0</v>
      </c>
      <c r="D363" s="257">
        <v>0</v>
      </c>
      <c r="E363" s="257">
        <v>0</v>
      </c>
      <c r="F363" s="257">
        <v>0</v>
      </c>
      <c r="G363" s="257">
        <v>0</v>
      </c>
      <c r="H363" s="257">
        <v>0</v>
      </c>
      <c r="I363" s="257">
        <v>0</v>
      </c>
      <c r="J363" s="257">
        <v>0</v>
      </c>
      <c r="K363" s="257">
        <v>0</v>
      </c>
      <c r="L363" s="257">
        <v>0</v>
      </c>
      <c r="M363" s="257">
        <v>0</v>
      </c>
      <c r="N363" s="263">
        <v>0</v>
      </c>
    </row>
    <row r="364" spans="1:14" ht="33" customHeight="1" x14ac:dyDescent="0.2">
      <c r="A364" s="261" t="s">
        <v>268</v>
      </c>
      <c r="B364" s="257">
        <v>665653.1</v>
      </c>
      <c r="C364" s="257">
        <v>1245735.8500000001</v>
      </c>
      <c r="D364" s="257">
        <v>1326029.57</v>
      </c>
      <c r="E364" s="257">
        <v>0</v>
      </c>
      <c r="F364" s="257">
        <v>766893.81</v>
      </c>
      <c r="G364" s="257">
        <v>1564035.83</v>
      </c>
      <c r="H364" s="257">
        <v>0</v>
      </c>
      <c r="I364" s="257">
        <v>1123388.7</v>
      </c>
      <c r="J364" s="257">
        <v>0</v>
      </c>
      <c r="K364" s="257">
        <v>0</v>
      </c>
      <c r="L364" s="257">
        <v>531106.85</v>
      </c>
      <c r="M364" s="257">
        <v>0</v>
      </c>
      <c r="N364" s="263">
        <v>7222843.71</v>
      </c>
    </row>
    <row r="365" spans="1:14" ht="33" customHeight="1" x14ac:dyDescent="0.2">
      <c r="A365" s="261" t="s">
        <v>269</v>
      </c>
      <c r="B365" s="257">
        <v>41211074.299999997</v>
      </c>
      <c r="C365" s="257">
        <v>42304185.770000003</v>
      </c>
      <c r="D365" s="257">
        <v>46662280</v>
      </c>
      <c r="E365" s="257">
        <v>53954000</v>
      </c>
      <c r="F365" s="257">
        <v>61698038.740000002</v>
      </c>
      <c r="G365" s="257">
        <v>73359311.760000005</v>
      </c>
      <c r="H365" s="257">
        <v>60760396.310000002</v>
      </c>
      <c r="I365" s="257">
        <v>62575718.579999998</v>
      </c>
      <c r="J365" s="257">
        <v>70511992.569999993</v>
      </c>
      <c r="K365" s="257">
        <v>62593886.5</v>
      </c>
      <c r="L365" s="257">
        <v>63779174.75</v>
      </c>
      <c r="M365" s="257">
        <v>44194342.719999999</v>
      </c>
      <c r="N365" s="263">
        <v>683604402</v>
      </c>
    </row>
    <row r="366" spans="1:14" ht="33" customHeight="1" x14ac:dyDescent="0.2">
      <c r="A366" s="261" t="s">
        <v>270</v>
      </c>
      <c r="B366" s="257">
        <v>0</v>
      </c>
      <c r="C366" s="257">
        <v>0</v>
      </c>
      <c r="D366" s="257">
        <v>0</v>
      </c>
      <c r="E366" s="257">
        <v>0</v>
      </c>
      <c r="F366" s="257">
        <v>0</v>
      </c>
      <c r="G366" s="257">
        <v>0</v>
      </c>
      <c r="H366" s="257">
        <v>0</v>
      </c>
      <c r="I366" s="257">
        <v>0</v>
      </c>
      <c r="J366" s="257">
        <v>0</v>
      </c>
      <c r="K366" s="257">
        <v>0</v>
      </c>
      <c r="L366" s="257">
        <v>0</v>
      </c>
      <c r="M366" s="257">
        <v>0</v>
      </c>
      <c r="N366" s="263">
        <v>0</v>
      </c>
    </row>
    <row r="367" spans="1:14" ht="33" customHeight="1" x14ac:dyDescent="0.2">
      <c r="A367" s="261" t="s">
        <v>271</v>
      </c>
      <c r="B367" s="257">
        <v>0</v>
      </c>
      <c r="C367" s="257">
        <v>0</v>
      </c>
      <c r="D367" s="257">
        <v>0</v>
      </c>
      <c r="E367" s="257">
        <v>30000</v>
      </c>
      <c r="F367" s="257">
        <v>0</v>
      </c>
      <c r="G367" s="257">
        <v>0</v>
      </c>
      <c r="H367" s="257">
        <v>0</v>
      </c>
      <c r="I367" s="257">
        <v>0</v>
      </c>
      <c r="J367" s="257">
        <v>0</v>
      </c>
      <c r="K367" s="257">
        <v>0</v>
      </c>
      <c r="L367" s="257">
        <v>0</v>
      </c>
      <c r="M367" s="257">
        <v>0</v>
      </c>
      <c r="N367" s="263">
        <v>30000</v>
      </c>
    </row>
    <row r="368" spans="1:14" ht="33" customHeight="1" x14ac:dyDescent="0.2">
      <c r="A368" s="261" t="s">
        <v>272</v>
      </c>
      <c r="B368" s="257">
        <v>0</v>
      </c>
      <c r="C368" s="257">
        <v>0</v>
      </c>
      <c r="D368" s="257">
        <v>0</v>
      </c>
      <c r="E368" s="257">
        <v>0</v>
      </c>
      <c r="F368" s="257">
        <v>0</v>
      </c>
      <c r="G368" s="257">
        <v>0</v>
      </c>
      <c r="H368" s="257">
        <v>0</v>
      </c>
      <c r="I368" s="257">
        <v>0</v>
      </c>
      <c r="J368" s="257">
        <v>0</v>
      </c>
      <c r="K368" s="257">
        <v>0</v>
      </c>
      <c r="L368" s="257">
        <v>0</v>
      </c>
      <c r="M368" s="257">
        <v>0</v>
      </c>
      <c r="N368" s="263">
        <v>0</v>
      </c>
    </row>
    <row r="369" spans="1:14" ht="33" customHeight="1" thickBot="1" x14ac:dyDescent="0.25">
      <c r="A369" s="261" t="s">
        <v>273</v>
      </c>
      <c r="B369" s="257">
        <v>0</v>
      </c>
      <c r="C369" s="257">
        <v>424956</v>
      </c>
      <c r="D369" s="257">
        <v>576726</v>
      </c>
      <c r="E369" s="257">
        <v>0</v>
      </c>
      <c r="F369" s="257">
        <v>1517700</v>
      </c>
      <c r="G369" s="257">
        <v>849774</v>
      </c>
      <c r="H369" s="257">
        <v>0</v>
      </c>
      <c r="I369" s="257">
        <v>971328</v>
      </c>
      <c r="J369" s="257">
        <v>768006.79</v>
      </c>
      <c r="K369" s="257">
        <v>0</v>
      </c>
      <c r="L369" s="257">
        <v>0</v>
      </c>
      <c r="M369" s="257">
        <v>799888.48</v>
      </c>
      <c r="N369" s="263">
        <v>5908379.2699999996</v>
      </c>
    </row>
    <row r="370" spans="1:14" ht="33" customHeight="1" thickBot="1" x14ac:dyDescent="0.25">
      <c r="A370" s="254" t="s">
        <v>274</v>
      </c>
      <c r="B370" s="255">
        <v>41020000</v>
      </c>
      <c r="C370" s="255">
        <v>33252191.02</v>
      </c>
      <c r="D370" s="255">
        <v>43457211.079999998</v>
      </c>
      <c r="E370" s="255">
        <v>57183000</v>
      </c>
      <c r="F370" s="255">
        <v>54305891.5</v>
      </c>
      <c r="G370" s="255">
        <v>52061403.780000001</v>
      </c>
      <c r="H370" s="255">
        <v>56514480.100000001</v>
      </c>
      <c r="I370" s="255">
        <v>52792099</v>
      </c>
      <c r="J370" s="255">
        <v>57108769</v>
      </c>
      <c r="K370" s="255">
        <v>54983201.5</v>
      </c>
      <c r="L370" s="255">
        <v>58988011</v>
      </c>
      <c r="M370" s="255">
        <v>46605074.5</v>
      </c>
      <c r="N370" s="255">
        <v>608271332.48000002</v>
      </c>
    </row>
    <row r="371" spans="1:14" ht="33" customHeight="1" x14ac:dyDescent="0.2">
      <c r="A371" s="261" t="s">
        <v>275</v>
      </c>
      <c r="B371" s="257">
        <v>41020000</v>
      </c>
      <c r="C371" s="257">
        <v>33252191.02</v>
      </c>
      <c r="D371" s="257">
        <v>43457211.079999998</v>
      </c>
      <c r="E371" s="257">
        <v>57183000</v>
      </c>
      <c r="F371" s="257">
        <v>54305891.5</v>
      </c>
      <c r="G371" s="257">
        <v>51742707.5</v>
      </c>
      <c r="H371" s="257">
        <v>56514480.100000001</v>
      </c>
      <c r="I371" s="257">
        <v>52792099</v>
      </c>
      <c r="J371" s="257">
        <v>57026890</v>
      </c>
      <c r="K371" s="257">
        <v>54983201.5</v>
      </c>
      <c r="L371" s="257">
        <v>58988011</v>
      </c>
      <c r="M371" s="257">
        <v>46605074.5</v>
      </c>
      <c r="N371" s="263">
        <v>607870757.20000005</v>
      </c>
    </row>
    <row r="372" spans="1:14" ht="33" customHeight="1" x14ac:dyDescent="0.2">
      <c r="A372" s="261" t="s">
        <v>276</v>
      </c>
      <c r="B372" s="257">
        <v>0</v>
      </c>
      <c r="C372" s="257">
        <v>0</v>
      </c>
      <c r="D372" s="257">
        <v>0</v>
      </c>
      <c r="E372" s="257">
        <v>0</v>
      </c>
      <c r="F372" s="257">
        <v>0</v>
      </c>
      <c r="G372" s="257">
        <v>0</v>
      </c>
      <c r="H372" s="257">
        <v>0</v>
      </c>
      <c r="I372" s="257">
        <v>0</v>
      </c>
      <c r="J372" s="257">
        <v>0</v>
      </c>
      <c r="K372" s="257">
        <v>0</v>
      </c>
      <c r="L372" s="257">
        <v>0</v>
      </c>
      <c r="M372" s="257">
        <v>0</v>
      </c>
      <c r="N372" s="263">
        <v>0</v>
      </c>
    </row>
    <row r="373" spans="1:14" ht="33" customHeight="1" x14ac:dyDescent="0.2">
      <c r="A373" s="261" t="s">
        <v>277</v>
      </c>
      <c r="B373" s="257">
        <v>0</v>
      </c>
      <c r="C373" s="257">
        <v>0</v>
      </c>
      <c r="D373" s="257">
        <v>0</v>
      </c>
      <c r="E373" s="257">
        <v>0</v>
      </c>
      <c r="F373" s="257">
        <v>0</v>
      </c>
      <c r="G373" s="257">
        <v>318696.28000000003</v>
      </c>
      <c r="H373" s="257">
        <v>0</v>
      </c>
      <c r="I373" s="257">
        <v>0</v>
      </c>
      <c r="J373" s="257">
        <v>81879</v>
      </c>
      <c r="K373" s="257">
        <v>0</v>
      </c>
      <c r="L373" s="257">
        <v>0</v>
      </c>
      <c r="M373" s="257">
        <v>0</v>
      </c>
      <c r="N373" s="263">
        <v>400575.28</v>
      </c>
    </row>
    <row r="374" spans="1:14" ht="33" customHeight="1" x14ac:dyDescent="0.2">
      <c r="A374" s="261" t="s">
        <v>278</v>
      </c>
      <c r="B374" s="257">
        <v>0</v>
      </c>
      <c r="C374" s="257">
        <v>0</v>
      </c>
      <c r="D374" s="257">
        <v>0</v>
      </c>
      <c r="E374" s="257">
        <v>0</v>
      </c>
      <c r="F374" s="257">
        <v>0</v>
      </c>
      <c r="G374" s="257">
        <v>0</v>
      </c>
      <c r="H374" s="257">
        <v>0</v>
      </c>
      <c r="I374" s="257">
        <v>0</v>
      </c>
      <c r="J374" s="257">
        <v>0</v>
      </c>
      <c r="K374" s="257">
        <v>0</v>
      </c>
      <c r="L374" s="257">
        <v>0</v>
      </c>
      <c r="M374" s="257">
        <v>0</v>
      </c>
      <c r="N374" s="263">
        <v>0</v>
      </c>
    </row>
    <row r="375" spans="1:14" ht="33" customHeight="1" x14ac:dyDescent="0.2">
      <c r="A375" s="261" t="s">
        <v>279</v>
      </c>
      <c r="B375" s="257">
        <v>0</v>
      </c>
      <c r="C375" s="257">
        <v>0</v>
      </c>
      <c r="D375" s="257">
        <v>0</v>
      </c>
      <c r="E375" s="257">
        <v>0</v>
      </c>
      <c r="F375" s="257">
        <v>0</v>
      </c>
      <c r="G375" s="257">
        <v>0</v>
      </c>
      <c r="H375" s="257">
        <v>0</v>
      </c>
      <c r="I375" s="257">
        <v>0</v>
      </c>
      <c r="J375" s="257">
        <v>0</v>
      </c>
      <c r="K375" s="257">
        <v>0</v>
      </c>
      <c r="L375" s="257">
        <v>0</v>
      </c>
      <c r="M375" s="257">
        <v>0</v>
      </c>
      <c r="N375" s="263">
        <v>0</v>
      </c>
    </row>
    <row r="376" spans="1:14" ht="33" customHeight="1" x14ac:dyDescent="0.2">
      <c r="A376" s="261" t="s">
        <v>280</v>
      </c>
      <c r="B376" s="257">
        <v>0</v>
      </c>
      <c r="C376" s="257">
        <v>0</v>
      </c>
      <c r="D376" s="257">
        <v>0</v>
      </c>
      <c r="E376" s="257">
        <v>0</v>
      </c>
      <c r="F376" s="257">
        <v>0</v>
      </c>
      <c r="G376" s="257">
        <v>0</v>
      </c>
      <c r="H376" s="257">
        <v>0</v>
      </c>
      <c r="I376" s="257">
        <v>0</v>
      </c>
      <c r="J376" s="257">
        <v>0</v>
      </c>
      <c r="K376" s="257">
        <v>0</v>
      </c>
      <c r="L376" s="257">
        <v>0</v>
      </c>
      <c r="M376" s="257">
        <v>0</v>
      </c>
      <c r="N376" s="263">
        <v>0</v>
      </c>
    </row>
    <row r="377" spans="1:14" ht="33" customHeight="1" thickBot="1" x14ac:dyDescent="0.25">
      <c r="A377" s="261" t="s">
        <v>281</v>
      </c>
      <c r="B377" s="257">
        <v>0</v>
      </c>
      <c r="C377" s="257">
        <v>0</v>
      </c>
      <c r="D377" s="257">
        <v>0</v>
      </c>
      <c r="E377" s="257">
        <v>0</v>
      </c>
      <c r="F377" s="257">
        <v>0</v>
      </c>
      <c r="G377" s="257">
        <v>0</v>
      </c>
      <c r="H377" s="257">
        <v>0</v>
      </c>
      <c r="I377" s="257">
        <v>0</v>
      </c>
      <c r="J377" s="257">
        <v>0</v>
      </c>
      <c r="K377" s="257">
        <v>0</v>
      </c>
      <c r="L377" s="257">
        <v>0</v>
      </c>
      <c r="M377" s="257">
        <v>0</v>
      </c>
      <c r="N377" s="263">
        <v>0</v>
      </c>
    </row>
    <row r="378" spans="1:14" ht="33" customHeight="1" thickBot="1" x14ac:dyDescent="0.25">
      <c r="A378" s="254" t="s">
        <v>282</v>
      </c>
      <c r="B378" s="255">
        <v>39223923.060000002</v>
      </c>
      <c r="C378" s="255">
        <v>42859298.899999999</v>
      </c>
      <c r="D378" s="255">
        <v>37771150.590000004</v>
      </c>
      <c r="E378" s="255">
        <v>39139000</v>
      </c>
      <c r="F378" s="255">
        <v>46747765.649999999</v>
      </c>
      <c r="G378" s="255">
        <v>36121961.509999998</v>
      </c>
      <c r="H378" s="255">
        <v>35624645.490000002</v>
      </c>
      <c r="I378" s="255">
        <v>33298212.810000002</v>
      </c>
      <c r="J378" s="255">
        <v>33936252.100000001</v>
      </c>
      <c r="K378" s="255">
        <v>29948081.469999999</v>
      </c>
      <c r="L378" s="255">
        <v>27588406.380000003</v>
      </c>
      <c r="M378" s="255">
        <v>23217429.170000002</v>
      </c>
      <c r="N378" s="255">
        <v>425476127.13000005</v>
      </c>
    </row>
    <row r="379" spans="1:14" ht="33" customHeight="1" x14ac:dyDescent="0.2">
      <c r="A379" s="261" t="s">
        <v>283</v>
      </c>
      <c r="B379" s="257">
        <v>10820563.6</v>
      </c>
      <c r="C379" s="257">
        <v>14296590.300000001</v>
      </c>
      <c r="D379" s="257">
        <v>12216664.949999999</v>
      </c>
      <c r="E379" s="257">
        <v>12560000</v>
      </c>
      <c r="F379" s="257">
        <v>15064820.699999999</v>
      </c>
      <c r="G379" s="257">
        <v>14588209.5</v>
      </c>
      <c r="H379" s="257">
        <v>12268082.4</v>
      </c>
      <c r="I379" s="257">
        <v>12147763.4</v>
      </c>
      <c r="J379" s="257">
        <v>8146731.5</v>
      </c>
      <c r="K379" s="257">
        <v>5465370</v>
      </c>
      <c r="L379" s="257">
        <v>6243048.6500000004</v>
      </c>
      <c r="M379" s="257">
        <v>5707439.2999999998</v>
      </c>
      <c r="N379" s="263">
        <v>129525284.30000001</v>
      </c>
    </row>
    <row r="380" spans="1:14" ht="33" customHeight="1" x14ac:dyDescent="0.2">
      <c r="A380" s="261" t="s">
        <v>284</v>
      </c>
      <c r="B380" s="257">
        <v>0</v>
      </c>
      <c r="C380" s="257">
        <v>0</v>
      </c>
      <c r="D380" s="257">
        <v>148809</v>
      </c>
      <c r="E380" s="257">
        <v>0</v>
      </c>
      <c r="F380" s="257">
        <v>0</v>
      </c>
      <c r="G380" s="257">
        <v>0</v>
      </c>
      <c r="H380" s="257">
        <v>0</v>
      </c>
      <c r="I380" s="257">
        <v>0</v>
      </c>
      <c r="J380" s="257">
        <v>0</v>
      </c>
      <c r="K380" s="257">
        <v>0</v>
      </c>
      <c r="L380" s="257">
        <v>0</v>
      </c>
      <c r="M380" s="257">
        <v>0</v>
      </c>
      <c r="N380" s="263">
        <v>148809</v>
      </c>
    </row>
    <row r="381" spans="1:14" ht="33" customHeight="1" x14ac:dyDescent="0.2">
      <c r="A381" s="261" t="s">
        <v>285</v>
      </c>
      <c r="B381" s="257">
        <v>13215321.439999999</v>
      </c>
      <c r="C381" s="257">
        <v>12627136.84</v>
      </c>
      <c r="D381" s="257">
        <v>13053680.48</v>
      </c>
      <c r="E381" s="257">
        <v>11838000</v>
      </c>
      <c r="F381" s="257">
        <v>14034397.92</v>
      </c>
      <c r="G381" s="257">
        <v>12431635.68</v>
      </c>
      <c r="H381" s="257">
        <v>12235799.460000001</v>
      </c>
      <c r="I381" s="257">
        <v>13688660.02</v>
      </c>
      <c r="J381" s="257">
        <v>15535900</v>
      </c>
      <c r="K381" s="257">
        <v>14662944.300000001</v>
      </c>
      <c r="L381" s="257">
        <v>12413599.199999999</v>
      </c>
      <c r="M381" s="257">
        <v>11862024.32</v>
      </c>
      <c r="N381" s="263">
        <v>157599099.66</v>
      </c>
    </row>
    <row r="382" spans="1:14" ht="33" customHeight="1" x14ac:dyDescent="0.2">
      <c r="A382" s="261" t="s">
        <v>286</v>
      </c>
      <c r="B382" s="257">
        <v>0</v>
      </c>
      <c r="C382" s="257">
        <v>0</v>
      </c>
      <c r="D382" s="257">
        <v>0</v>
      </c>
      <c r="E382" s="257">
        <v>0</v>
      </c>
      <c r="F382" s="257">
        <v>0</v>
      </c>
      <c r="G382" s="257">
        <v>0</v>
      </c>
      <c r="H382" s="257">
        <v>0</v>
      </c>
      <c r="I382" s="257">
        <v>0</v>
      </c>
      <c r="J382" s="257">
        <v>0</v>
      </c>
      <c r="K382" s="257">
        <v>0</v>
      </c>
      <c r="L382" s="257">
        <v>0</v>
      </c>
      <c r="M382" s="257">
        <v>0</v>
      </c>
      <c r="N382" s="263">
        <v>0</v>
      </c>
    </row>
    <row r="383" spans="1:14" ht="33" customHeight="1" x14ac:dyDescent="0.2">
      <c r="A383" s="261" t="s">
        <v>287</v>
      </c>
      <c r="B383" s="257">
        <v>15188038.02</v>
      </c>
      <c r="C383" s="257">
        <v>15935571.76</v>
      </c>
      <c r="D383" s="257">
        <v>12351996.16</v>
      </c>
      <c r="E383" s="257">
        <v>14701000</v>
      </c>
      <c r="F383" s="257">
        <v>17567787.030000001</v>
      </c>
      <c r="G383" s="257">
        <v>9102116.3300000001</v>
      </c>
      <c r="H383" s="257">
        <v>10918863.630000001</v>
      </c>
      <c r="I383" s="257">
        <v>7239430.1900000004</v>
      </c>
      <c r="J383" s="257">
        <v>10051720.6</v>
      </c>
      <c r="K383" s="257">
        <v>9658247.1699999999</v>
      </c>
      <c r="L383" s="257">
        <v>8830808.5299999993</v>
      </c>
      <c r="M383" s="257">
        <v>5647965.5499999998</v>
      </c>
      <c r="N383" s="263">
        <v>137193544.97</v>
      </c>
    </row>
    <row r="384" spans="1:14" ht="33" customHeight="1" x14ac:dyDescent="0.2">
      <c r="A384" s="261" t="s">
        <v>288</v>
      </c>
      <c r="B384" s="257">
        <v>0</v>
      </c>
      <c r="C384" s="257">
        <v>0</v>
      </c>
      <c r="D384" s="257">
        <v>0</v>
      </c>
      <c r="E384" s="257">
        <v>0</v>
      </c>
      <c r="F384" s="257">
        <v>0</v>
      </c>
      <c r="G384" s="257">
        <v>0</v>
      </c>
      <c r="H384" s="257">
        <v>0</v>
      </c>
      <c r="I384" s="257">
        <v>0</v>
      </c>
      <c r="J384" s="257">
        <v>0</v>
      </c>
      <c r="K384" s="257">
        <v>0</v>
      </c>
      <c r="L384" s="257">
        <v>0</v>
      </c>
      <c r="M384" s="257">
        <v>0</v>
      </c>
      <c r="N384" s="263">
        <v>0</v>
      </c>
    </row>
    <row r="385" spans="1:14" ht="33" customHeight="1" x14ac:dyDescent="0.2">
      <c r="A385" s="261" t="s">
        <v>289</v>
      </c>
      <c r="B385" s="257">
        <v>0</v>
      </c>
      <c r="C385" s="257">
        <v>0</v>
      </c>
      <c r="D385" s="257">
        <v>0</v>
      </c>
      <c r="E385" s="257">
        <v>0</v>
      </c>
      <c r="F385" s="257">
        <v>0</v>
      </c>
      <c r="G385" s="257">
        <v>0</v>
      </c>
      <c r="H385" s="257">
        <v>0</v>
      </c>
      <c r="I385" s="257">
        <v>0</v>
      </c>
      <c r="J385" s="257">
        <v>0</v>
      </c>
      <c r="K385" s="257">
        <v>0</v>
      </c>
      <c r="L385" s="257">
        <v>0</v>
      </c>
      <c r="M385" s="257">
        <v>0</v>
      </c>
      <c r="N385" s="263">
        <v>0</v>
      </c>
    </row>
    <row r="386" spans="1:14" ht="33" customHeight="1" x14ac:dyDescent="0.2">
      <c r="A386" s="261" t="s">
        <v>290</v>
      </c>
      <c r="B386" s="257">
        <v>0</v>
      </c>
      <c r="C386" s="257">
        <v>0</v>
      </c>
      <c r="D386" s="257">
        <v>0</v>
      </c>
      <c r="E386" s="257">
        <v>0</v>
      </c>
      <c r="F386" s="257">
        <v>0</v>
      </c>
      <c r="G386" s="257">
        <v>0</v>
      </c>
      <c r="H386" s="257">
        <v>0</v>
      </c>
      <c r="I386" s="257">
        <v>0</v>
      </c>
      <c r="J386" s="257">
        <v>0</v>
      </c>
      <c r="K386" s="257">
        <v>0</v>
      </c>
      <c r="L386" s="257">
        <v>0</v>
      </c>
      <c r="M386" s="257">
        <v>0</v>
      </c>
      <c r="N386" s="263">
        <v>0</v>
      </c>
    </row>
    <row r="387" spans="1:14" ht="33" customHeight="1" x14ac:dyDescent="0.2">
      <c r="A387" s="261" t="s">
        <v>291</v>
      </c>
      <c r="B387" s="257">
        <v>0</v>
      </c>
      <c r="C387" s="257">
        <v>0</v>
      </c>
      <c r="D387" s="257">
        <v>0</v>
      </c>
      <c r="E387" s="257">
        <v>0</v>
      </c>
      <c r="F387" s="257">
        <v>0</v>
      </c>
      <c r="G387" s="257">
        <v>0</v>
      </c>
      <c r="H387" s="257">
        <v>0</v>
      </c>
      <c r="I387" s="257">
        <v>0</v>
      </c>
      <c r="J387" s="257">
        <v>0</v>
      </c>
      <c r="K387" s="257">
        <v>0</v>
      </c>
      <c r="L387" s="257">
        <v>0</v>
      </c>
      <c r="M387" s="257">
        <v>0</v>
      </c>
      <c r="N387" s="263">
        <v>0</v>
      </c>
    </row>
    <row r="388" spans="1:14" ht="33" customHeight="1" x14ac:dyDescent="0.2">
      <c r="A388" s="261" t="s">
        <v>292</v>
      </c>
      <c r="B388" s="257">
        <v>0</v>
      </c>
      <c r="C388" s="257">
        <v>0</v>
      </c>
      <c r="D388" s="257">
        <v>0</v>
      </c>
      <c r="E388" s="257">
        <v>0</v>
      </c>
      <c r="F388" s="257">
        <v>0</v>
      </c>
      <c r="G388" s="257">
        <v>0</v>
      </c>
      <c r="H388" s="257">
        <v>0</v>
      </c>
      <c r="I388" s="257">
        <v>0</v>
      </c>
      <c r="J388" s="257">
        <v>0</v>
      </c>
      <c r="K388" s="257">
        <v>0</v>
      </c>
      <c r="L388" s="257">
        <v>0</v>
      </c>
      <c r="M388" s="257">
        <v>0</v>
      </c>
      <c r="N388" s="263">
        <v>0</v>
      </c>
    </row>
    <row r="389" spans="1:14" ht="33" customHeight="1" x14ac:dyDescent="0.2">
      <c r="A389" s="261" t="s">
        <v>293</v>
      </c>
      <c r="B389" s="257">
        <v>0</v>
      </c>
      <c r="C389" s="257">
        <v>0</v>
      </c>
      <c r="D389" s="257">
        <v>0</v>
      </c>
      <c r="E389" s="257">
        <v>0</v>
      </c>
      <c r="F389" s="257">
        <v>0</v>
      </c>
      <c r="G389" s="257">
        <v>0</v>
      </c>
      <c r="H389" s="257">
        <v>0</v>
      </c>
      <c r="I389" s="257">
        <v>0</v>
      </c>
      <c r="J389" s="257">
        <v>0</v>
      </c>
      <c r="K389" s="257">
        <v>0</v>
      </c>
      <c r="L389" s="257">
        <v>0</v>
      </c>
      <c r="M389" s="257">
        <v>0</v>
      </c>
      <c r="N389" s="263">
        <v>0</v>
      </c>
    </row>
    <row r="390" spans="1:14" ht="33" customHeight="1" x14ac:dyDescent="0.2">
      <c r="A390" s="261" t="s">
        <v>294</v>
      </c>
      <c r="B390" s="257">
        <v>0</v>
      </c>
      <c r="C390" s="257">
        <v>0</v>
      </c>
      <c r="D390" s="257">
        <v>0</v>
      </c>
      <c r="E390" s="257">
        <v>0</v>
      </c>
      <c r="F390" s="257">
        <v>0</v>
      </c>
      <c r="G390" s="257">
        <v>0</v>
      </c>
      <c r="H390" s="257">
        <v>0</v>
      </c>
      <c r="I390" s="257">
        <v>0</v>
      </c>
      <c r="J390" s="257">
        <v>0</v>
      </c>
      <c r="K390" s="257">
        <v>0</v>
      </c>
      <c r="L390" s="257">
        <v>0</v>
      </c>
      <c r="M390" s="257">
        <v>0</v>
      </c>
      <c r="N390" s="263">
        <v>0</v>
      </c>
    </row>
    <row r="391" spans="1:14" ht="33" customHeight="1" x14ac:dyDescent="0.2">
      <c r="A391" s="261" t="s">
        <v>295</v>
      </c>
      <c r="B391" s="257">
        <v>0</v>
      </c>
      <c r="C391" s="257">
        <v>0</v>
      </c>
      <c r="D391" s="257">
        <v>0</v>
      </c>
      <c r="E391" s="257">
        <v>0</v>
      </c>
      <c r="F391" s="257">
        <v>0</v>
      </c>
      <c r="G391" s="257">
        <v>0</v>
      </c>
      <c r="H391" s="257">
        <v>0</v>
      </c>
      <c r="I391" s="257">
        <v>0</v>
      </c>
      <c r="J391" s="257">
        <v>0</v>
      </c>
      <c r="K391" s="257">
        <v>0</v>
      </c>
      <c r="L391" s="257">
        <v>0</v>
      </c>
      <c r="M391" s="257">
        <v>0</v>
      </c>
      <c r="N391" s="263">
        <v>0</v>
      </c>
    </row>
    <row r="392" spans="1:14" ht="33" customHeight="1" x14ac:dyDescent="0.2">
      <c r="A392" s="261" t="s">
        <v>296</v>
      </c>
      <c r="B392" s="257">
        <v>0</v>
      </c>
      <c r="C392" s="257">
        <v>0</v>
      </c>
      <c r="D392" s="257">
        <v>0</v>
      </c>
      <c r="E392" s="257">
        <v>0</v>
      </c>
      <c r="F392" s="257">
        <v>0</v>
      </c>
      <c r="G392" s="257">
        <v>0</v>
      </c>
      <c r="H392" s="257">
        <v>0</v>
      </c>
      <c r="I392" s="257">
        <v>0</v>
      </c>
      <c r="J392" s="257">
        <v>0</v>
      </c>
      <c r="K392" s="257">
        <v>0</v>
      </c>
      <c r="L392" s="257">
        <v>0</v>
      </c>
      <c r="M392" s="257">
        <v>0</v>
      </c>
      <c r="N392" s="263">
        <v>0</v>
      </c>
    </row>
    <row r="393" spans="1:14" ht="33" customHeight="1" thickBot="1" x14ac:dyDescent="0.25">
      <c r="A393" s="261" t="s">
        <v>297</v>
      </c>
      <c r="B393" s="257">
        <v>0</v>
      </c>
      <c r="C393" s="257">
        <v>0</v>
      </c>
      <c r="D393" s="257">
        <v>0</v>
      </c>
      <c r="E393" s="257">
        <v>40000</v>
      </c>
      <c r="F393" s="257">
        <v>80760</v>
      </c>
      <c r="G393" s="257">
        <v>0</v>
      </c>
      <c r="H393" s="257">
        <v>201900</v>
      </c>
      <c r="I393" s="257">
        <v>222359.2</v>
      </c>
      <c r="J393" s="257">
        <v>201900</v>
      </c>
      <c r="K393" s="257">
        <v>161520</v>
      </c>
      <c r="L393" s="257">
        <v>100950</v>
      </c>
      <c r="M393" s="257">
        <v>0</v>
      </c>
      <c r="N393" s="263">
        <v>1009389.2</v>
      </c>
    </row>
    <row r="394" spans="1:14" ht="33" customHeight="1" thickBot="1" x14ac:dyDescent="0.25">
      <c r="A394" s="254" t="s">
        <v>298</v>
      </c>
      <c r="B394" s="255">
        <v>4872367.8499999996</v>
      </c>
      <c r="C394" s="255">
        <v>4568603.26</v>
      </c>
      <c r="D394" s="255">
        <v>6522337.5899999999</v>
      </c>
      <c r="E394" s="255">
        <v>5131000</v>
      </c>
      <c r="F394" s="255">
        <v>5406490.4199999999</v>
      </c>
      <c r="G394" s="255">
        <v>6445926.0499999998</v>
      </c>
      <c r="H394" s="255">
        <v>7229756.1100000003</v>
      </c>
      <c r="I394" s="255">
        <v>6980299.7300000004</v>
      </c>
      <c r="J394" s="255">
        <v>6011306.1600000001</v>
      </c>
      <c r="K394" s="255">
        <v>6464160.3099999996</v>
      </c>
      <c r="L394" s="255">
        <v>7387495.71</v>
      </c>
      <c r="M394" s="255">
        <v>5971748.7599999998</v>
      </c>
      <c r="N394" s="255">
        <v>72991491.950000003</v>
      </c>
    </row>
    <row r="395" spans="1:14" ht="33" customHeight="1" x14ac:dyDescent="0.2">
      <c r="A395" s="261" t="s">
        <v>299</v>
      </c>
      <c r="B395" s="257">
        <v>0</v>
      </c>
      <c r="C395" s="257">
        <v>0</v>
      </c>
      <c r="D395" s="257">
        <v>0</v>
      </c>
      <c r="E395" s="257">
        <v>0</v>
      </c>
      <c r="F395" s="257">
        <v>0</v>
      </c>
      <c r="G395" s="257">
        <v>0</v>
      </c>
      <c r="H395" s="257">
        <v>0</v>
      </c>
      <c r="I395" s="257">
        <v>0</v>
      </c>
      <c r="J395" s="257">
        <v>0</v>
      </c>
      <c r="K395" s="257">
        <v>0</v>
      </c>
      <c r="L395" s="257">
        <v>0</v>
      </c>
      <c r="M395" s="257">
        <v>0</v>
      </c>
      <c r="N395" s="263">
        <v>0</v>
      </c>
    </row>
    <row r="396" spans="1:14" ht="33" customHeight="1" x14ac:dyDescent="0.2">
      <c r="A396" s="261" t="s">
        <v>300</v>
      </c>
      <c r="B396" s="257">
        <v>3308586</v>
      </c>
      <c r="C396" s="257">
        <v>3667214.93</v>
      </c>
      <c r="D396" s="257">
        <v>5272248.59</v>
      </c>
      <c r="E396" s="257">
        <v>3855000</v>
      </c>
      <c r="F396" s="257">
        <v>4553239.4800000004</v>
      </c>
      <c r="G396" s="257">
        <v>5362777.97</v>
      </c>
      <c r="H396" s="257">
        <v>7229756.1100000003</v>
      </c>
      <c r="I396" s="257">
        <v>6010092</v>
      </c>
      <c r="J396" s="257">
        <v>5281596</v>
      </c>
      <c r="K396" s="257">
        <v>6464160.3099999996</v>
      </c>
      <c r="L396" s="257">
        <v>6658514.0499999998</v>
      </c>
      <c r="M396" s="257">
        <v>5577146.7599999998</v>
      </c>
      <c r="N396" s="263">
        <v>63240332.199999996</v>
      </c>
    </row>
    <row r="397" spans="1:14" ht="33" customHeight="1" x14ac:dyDescent="0.2">
      <c r="A397" s="261" t="s">
        <v>301</v>
      </c>
      <c r="B397" s="257">
        <v>0</v>
      </c>
      <c r="C397" s="257">
        <v>0</v>
      </c>
      <c r="D397" s="257">
        <v>0</v>
      </c>
      <c r="E397" s="257">
        <v>0</v>
      </c>
      <c r="F397" s="257">
        <v>0</v>
      </c>
      <c r="G397" s="257">
        <v>0</v>
      </c>
      <c r="H397" s="257">
        <v>0</v>
      </c>
      <c r="I397" s="257">
        <v>0</v>
      </c>
      <c r="J397" s="257">
        <v>0</v>
      </c>
      <c r="K397" s="257">
        <v>0</v>
      </c>
      <c r="L397" s="257">
        <v>0</v>
      </c>
      <c r="M397" s="257">
        <v>0</v>
      </c>
      <c r="N397" s="263">
        <v>0</v>
      </c>
    </row>
    <row r="398" spans="1:14" ht="33" customHeight="1" x14ac:dyDescent="0.2">
      <c r="A398" s="261" t="s">
        <v>302</v>
      </c>
      <c r="B398" s="257">
        <v>0</v>
      </c>
      <c r="C398" s="257">
        <v>0</v>
      </c>
      <c r="D398" s="257">
        <v>0</v>
      </c>
      <c r="E398" s="257">
        <v>0</v>
      </c>
      <c r="F398" s="257">
        <v>0</v>
      </c>
      <c r="G398" s="257">
        <v>0</v>
      </c>
      <c r="H398" s="257">
        <v>0</v>
      </c>
      <c r="I398" s="257">
        <v>0</v>
      </c>
      <c r="J398" s="257">
        <v>0</v>
      </c>
      <c r="K398" s="257">
        <v>0</v>
      </c>
      <c r="L398" s="257">
        <v>0</v>
      </c>
      <c r="M398" s="257">
        <v>0</v>
      </c>
      <c r="N398" s="263">
        <v>0</v>
      </c>
    </row>
    <row r="399" spans="1:14" ht="33" customHeight="1" x14ac:dyDescent="0.2">
      <c r="A399" s="261" t="s">
        <v>303</v>
      </c>
      <c r="B399" s="257">
        <v>1418397.89</v>
      </c>
      <c r="C399" s="257">
        <v>901388.33</v>
      </c>
      <c r="D399" s="257">
        <v>1250089</v>
      </c>
      <c r="E399" s="257">
        <v>1276000</v>
      </c>
      <c r="F399" s="257">
        <v>853250.94</v>
      </c>
      <c r="G399" s="257">
        <v>1083148.08</v>
      </c>
      <c r="H399" s="257">
        <v>0</v>
      </c>
      <c r="I399" s="257">
        <v>970207.73</v>
      </c>
      <c r="J399" s="257">
        <v>729710.16</v>
      </c>
      <c r="K399" s="257">
        <v>0</v>
      </c>
      <c r="L399" s="257">
        <v>728981.66</v>
      </c>
      <c r="M399" s="257">
        <v>394602</v>
      </c>
      <c r="N399" s="263">
        <v>9605775.790000001</v>
      </c>
    </row>
    <row r="400" spans="1:14" ht="33" customHeight="1" thickBot="1" x14ac:dyDescent="0.25">
      <c r="A400" s="261" t="s">
        <v>234</v>
      </c>
      <c r="B400" s="257">
        <v>145383.96</v>
      </c>
      <c r="C400" s="257">
        <v>0</v>
      </c>
      <c r="D400" s="257">
        <v>0</v>
      </c>
      <c r="E400" s="257">
        <v>0</v>
      </c>
      <c r="F400" s="257">
        <v>0</v>
      </c>
      <c r="G400" s="257">
        <v>0</v>
      </c>
      <c r="H400" s="257">
        <v>0</v>
      </c>
      <c r="I400" s="257">
        <v>0</v>
      </c>
      <c r="J400" s="257">
        <v>0</v>
      </c>
      <c r="K400" s="257">
        <v>0</v>
      </c>
      <c r="L400" s="257">
        <v>0</v>
      </c>
      <c r="M400" s="257">
        <v>0</v>
      </c>
      <c r="N400" s="263">
        <v>145383.96</v>
      </c>
    </row>
    <row r="401" spans="1:14" ht="33" customHeight="1" thickBot="1" x14ac:dyDescent="0.25">
      <c r="A401" s="254" t="s">
        <v>304</v>
      </c>
      <c r="B401" s="255">
        <v>0</v>
      </c>
      <c r="C401" s="255">
        <v>685167</v>
      </c>
      <c r="D401" s="255">
        <v>587286</v>
      </c>
      <c r="E401" s="255">
        <v>0</v>
      </c>
      <c r="F401" s="255">
        <v>489405</v>
      </c>
      <c r="G401" s="255">
        <v>0</v>
      </c>
      <c r="H401" s="255">
        <v>0</v>
      </c>
      <c r="I401" s="255">
        <v>1076691</v>
      </c>
      <c r="J401" s="255">
        <v>0</v>
      </c>
      <c r="K401" s="255">
        <v>0</v>
      </c>
      <c r="L401" s="255">
        <v>0</v>
      </c>
      <c r="M401" s="255">
        <v>0</v>
      </c>
      <c r="N401" s="255">
        <v>2838549</v>
      </c>
    </row>
    <row r="402" spans="1:14" ht="33" customHeight="1" x14ac:dyDescent="0.2">
      <c r="A402" s="261" t="s">
        <v>305</v>
      </c>
      <c r="B402" s="257">
        <v>0</v>
      </c>
      <c r="C402" s="257">
        <v>685167</v>
      </c>
      <c r="D402" s="257">
        <v>587286</v>
      </c>
      <c r="E402" s="257">
        <v>0</v>
      </c>
      <c r="F402" s="257">
        <v>489405</v>
      </c>
      <c r="G402" s="257">
        <v>0</v>
      </c>
      <c r="H402" s="257">
        <v>0</v>
      </c>
      <c r="I402" s="257">
        <v>1076691</v>
      </c>
      <c r="J402" s="257">
        <v>0</v>
      </c>
      <c r="K402" s="257">
        <v>0</v>
      </c>
      <c r="L402" s="257">
        <v>0</v>
      </c>
      <c r="M402" s="257">
        <v>0</v>
      </c>
      <c r="N402" s="257">
        <v>2838549</v>
      </c>
    </row>
    <row r="403" spans="1:14" ht="33" customHeight="1" x14ac:dyDescent="0.2">
      <c r="A403" s="261" t="s">
        <v>306</v>
      </c>
      <c r="B403" s="257">
        <v>0</v>
      </c>
      <c r="C403" s="257">
        <v>0</v>
      </c>
      <c r="D403" s="257">
        <v>0</v>
      </c>
      <c r="E403" s="257">
        <v>0</v>
      </c>
      <c r="F403" s="257">
        <v>0</v>
      </c>
      <c r="G403" s="257">
        <v>0</v>
      </c>
      <c r="H403" s="257">
        <v>0</v>
      </c>
      <c r="I403" s="257">
        <v>0</v>
      </c>
      <c r="J403" s="257">
        <v>0</v>
      </c>
      <c r="K403" s="257">
        <v>0</v>
      </c>
      <c r="L403" s="257">
        <v>0</v>
      </c>
      <c r="M403" s="257">
        <v>0</v>
      </c>
      <c r="N403" s="257">
        <v>0</v>
      </c>
    </row>
    <row r="404" spans="1:14" ht="33" customHeight="1" x14ac:dyDescent="0.2">
      <c r="A404" s="261" t="s">
        <v>307</v>
      </c>
      <c r="B404" s="257">
        <v>0</v>
      </c>
      <c r="C404" s="257">
        <v>0</v>
      </c>
      <c r="D404" s="257">
        <v>0</v>
      </c>
      <c r="E404" s="257">
        <v>0</v>
      </c>
      <c r="F404" s="257">
        <v>0</v>
      </c>
      <c r="G404" s="257">
        <v>0</v>
      </c>
      <c r="H404" s="257">
        <v>0</v>
      </c>
      <c r="I404" s="257">
        <v>0</v>
      </c>
      <c r="J404" s="257">
        <v>0</v>
      </c>
      <c r="K404" s="257">
        <v>0</v>
      </c>
      <c r="L404" s="257">
        <v>0</v>
      </c>
      <c r="M404" s="257">
        <v>0</v>
      </c>
      <c r="N404" s="257">
        <v>0</v>
      </c>
    </row>
    <row r="405" spans="1:14" ht="33" customHeight="1" thickBot="1" x14ac:dyDescent="0.25">
      <c r="A405" s="261" t="s">
        <v>234</v>
      </c>
      <c r="B405" s="257">
        <v>0</v>
      </c>
      <c r="C405" s="257">
        <v>0</v>
      </c>
      <c r="D405" s="257">
        <v>0</v>
      </c>
      <c r="E405" s="257">
        <v>0</v>
      </c>
      <c r="F405" s="257">
        <v>0</v>
      </c>
      <c r="G405" s="257">
        <v>0</v>
      </c>
      <c r="H405" s="257">
        <v>0</v>
      </c>
      <c r="I405" s="257">
        <v>0</v>
      </c>
      <c r="J405" s="257">
        <v>0</v>
      </c>
      <c r="K405" s="257">
        <v>0</v>
      </c>
      <c r="L405" s="257">
        <v>0</v>
      </c>
      <c r="M405" s="257">
        <v>0</v>
      </c>
      <c r="N405" s="257">
        <v>0</v>
      </c>
    </row>
    <row r="406" spans="1:14" ht="33" customHeight="1" thickBot="1" x14ac:dyDescent="0.25">
      <c r="A406" s="254" t="s">
        <v>308</v>
      </c>
      <c r="B406" s="255">
        <v>1789000</v>
      </c>
      <c r="C406" s="255">
        <v>3300467.01</v>
      </c>
      <c r="D406" s="255">
        <v>6672442.8799999999</v>
      </c>
      <c r="E406" s="255">
        <v>3754000</v>
      </c>
      <c r="F406" s="255">
        <v>4284166.54</v>
      </c>
      <c r="G406" s="255">
        <v>14224127.48</v>
      </c>
      <c r="H406" s="255">
        <v>18175903.18</v>
      </c>
      <c r="I406" s="255">
        <v>18813089.27</v>
      </c>
      <c r="J406" s="255">
        <v>2637325.2200000002</v>
      </c>
      <c r="K406" s="255">
        <v>13368719.09</v>
      </c>
      <c r="L406" s="255">
        <v>15082522.199999999</v>
      </c>
      <c r="M406" s="255">
        <v>8408390.2400000002</v>
      </c>
      <c r="N406" s="255">
        <v>110510153.11</v>
      </c>
    </row>
    <row r="407" spans="1:14" ht="33" customHeight="1" x14ac:dyDescent="0.2">
      <c r="A407" s="261" t="s">
        <v>309</v>
      </c>
      <c r="B407" s="257">
        <v>0</v>
      </c>
      <c r="C407" s="257">
        <v>0</v>
      </c>
      <c r="D407" s="257">
        <v>0</v>
      </c>
      <c r="E407" s="257">
        <v>0</v>
      </c>
      <c r="F407" s="257">
        <v>0</v>
      </c>
      <c r="G407" s="257">
        <v>527582.16</v>
      </c>
      <c r="H407" s="257">
        <v>1497249.42</v>
      </c>
      <c r="I407" s="257">
        <v>1279377.75</v>
      </c>
      <c r="J407" s="257">
        <v>520727.68</v>
      </c>
      <c r="K407" s="257">
        <v>0</v>
      </c>
      <c r="L407" s="257">
        <v>0</v>
      </c>
      <c r="M407" s="257">
        <v>0</v>
      </c>
      <c r="N407" s="263">
        <v>3824937.0100000002</v>
      </c>
    </row>
    <row r="408" spans="1:14" ht="33" customHeight="1" x14ac:dyDescent="0.2">
      <c r="A408" s="261" t="s">
        <v>310</v>
      </c>
      <c r="B408" s="257">
        <v>1789000</v>
      </c>
      <c r="C408" s="257">
        <v>3300467.01</v>
      </c>
      <c r="D408" s="257">
        <v>6520672.8799999999</v>
      </c>
      <c r="E408" s="257">
        <v>3754000</v>
      </c>
      <c r="F408" s="257">
        <v>4132396.54</v>
      </c>
      <c r="G408" s="257">
        <v>5526594.3300000001</v>
      </c>
      <c r="H408" s="257">
        <v>4942701.3099999996</v>
      </c>
      <c r="I408" s="257">
        <v>5537663.5700000003</v>
      </c>
      <c r="J408" s="257">
        <v>1879978.25</v>
      </c>
      <c r="K408" s="257">
        <v>3218175.49</v>
      </c>
      <c r="L408" s="257">
        <v>5525346.75</v>
      </c>
      <c r="M408" s="257">
        <v>1805123.31</v>
      </c>
      <c r="N408" s="263">
        <v>47932119.440000005</v>
      </c>
    </row>
    <row r="409" spans="1:14" ht="33" customHeight="1" x14ac:dyDescent="0.2">
      <c r="A409" s="261" t="s">
        <v>311</v>
      </c>
      <c r="B409" s="257">
        <v>0</v>
      </c>
      <c r="C409" s="257">
        <v>0</v>
      </c>
      <c r="D409" s="257">
        <v>0</v>
      </c>
      <c r="E409" s="257">
        <v>0</v>
      </c>
      <c r="F409" s="257">
        <v>0</v>
      </c>
      <c r="G409" s="257">
        <v>0</v>
      </c>
      <c r="H409" s="257">
        <v>0</v>
      </c>
      <c r="I409" s="257">
        <v>0</v>
      </c>
      <c r="J409" s="257">
        <v>0</v>
      </c>
      <c r="K409" s="257">
        <v>0</v>
      </c>
      <c r="L409" s="257">
        <v>0</v>
      </c>
      <c r="M409" s="257">
        <v>0</v>
      </c>
      <c r="N409" s="263">
        <v>0</v>
      </c>
    </row>
    <row r="410" spans="1:14" ht="33" customHeight="1" x14ac:dyDescent="0.2">
      <c r="A410" s="261" t="s">
        <v>312</v>
      </c>
      <c r="B410" s="257">
        <v>0</v>
      </c>
      <c r="C410" s="257">
        <v>0</v>
      </c>
      <c r="D410" s="257">
        <v>0</v>
      </c>
      <c r="E410" s="257">
        <v>0</v>
      </c>
      <c r="F410" s="257">
        <v>0</v>
      </c>
      <c r="G410" s="257">
        <v>0</v>
      </c>
      <c r="H410" s="257">
        <v>0</v>
      </c>
      <c r="I410" s="257">
        <v>0</v>
      </c>
      <c r="J410" s="257">
        <v>0</v>
      </c>
      <c r="K410" s="257">
        <v>0</v>
      </c>
      <c r="L410" s="257">
        <v>0</v>
      </c>
      <c r="M410" s="257">
        <v>0</v>
      </c>
      <c r="N410" s="263">
        <v>0</v>
      </c>
    </row>
    <row r="411" spans="1:14" ht="33" customHeight="1" x14ac:dyDescent="0.2">
      <c r="A411" s="261" t="s">
        <v>313</v>
      </c>
      <c r="B411" s="257">
        <v>0</v>
      </c>
      <c r="C411" s="257">
        <v>0</v>
      </c>
      <c r="D411" s="257">
        <v>0</v>
      </c>
      <c r="E411" s="257">
        <v>0</v>
      </c>
      <c r="F411" s="257">
        <v>0</v>
      </c>
      <c r="G411" s="257">
        <v>0</v>
      </c>
      <c r="H411" s="257">
        <v>0</v>
      </c>
      <c r="I411" s="257">
        <v>0</v>
      </c>
      <c r="J411" s="257">
        <v>0</v>
      </c>
      <c r="K411" s="257">
        <v>0</v>
      </c>
      <c r="L411" s="257">
        <v>0</v>
      </c>
      <c r="M411" s="257">
        <v>0</v>
      </c>
      <c r="N411" s="263">
        <v>0</v>
      </c>
    </row>
    <row r="412" spans="1:14" ht="33" customHeight="1" x14ac:dyDescent="0.2">
      <c r="A412" s="261" t="s">
        <v>314</v>
      </c>
      <c r="B412" s="257">
        <v>0</v>
      </c>
      <c r="C412" s="257">
        <v>0</v>
      </c>
      <c r="D412" s="257">
        <v>0</v>
      </c>
      <c r="E412" s="257">
        <v>0</v>
      </c>
      <c r="F412" s="257">
        <v>0</v>
      </c>
      <c r="G412" s="257">
        <v>8169950.9900000002</v>
      </c>
      <c r="H412" s="257">
        <v>11735952.449999999</v>
      </c>
      <c r="I412" s="257">
        <v>11904985.949999999</v>
      </c>
      <c r="J412" s="257">
        <v>236619.29</v>
      </c>
      <c r="K412" s="257">
        <v>10150543.6</v>
      </c>
      <c r="L412" s="257">
        <v>9435759.4499999993</v>
      </c>
      <c r="M412" s="257">
        <v>6481850.9299999997</v>
      </c>
      <c r="N412" s="263">
        <v>58115662.659999989</v>
      </c>
    </row>
    <row r="413" spans="1:14" ht="33" customHeight="1" x14ac:dyDescent="0.2">
      <c r="A413" s="261" t="s">
        <v>313</v>
      </c>
      <c r="B413" s="257">
        <v>0</v>
      </c>
      <c r="C413" s="257">
        <v>0</v>
      </c>
      <c r="D413" s="257">
        <v>0</v>
      </c>
      <c r="E413" s="257">
        <v>0</v>
      </c>
      <c r="F413" s="257">
        <v>0</v>
      </c>
      <c r="G413" s="257">
        <v>0</v>
      </c>
      <c r="H413" s="257">
        <v>0</v>
      </c>
      <c r="I413" s="257">
        <v>0</v>
      </c>
      <c r="J413" s="257">
        <v>0</v>
      </c>
      <c r="K413" s="257">
        <v>0</v>
      </c>
      <c r="L413" s="257">
        <v>0</v>
      </c>
      <c r="M413" s="257">
        <v>0</v>
      </c>
      <c r="N413" s="263">
        <v>0</v>
      </c>
    </row>
    <row r="414" spans="1:14" ht="33" customHeight="1" thickBot="1" x14ac:dyDescent="0.25">
      <c r="A414" s="261" t="s">
        <v>234</v>
      </c>
      <c r="B414" s="257">
        <v>0</v>
      </c>
      <c r="C414" s="257">
        <v>0</v>
      </c>
      <c r="D414" s="257">
        <v>151770</v>
      </c>
      <c r="E414" s="257">
        <v>0</v>
      </c>
      <c r="F414" s="257">
        <v>151770</v>
      </c>
      <c r="G414" s="257">
        <v>0</v>
      </c>
      <c r="H414" s="257">
        <v>0</v>
      </c>
      <c r="I414" s="257">
        <v>91062</v>
      </c>
      <c r="J414" s="257">
        <v>0</v>
      </c>
      <c r="K414" s="257">
        <v>0</v>
      </c>
      <c r="L414" s="257">
        <v>121416</v>
      </c>
      <c r="M414" s="257">
        <v>121416</v>
      </c>
      <c r="N414" s="263">
        <v>637434</v>
      </c>
    </row>
    <row r="415" spans="1:14" ht="33" customHeight="1" thickBot="1" x14ac:dyDescent="0.25">
      <c r="A415" s="254" t="s">
        <v>315</v>
      </c>
      <c r="B415" s="255">
        <v>155000</v>
      </c>
      <c r="C415" s="255">
        <v>103446</v>
      </c>
      <c r="D415" s="255">
        <v>86569.5</v>
      </c>
      <c r="E415" s="255">
        <v>0</v>
      </c>
      <c r="F415" s="255">
        <v>61243</v>
      </c>
      <c r="G415" s="255">
        <v>0</v>
      </c>
      <c r="H415" s="255">
        <v>0</v>
      </c>
      <c r="I415" s="255">
        <v>0</v>
      </c>
      <c r="J415" s="255">
        <v>0</v>
      </c>
      <c r="K415" s="255">
        <v>0</v>
      </c>
      <c r="L415" s="255">
        <v>0</v>
      </c>
      <c r="M415" s="255">
        <v>0</v>
      </c>
      <c r="N415" s="255">
        <v>406258.5</v>
      </c>
    </row>
    <row r="416" spans="1:14" ht="33" customHeight="1" x14ac:dyDescent="0.2">
      <c r="A416" s="261" t="s">
        <v>316</v>
      </c>
      <c r="B416" s="257">
        <v>155000</v>
      </c>
      <c r="C416" s="257">
        <v>103446</v>
      </c>
      <c r="D416" s="257">
        <v>86569.5</v>
      </c>
      <c r="E416" s="257">
        <v>0</v>
      </c>
      <c r="F416" s="257">
        <v>61243</v>
      </c>
      <c r="G416" s="257">
        <v>0</v>
      </c>
      <c r="H416" s="257">
        <v>0</v>
      </c>
      <c r="I416" s="257">
        <v>0</v>
      </c>
      <c r="J416" s="257">
        <v>0</v>
      </c>
      <c r="K416" s="257">
        <v>0</v>
      </c>
      <c r="L416" s="257">
        <v>0</v>
      </c>
      <c r="M416" s="257">
        <v>0</v>
      </c>
      <c r="N416" s="263">
        <v>406258.5</v>
      </c>
    </row>
    <row r="417" spans="1:14" ht="33" customHeight="1" x14ac:dyDescent="0.2">
      <c r="A417" s="261" t="s">
        <v>317</v>
      </c>
      <c r="B417" s="257">
        <v>0</v>
      </c>
      <c r="C417" s="257">
        <v>0</v>
      </c>
      <c r="D417" s="257">
        <v>0</v>
      </c>
      <c r="E417" s="257">
        <v>0</v>
      </c>
      <c r="F417" s="257">
        <v>0</v>
      </c>
      <c r="G417" s="257">
        <v>0</v>
      </c>
      <c r="H417" s="257">
        <v>0</v>
      </c>
      <c r="I417" s="257">
        <v>0</v>
      </c>
      <c r="J417" s="257">
        <v>0</v>
      </c>
      <c r="K417" s="257">
        <v>0</v>
      </c>
      <c r="L417" s="257">
        <v>0</v>
      </c>
      <c r="M417" s="257">
        <v>0</v>
      </c>
      <c r="N417" s="263">
        <v>0</v>
      </c>
    </row>
    <row r="418" spans="1:14" ht="33" customHeight="1" thickBot="1" x14ac:dyDescent="0.25">
      <c r="A418" s="261" t="s">
        <v>234</v>
      </c>
      <c r="B418" s="257">
        <v>0</v>
      </c>
      <c r="C418" s="257">
        <v>0</v>
      </c>
      <c r="D418" s="257">
        <v>0</v>
      </c>
      <c r="E418" s="257">
        <v>0</v>
      </c>
      <c r="F418" s="257">
        <v>0</v>
      </c>
      <c r="G418" s="257">
        <v>0</v>
      </c>
      <c r="H418" s="257">
        <v>0</v>
      </c>
      <c r="I418" s="257">
        <v>0</v>
      </c>
      <c r="J418" s="257">
        <v>0</v>
      </c>
      <c r="K418" s="257">
        <v>0</v>
      </c>
      <c r="L418" s="257">
        <v>0</v>
      </c>
      <c r="M418" s="257">
        <v>0</v>
      </c>
      <c r="N418" s="263">
        <v>0</v>
      </c>
    </row>
    <row r="419" spans="1:14" ht="33" customHeight="1" thickBot="1" x14ac:dyDescent="0.25">
      <c r="A419" s="254" t="s">
        <v>318</v>
      </c>
      <c r="B419" s="255">
        <v>4389453.3499999996</v>
      </c>
      <c r="C419" s="255">
        <v>4141627.04</v>
      </c>
      <c r="D419" s="255">
        <v>3725599.1</v>
      </c>
      <c r="E419" s="255">
        <v>8454000</v>
      </c>
      <c r="F419" s="255">
        <v>3085714</v>
      </c>
      <c r="G419" s="255">
        <v>3959142.3999999999</v>
      </c>
      <c r="H419" s="255">
        <v>4790220.96</v>
      </c>
      <c r="I419" s="255">
        <v>3906139.6</v>
      </c>
      <c r="J419" s="255">
        <v>5538917</v>
      </c>
      <c r="K419" s="255">
        <v>8238265.1399999997</v>
      </c>
      <c r="L419" s="255">
        <v>4023243.1</v>
      </c>
      <c r="M419" s="255">
        <v>2017802.7</v>
      </c>
      <c r="N419" s="255">
        <v>56270124.390000008</v>
      </c>
    </row>
    <row r="420" spans="1:14" ht="33" customHeight="1" thickBot="1" x14ac:dyDescent="0.25">
      <c r="A420" s="264" t="s">
        <v>318</v>
      </c>
      <c r="B420" s="266">
        <v>4389453.3499999996</v>
      </c>
      <c r="C420" s="266">
        <v>4141627.04</v>
      </c>
      <c r="D420" s="266">
        <v>3725599.1</v>
      </c>
      <c r="E420" s="266">
        <v>8454000</v>
      </c>
      <c r="F420" s="266">
        <v>3085714</v>
      </c>
      <c r="G420" s="266">
        <v>3959142.3999999999</v>
      </c>
      <c r="H420" s="266">
        <v>4790220.96</v>
      </c>
      <c r="I420" s="266">
        <v>3906139.6</v>
      </c>
      <c r="J420" s="266">
        <v>5538917</v>
      </c>
      <c r="K420" s="266">
        <v>8238265.1399999997</v>
      </c>
      <c r="L420" s="266">
        <v>4023243.1</v>
      </c>
      <c r="M420" s="266">
        <v>2017802.7</v>
      </c>
      <c r="N420" s="267">
        <v>56270124.390000008</v>
      </c>
    </row>
    <row r="421" spans="1:14" ht="33" customHeight="1" thickBot="1" x14ac:dyDescent="0.25">
      <c r="A421" s="268" t="s">
        <v>229</v>
      </c>
      <c r="B421" s="269">
        <v>209605932.28999999</v>
      </c>
      <c r="C421" s="269">
        <v>201055300.25999999</v>
      </c>
      <c r="D421" s="269">
        <v>224441086.72999996</v>
      </c>
      <c r="E421" s="269">
        <v>257397000</v>
      </c>
      <c r="F421" s="269">
        <v>281184206.44</v>
      </c>
      <c r="G421" s="269">
        <v>287861343.77999997</v>
      </c>
      <c r="H421" s="269">
        <v>284812700.34999996</v>
      </c>
      <c r="I421" s="269">
        <v>288988744.28000003</v>
      </c>
      <c r="J421" s="269">
        <v>271286843.50999999</v>
      </c>
      <c r="K421" s="269">
        <v>267500219.55999997</v>
      </c>
      <c r="L421" s="269">
        <v>257594727.47999999</v>
      </c>
      <c r="M421" s="269">
        <v>201974514.38999996</v>
      </c>
      <c r="N421" s="269">
        <v>3033702619.0699997</v>
      </c>
    </row>
    <row r="422" spans="1:14" ht="33" customHeight="1" x14ac:dyDescent="0.2"/>
    <row r="423" spans="1:14" ht="33" customHeight="1" x14ac:dyDescent="0.2">
      <c r="A423" s="272"/>
    </row>
    <row r="424" spans="1:14" ht="33" customHeight="1" x14ac:dyDescent="0.2">
      <c r="A424" s="355" t="s">
        <v>397</v>
      </c>
      <c r="B424" s="355"/>
      <c r="C424" s="355"/>
      <c r="D424" s="355"/>
      <c r="E424" s="355"/>
      <c r="F424" s="355"/>
      <c r="G424" s="355"/>
      <c r="H424" s="355"/>
      <c r="I424" s="355"/>
      <c r="J424" s="355"/>
      <c r="K424" s="355"/>
      <c r="L424" s="355"/>
      <c r="M424" s="355"/>
      <c r="N424" s="355"/>
    </row>
    <row r="425" spans="1:14" ht="33" customHeight="1" thickBot="1" x14ac:dyDescent="0.25">
      <c r="A425" s="356"/>
      <c r="B425" s="356"/>
      <c r="C425" s="356"/>
      <c r="D425" s="356"/>
      <c r="E425" s="356"/>
      <c r="F425" s="356"/>
      <c r="G425" s="356"/>
      <c r="H425" s="356"/>
      <c r="I425" s="356"/>
      <c r="J425" s="356"/>
      <c r="K425" s="356"/>
      <c r="L425" s="356"/>
      <c r="M425" s="356"/>
      <c r="N425" s="356"/>
    </row>
    <row r="426" spans="1:14" ht="33" customHeight="1" thickBot="1" x14ac:dyDescent="0.25">
      <c r="A426" s="251" t="s">
        <v>216</v>
      </c>
      <c r="B426" s="252" t="s">
        <v>217</v>
      </c>
      <c r="C426" s="252" t="s">
        <v>218</v>
      </c>
      <c r="D426" s="252" t="s">
        <v>219</v>
      </c>
      <c r="E426" s="252" t="s">
        <v>220</v>
      </c>
      <c r="F426" s="252" t="s">
        <v>221</v>
      </c>
      <c r="G426" s="252" t="s">
        <v>222</v>
      </c>
      <c r="H426" s="252" t="s">
        <v>223</v>
      </c>
      <c r="I426" s="252" t="s">
        <v>224</v>
      </c>
      <c r="J426" s="252" t="s">
        <v>225</v>
      </c>
      <c r="K426" s="252" t="s">
        <v>226</v>
      </c>
      <c r="L426" s="252" t="s">
        <v>227</v>
      </c>
      <c r="M426" s="252" t="s">
        <v>228</v>
      </c>
      <c r="N426" s="253" t="s">
        <v>229</v>
      </c>
    </row>
    <row r="427" spans="1:14" ht="33" customHeight="1" thickBot="1" x14ac:dyDescent="0.25">
      <c r="A427" s="254" t="s">
        <v>230</v>
      </c>
      <c r="B427" s="255">
        <v>0</v>
      </c>
      <c r="C427" s="255">
        <v>0</v>
      </c>
      <c r="D427" s="255">
        <v>0</v>
      </c>
      <c r="E427" s="255">
        <v>0</v>
      </c>
      <c r="F427" s="255">
        <v>0</v>
      </c>
      <c r="G427" s="255">
        <v>0</v>
      </c>
      <c r="H427" s="255">
        <v>0</v>
      </c>
      <c r="I427" s="255">
        <v>0</v>
      </c>
      <c r="J427" s="255">
        <v>0</v>
      </c>
      <c r="K427" s="255">
        <v>0</v>
      </c>
      <c r="L427" s="255">
        <v>0</v>
      </c>
      <c r="M427" s="255">
        <v>0</v>
      </c>
      <c r="N427" s="255">
        <v>0</v>
      </c>
    </row>
    <row r="428" spans="1:14" ht="33" customHeight="1" x14ac:dyDescent="0.2">
      <c r="A428" s="256" t="s">
        <v>231</v>
      </c>
      <c r="B428" s="257">
        <v>0</v>
      </c>
      <c r="C428" s="257">
        <v>0</v>
      </c>
      <c r="D428" s="257">
        <v>0</v>
      </c>
      <c r="E428" s="257">
        <v>0</v>
      </c>
      <c r="F428" s="257">
        <v>0</v>
      </c>
      <c r="G428" s="257">
        <v>0</v>
      </c>
      <c r="H428" s="257">
        <v>0</v>
      </c>
      <c r="I428" s="257">
        <v>0</v>
      </c>
      <c r="J428" s="257">
        <v>0</v>
      </c>
      <c r="K428" s="257">
        <v>0</v>
      </c>
      <c r="L428" s="257">
        <v>0</v>
      </c>
      <c r="M428" s="257">
        <v>0</v>
      </c>
      <c r="N428" s="258">
        <v>0</v>
      </c>
    </row>
    <row r="429" spans="1:14" ht="33" customHeight="1" x14ac:dyDescent="0.2">
      <c r="A429" s="256" t="s">
        <v>213</v>
      </c>
      <c r="B429" s="257">
        <v>0</v>
      </c>
      <c r="C429" s="257">
        <v>0</v>
      </c>
      <c r="D429" s="257">
        <v>0</v>
      </c>
      <c r="E429" s="257">
        <v>0</v>
      </c>
      <c r="F429" s="257">
        <v>0</v>
      </c>
      <c r="G429" s="257">
        <v>0</v>
      </c>
      <c r="H429" s="257">
        <v>0</v>
      </c>
      <c r="I429" s="257">
        <v>0</v>
      </c>
      <c r="J429" s="257">
        <v>0</v>
      </c>
      <c r="K429" s="257">
        <v>0</v>
      </c>
      <c r="L429" s="257">
        <v>0</v>
      </c>
      <c r="M429" s="257">
        <v>0</v>
      </c>
      <c r="N429" s="258">
        <v>0</v>
      </c>
    </row>
    <row r="430" spans="1:14" ht="33" customHeight="1" x14ac:dyDescent="0.2">
      <c r="A430" s="256" t="s">
        <v>232</v>
      </c>
      <c r="B430" s="257">
        <v>0</v>
      </c>
      <c r="C430" s="257">
        <v>0</v>
      </c>
      <c r="D430" s="257">
        <v>0</v>
      </c>
      <c r="E430" s="257">
        <v>0</v>
      </c>
      <c r="F430" s="257">
        <v>0</v>
      </c>
      <c r="G430" s="257">
        <v>0</v>
      </c>
      <c r="H430" s="257">
        <v>0</v>
      </c>
      <c r="I430" s="257">
        <v>0</v>
      </c>
      <c r="J430" s="257">
        <v>0</v>
      </c>
      <c r="K430" s="257">
        <v>0</v>
      </c>
      <c r="L430" s="257">
        <v>0</v>
      </c>
      <c r="M430" s="257">
        <v>0</v>
      </c>
      <c r="N430" s="258">
        <v>0</v>
      </c>
    </row>
    <row r="431" spans="1:14" ht="33" customHeight="1" x14ac:dyDescent="0.2">
      <c r="A431" s="259" t="s">
        <v>233</v>
      </c>
      <c r="B431" s="257">
        <v>0</v>
      </c>
      <c r="C431" s="257">
        <v>0</v>
      </c>
      <c r="D431" s="257">
        <v>0</v>
      </c>
      <c r="E431" s="257">
        <v>0</v>
      </c>
      <c r="F431" s="257">
        <v>0</v>
      </c>
      <c r="G431" s="257">
        <v>0</v>
      </c>
      <c r="H431" s="257">
        <v>0</v>
      </c>
      <c r="I431" s="257">
        <v>0</v>
      </c>
      <c r="J431" s="257">
        <v>0</v>
      </c>
      <c r="K431" s="257">
        <v>0</v>
      </c>
      <c r="L431" s="257">
        <v>0</v>
      </c>
      <c r="M431" s="257">
        <v>0</v>
      </c>
      <c r="N431" s="258">
        <v>0</v>
      </c>
    </row>
    <row r="432" spans="1:14" ht="33" customHeight="1" thickBot="1" x14ac:dyDescent="0.25">
      <c r="A432" s="260" t="s">
        <v>234</v>
      </c>
      <c r="B432" s="258">
        <v>0</v>
      </c>
      <c r="C432" s="257">
        <v>0</v>
      </c>
      <c r="D432" s="257">
        <v>0</v>
      </c>
      <c r="E432" s="257">
        <v>0</v>
      </c>
      <c r="F432" s="258">
        <v>0</v>
      </c>
      <c r="G432" s="257">
        <v>0</v>
      </c>
      <c r="H432" s="257">
        <v>0</v>
      </c>
      <c r="I432" s="257">
        <v>0</v>
      </c>
      <c r="J432" s="258">
        <v>0</v>
      </c>
      <c r="K432" s="257">
        <v>0</v>
      </c>
      <c r="L432" s="257">
        <v>0</v>
      </c>
      <c r="M432" s="257">
        <v>0</v>
      </c>
      <c r="N432" s="258">
        <v>0</v>
      </c>
    </row>
    <row r="433" spans="1:14" ht="33" customHeight="1" thickBot="1" x14ac:dyDescent="0.25">
      <c r="A433" s="254" t="s">
        <v>235</v>
      </c>
      <c r="B433" s="255">
        <v>0</v>
      </c>
      <c r="C433" s="255">
        <v>0</v>
      </c>
      <c r="D433" s="255">
        <v>0</v>
      </c>
      <c r="E433" s="255">
        <v>0</v>
      </c>
      <c r="F433" s="255">
        <v>0</v>
      </c>
      <c r="G433" s="255">
        <v>0</v>
      </c>
      <c r="H433" s="255">
        <v>0</v>
      </c>
      <c r="I433" s="255">
        <v>0</v>
      </c>
      <c r="J433" s="255">
        <v>0</v>
      </c>
      <c r="K433" s="255">
        <v>0</v>
      </c>
      <c r="L433" s="255">
        <v>0</v>
      </c>
      <c r="M433" s="255">
        <v>0</v>
      </c>
      <c r="N433" s="255">
        <v>0</v>
      </c>
    </row>
    <row r="434" spans="1:14" ht="33" customHeight="1" x14ac:dyDescent="0.2">
      <c r="A434" s="261" t="s">
        <v>236</v>
      </c>
      <c r="B434" s="257">
        <v>0</v>
      </c>
      <c r="C434" s="257">
        <v>0</v>
      </c>
      <c r="D434" s="257">
        <v>0</v>
      </c>
      <c r="E434" s="257">
        <v>0</v>
      </c>
      <c r="F434" s="257">
        <v>0</v>
      </c>
      <c r="G434" s="257">
        <v>0</v>
      </c>
      <c r="H434" s="257">
        <v>0</v>
      </c>
      <c r="I434" s="257">
        <v>0</v>
      </c>
      <c r="J434" s="257">
        <v>0</v>
      </c>
      <c r="K434" s="257">
        <v>0</v>
      </c>
      <c r="L434" s="257">
        <v>0</v>
      </c>
      <c r="M434" s="257">
        <v>0</v>
      </c>
      <c r="N434" s="258">
        <v>0</v>
      </c>
    </row>
    <row r="435" spans="1:14" ht="33" customHeight="1" x14ac:dyDescent="0.2">
      <c r="A435" s="261" t="s">
        <v>237</v>
      </c>
      <c r="B435" s="257">
        <v>0</v>
      </c>
      <c r="C435" s="257">
        <v>0</v>
      </c>
      <c r="D435" s="257">
        <v>0</v>
      </c>
      <c r="E435" s="257">
        <v>0</v>
      </c>
      <c r="F435" s="257">
        <v>0</v>
      </c>
      <c r="G435" s="257">
        <v>0</v>
      </c>
      <c r="H435" s="257">
        <v>0</v>
      </c>
      <c r="I435" s="257">
        <v>0</v>
      </c>
      <c r="J435" s="257">
        <v>0</v>
      </c>
      <c r="K435" s="257">
        <v>0</v>
      </c>
      <c r="L435" s="257">
        <v>0</v>
      </c>
      <c r="M435" s="257">
        <v>0</v>
      </c>
      <c r="N435" s="258">
        <v>0</v>
      </c>
    </row>
    <row r="436" spans="1:14" ht="33" customHeight="1" x14ac:dyDescent="0.2">
      <c r="A436" s="261" t="s">
        <v>238</v>
      </c>
      <c r="B436" s="257">
        <v>0</v>
      </c>
      <c r="C436" s="257">
        <v>0</v>
      </c>
      <c r="D436" s="257">
        <v>0</v>
      </c>
      <c r="E436" s="257">
        <v>0</v>
      </c>
      <c r="F436" s="257">
        <v>0</v>
      </c>
      <c r="G436" s="257">
        <v>0</v>
      </c>
      <c r="H436" s="257">
        <v>0</v>
      </c>
      <c r="I436" s="257">
        <v>0</v>
      </c>
      <c r="J436" s="257">
        <v>0</v>
      </c>
      <c r="K436" s="257">
        <v>0</v>
      </c>
      <c r="L436" s="257">
        <v>0</v>
      </c>
      <c r="M436" s="257">
        <v>0</v>
      </c>
      <c r="N436" s="258">
        <v>0</v>
      </c>
    </row>
    <row r="437" spans="1:14" ht="33" customHeight="1" x14ac:dyDescent="0.2">
      <c r="A437" s="261" t="s">
        <v>239</v>
      </c>
      <c r="B437" s="257">
        <v>0</v>
      </c>
      <c r="C437" s="257">
        <v>0</v>
      </c>
      <c r="D437" s="257">
        <v>0</v>
      </c>
      <c r="E437" s="257">
        <v>0</v>
      </c>
      <c r="F437" s="257">
        <v>0</v>
      </c>
      <c r="G437" s="257">
        <v>0</v>
      </c>
      <c r="H437" s="257">
        <v>0</v>
      </c>
      <c r="I437" s="257">
        <v>0</v>
      </c>
      <c r="J437" s="257">
        <v>0</v>
      </c>
      <c r="K437" s="257">
        <v>0</v>
      </c>
      <c r="L437" s="257">
        <v>0</v>
      </c>
      <c r="M437" s="257">
        <v>0</v>
      </c>
      <c r="N437" s="258">
        <v>0</v>
      </c>
    </row>
    <row r="438" spans="1:14" ht="33" customHeight="1" x14ac:dyDescent="0.2">
      <c r="A438" s="261" t="s">
        <v>240</v>
      </c>
      <c r="B438" s="257">
        <v>0</v>
      </c>
      <c r="C438" s="257">
        <v>0</v>
      </c>
      <c r="D438" s="257">
        <v>0</v>
      </c>
      <c r="E438" s="257">
        <v>0</v>
      </c>
      <c r="F438" s="257">
        <v>0</v>
      </c>
      <c r="G438" s="257">
        <v>0</v>
      </c>
      <c r="H438" s="257">
        <v>0</v>
      </c>
      <c r="I438" s="257">
        <v>0</v>
      </c>
      <c r="J438" s="257">
        <v>0</v>
      </c>
      <c r="K438" s="257">
        <v>0</v>
      </c>
      <c r="L438" s="257">
        <v>0</v>
      </c>
      <c r="M438" s="257">
        <v>0</v>
      </c>
      <c r="N438" s="258">
        <v>0</v>
      </c>
    </row>
    <row r="439" spans="1:14" ht="33" customHeight="1" thickBot="1" x14ac:dyDescent="0.25">
      <c r="A439" s="261" t="s">
        <v>241</v>
      </c>
      <c r="B439" s="257">
        <v>0</v>
      </c>
      <c r="C439" s="257">
        <v>0</v>
      </c>
      <c r="D439" s="257">
        <v>0</v>
      </c>
      <c r="E439" s="257">
        <v>0</v>
      </c>
      <c r="F439" s="257">
        <v>0</v>
      </c>
      <c r="G439" s="257">
        <v>0</v>
      </c>
      <c r="H439" s="257">
        <v>0</v>
      </c>
      <c r="I439" s="257">
        <v>0</v>
      </c>
      <c r="J439" s="257">
        <v>0</v>
      </c>
      <c r="K439" s="257">
        <v>0</v>
      </c>
      <c r="L439" s="257">
        <v>0</v>
      </c>
      <c r="M439" s="257">
        <v>0</v>
      </c>
      <c r="N439" s="258">
        <v>0</v>
      </c>
    </row>
    <row r="440" spans="1:14" ht="33" customHeight="1" thickBot="1" x14ac:dyDescent="0.25">
      <c r="A440" s="254" t="s">
        <v>242</v>
      </c>
      <c r="B440" s="255">
        <v>0</v>
      </c>
      <c r="C440" s="255">
        <v>0</v>
      </c>
      <c r="D440" s="255">
        <v>0</v>
      </c>
      <c r="E440" s="255">
        <v>0</v>
      </c>
      <c r="F440" s="255">
        <v>0</v>
      </c>
      <c r="G440" s="255">
        <v>0</v>
      </c>
      <c r="H440" s="255">
        <v>0</v>
      </c>
      <c r="I440" s="255">
        <v>0</v>
      </c>
      <c r="J440" s="255">
        <v>0</v>
      </c>
      <c r="K440" s="255">
        <v>0</v>
      </c>
      <c r="L440" s="255">
        <v>0</v>
      </c>
      <c r="M440" s="255">
        <v>0</v>
      </c>
      <c r="N440" s="255">
        <v>0</v>
      </c>
    </row>
    <row r="441" spans="1:14" ht="33" customHeight="1" x14ac:dyDescent="0.2">
      <c r="A441" s="261" t="s">
        <v>243</v>
      </c>
      <c r="B441" s="257">
        <v>0</v>
      </c>
      <c r="C441" s="257">
        <v>0</v>
      </c>
      <c r="D441" s="257">
        <v>0</v>
      </c>
      <c r="E441" s="257">
        <v>0</v>
      </c>
      <c r="F441" s="257">
        <v>0</v>
      </c>
      <c r="G441" s="257">
        <v>0</v>
      </c>
      <c r="H441" s="257">
        <v>0</v>
      </c>
      <c r="I441" s="257">
        <v>0</v>
      </c>
      <c r="J441" s="257">
        <v>0</v>
      </c>
      <c r="K441" s="257">
        <v>0</v>
      </c>
      <c r="L441" s="257">
        <v>0</v>
      </c>
      <c r="M441" s="257">
        <v>0</v>
      </c>
      <c r="N441" s="258">
        <v>0</v>
      </c>
    </row>
    <row r="442" spans="1:14" ht="33" customHeight="1" x14ac:dyDescent="0.2">
      <c r="A442" s="261" t="s">
        <v>244</v>
      </c>
      <c r="B442" s="257">
        <v>0</v>
      </c>
      <c r="C442" s="257">
        <v>0</v>
      </c>
      <c r="D442" s="257">
        <v>0</v>
      </c>
      <c r="E442" s="257">
        <v>0</v>
      </c>
      <c r="F442" s="257">
        <v>0</v>
      </c>
      <c r="G442" s="257">
        <v>0</v>
      </c>
      <c r="H442" s="257">
        <v>0</v>
      </c>
      <c r="I442" s="257">
        <v>0</v>
      </c>
      <c r="J442" s="257">
        <v>0</v>
      </c>
      <c r="K442" s="257">
        <v>0</v>
      </c>
      <c r="L442" s="257">
        <v>0</v>
      </c>
      <c r="M442" s="257">
        <v>0</v>
      </c>
      <c r="N442" s="258">
        <v>0</v>
      </c>
    </row>
    <row r="443" spans="1:14" ht="33" customHeight="1" x14ac:dyDescent="0.2">
      <c r="A443" s="261" t="s">
        <v>245</v>
      </c>
      <c r="B443" s="257">
        <v>0</v>
      </c>
      <c r="C443" s="257">
        <v>0</v>
      </c>
      <c r="D443" s="257">
        <v>0</v>
      </c>
      <c r="E443" s="257">
        <v>0</v>
      </c>
      <c r="F443" s="257">
        <v>0</v>
      </c>
      <c r="G443" s="257">
        <v>0</v>
      </c>
      <c r="H443" s="257">
        <v>0</v>
      </c>
      <c r="I443" s="257">
        <v>0</v>
      </c>
      <c r="J443" s="257">
        <v>0</v>
      </c>
      <c r="K443" s="257">
        <v>0</v>
      </c>
      <c r="L443" s="257">
        <v>0</v>
      </c>
      <c r="M443" s="257">
        <v>0</v>
      </c>
      <c r="N443" s="258">
        <v>0</v>
      </c>
    </row>
    <row r="444" spans="1:14" ht="33" customHeight="1" thickBot="1" x14ac:dyDescent="0.25">
      <c r="A444" s="261" t="s">
        <v>246</v>
      </c>
      <c r="B444" s="257">
        <v>0</v>
      </c>
      <c r="C444" s="257">
        <v>0</v>
      </c>
      <c r="D444" s="257">
        <v>0</v>
      </c>
      <c r="E444" s="257">
        <v>0</v>
      </c>
      <c r="F444" s="257">
        <v>0</v>
      </c>
      <c r="G444" s="257">
        <v>0</v>
      </c>
      <c r="H444" s="257">
        <v>0</v>
      </c>
      <c r="I444" s="257">
        <v>0</v>
      </c>
      <c r="J444" s="257">
        <v>0</v>
      </c>
      <c r="K444" s="257">
        <v>0</v>
      </c>
      <c r="L444" s="257">
        <v>0</v>
      </c>
      <c r="M444" s="257">
        <v>0</v>
      </c>
      <c r="N444" s="258">
        <v>0</v>
      </c>
    </row>
    <row r="445" spans="1:14" ht="33" customHeight="1" thickBot="1" x14ac:dyDescent="0.25">
      <c r="A445" s="254" t="s">
        <v>247</v>
      </c>
      <c r="B445" s="273">
        <v>0</v>
      </c>
      <c r="C445" s="273">
        <v>0</v>
      </c>
      <c r="D445" s="273">
        <v>0</v>
      </c>
      <c r="E445" s="273">
        <v>0</v>
      </c>
      <c r="F445" s="273">
        <v>0</v>
      </c>
      <c r="G445" s="273">
        <v>0</v>
      </c>
      <c r="H445" s="273">
        <v>0</v>
      </c>
      <c r="I445" s="273">
        <v>0</v>
      </c>
      <c r="J445" s="273">
        <v>0</v>
      </c>
      <c r="K445" s="273">
        <v>0</v>
      </c>
      <c r="L445" s="273">
        <v>0</v>
      </c>
      <c r="M445" s="273">
        <v>0</v>
      </c>
      <c r="N445" s="273">
        <v>0</v>
      </c>
    </row>
    <row r="446" spans="1:14" ht="33" customHeight="1" x14ac:dyDescent="0.2">
      <c r="A446" s="261" t="s">
        <v>248</v>
      </c>
      <c r="B446" s="257">
        <v>0</v>
      </c>
      <c r="C446" s="257">
        <v>0</v>
      </c>
      <c r="D446" s="257">
        <v>0</v>
      </c>
      <c r="E446" s="257">
        <v>0</v>
      </c>
      <c r="F446" s="257">
        <v>0</v>
      </c>
      <c r="G446" s="257">
        <v>0</v>
      </c>
      <c r="H446" s="257">
        <v>0</v>
      </c>
      <c r="I446" s="257">
        <v>0</v>
      </c>
      <c r="J446" s="257">
        <v>0</v>
      </c>
      <c r="K446" s="257">
        <v>0</v>
      </c>
      <c r="L446" s="257">
        <v>0</v>
      </c>
      <c r="M446" s="257">
        <v>0</v>
      </c>
      <c r="N446" s="263">
        <v>0</v>
      </c>
    </row>
    <row r="447" spans="1:14" ht="33" customHeight="1" thickBot="1" x14ac:dyDescent="0.25">
      <c r="A447" s="261" t="s">
        <v>249</v>
      </c>
      <c r="B447" s="257">
        <v>0</v>
      </c>
      <c r="C447" s="257">
        <v>0</v>
      </c>
      <c r="D447" s="257">
        <v>0</v>
      </c>
      <c r="E447" s="257">
        <v>0</v>
      </c>
      <c r="F447" s="257">
        <v>0</v>
      </c>
      <c r="G447" s="257">
        <v>0</v>
      </c>
      <c r="H447" s="257">
        <v>0</v>
      </c>
      <c r="I447" s="257">
        <v>0</v>
      </c>
      <c r="J447" s="257">
        <v>0</v>
      </c>
      <c r="K447" s="257">
        <v>0</v>
      </c>
      <c r="L447" s="257">
        <v>0</v>
      </c>
      <c r="M447" s="257">
        <v>0</v>
      </c>
      <c r="N447" s="263">
        <v>0</v>
      </c>
    </row>
    <row r="448" spans="1:14" ht="33" customHeight="1" thickBot="1" x14ac:dyDescent="0.25">
      <c r="A448" s="254" t="s">
        <v>250</v>
      </c>
      <c r="B448" s="255">
        <v>1781084.12</v>
      </c>
      <c r="C448" s="255">
        <v>0</v>
      </c>
      <c r="D448" s="255">
        <v>0</v>
      </c>
      <c r="E448" s="255">
        <v>0</v>
      </c>
      <c r="F448" s="255">
        <v>0</v>
      </c>
      <c r="G448" s="255">
        <v>0</v>
      </c>
      <c r="H448" s="255">
        <v>0</v>
      </c>
      <c r="I448" s="255">
        <v>0</v>
      </c>
      <c r="J448" s="255">
        <v>0</v>
      </c>
      <c r="K448" s="255">
        <v>1014923.93</v>
      </c>
      <c r="L448" s="255">
        <v>968072.93</v>
      </c>
      <c r="M448" s="255">
        <v>0</v>
      </c>
      <c r="N448" s="255">
        <v>3764080.9800000004</v>
      </c>
    </row>
    <row r="449" spans="1:14" ht="33" customHeight="1" x14ac:dyDescent="0.2">
      <c r="A449" s="261" t="s">
        <v>251</v>
      </c>
      <c r="B449" s="257">
        <v>0</v>
      </c>
      <c r="C449" s="257">
        <v>0</v>
      </c>
      <c r="D449" s="257">
        <v>0</v>
      </c>
      <c r="E449" s="257">
        <v>0</v>
      </c>
      <c r="F449" s="257">
        <v>0</v>
      </c>
      <c r="G449" s="257">
        <v>0</v>
      </c>
      <c r="H449" s="257">
        <v>0</v>
      </c>
      <c r="I449" s="257">
        <v>0</v>
      </c>
      <c r="J449" s="257">
        <v>0</v>
      </c>
      <c r="K449" s="257">
        <v>480432</v>
      </c>
      <c r="L449" s="257">
        <v>405364.5</v>
      </c>
      <c r="M449" s="257">
        <v>0</v>
      </c>
      <c r="N449" s="263">
        <v>885796.5</v>
      </c>
    </row>
    <row r="450" spans="1:14" ht="33" customHeight="1" x14ac:dyDescent="0.2">
      <c r="A450" s="261" t="s">
        <v>252</v>
      </c>
      <c r="B450" s="257">
        <v>0</v>
      </c>
      <c r="C450" s="257">
        <v>0</v>
      </c>
      <c r="D450" s="257">
        <v>0</v>
      </c>
      <c r="E450" s="257">
        <v>0</v>
      </c>
      <c r="F450" s="257">
        <v>0</v>
      </c>
      <c r="G450" s="257">
        <v>0</v>
      </c>
      <c r="H450" s="257">
        <v>0</v>
      </c>
      <c r="I450" s="257">
        <v>0</v>
      </c>
      <c r="J450" s="257">
        <v>0</v>
      </c>
      <c r="K450" s="257">
        <v>0</v>
      </c>
      <c r="L450" s="257">
        <v>0</v>
      </c>
      <c r="M450" s="257">
        <v>0</v>
      </c>
      <c r="N450" s="263">
        <v>0</v>
      </c>
    </row>
    <row r="451" spans="1:14" ht="33" customHeight="1" x14ac:dyDescent="0.2">
      <c r="A451" s="261" t="s">
        <v>253</v>
      </c>
      <c r="B451" s="257">
        <v>0</v>
      </c>
      <c r="C451" s="257">
        <v>0</v>
      </c>
      <c r="D451" s="257">
        <v>0</v>
      </c>
      <c r="E451" s="257">
        <v>0</v>
      </c>
      <c r="F451" s="257">
        <v>0</v>
      </c>
      <c r="G451" s="257">
        <v>0</v>
      </c>
      <c r="H451" s="257">
        <v>0</v>
      </c>
      <c r="I451" s="257">
        <v>0</v>
      </c>
      <c r="J451" s="257">
        <v>0</v>
      </c>
      <c r="K451" s="257">
        <v>0</v>
      </c>
      <c r="L451" s="257">
        <v>0</v>
      </c>
      <c r="M451" s="257">
        <v>0</v>
      </c>
      <c r="N451" s="263">
        <v>0</v>
      </c>
    </row>
    <row r="452" spans="1:14" ht="33" customHeight="1" x14ac:dyDescent="0.2">
      <c r="A452" s="261" t="s">
        <v>254</v>
      </c>
      <c r="B452" s="257">
        <v>0</v>
      </c>
      <c r="C452" s="257">
        <v>0</v>
      </c>
      <c r="D452" s="257">
        <v>0</v>
      </c>
      <c r="E452" s="257">
        <v>0</v>
      </c>
      <c r="F452" s="257">
        <v>0</v>
      </c>
      <c r="G452" s="257">
        <v>0</v>
      </c>
      <c r="H452" s="257">
        <v>0</v>
      </c>
      <c r="I452" s="257">
        <v>0</v>
      </c>
      <c r="J452" s="257">
        <v>0</v>
      </c>
      <c r="K452" s="257">
        <v>0</v>
      </c>
      <c r="L452" s="257">
        <v>0</v>
      </c>
      <c r="M452" s="257">
        <v>0</v>
      </c>
      <c r="N452" s="263">
        <v>0</v>
      </c>
    </row>
    <row r="453" spans="1:14" ht="33" customHeight="1" x14ac:dyDescent="0.2">
      <c r="A453" s="261" t="s">
        <v>255</v>
      </c>
      <c r="B453" s="257">
        <v>0</v>
      </c>
      <c r="C453" s="257">
        <v>0</v>
      </c>
      <c r="D453" s="257">
        <v>0</v>
      </c>
      <c r="E453" s="257">
        <v>0</v>
      </c>
      <c r="F453" s="257">
        <v>0</v>
      </c>
      <c r="G453" s="257">
        <v>0</v>
      </c>
      <c r="H453" s="257">
        <v>0</v>
      </c>
      <c r="I453" s="257">
        <v>0</v>
      </c>
      <c r="J453" s="257">
        <v>0</v>
      </c>
      <c r="K453" s="257">
        <v>0</v>
      </c>
      <c r="L453" s="257">
        <v>0</v>
      </c>
      <c r="M453" s="257">
        <v>0</v>
      </c>
      <c r="N453" s="263">
        <v>0</v>
      </c>
    </row>
    <row r="454" spans="1:14" ht="33" customHeight="1" x14ac:dyDescent="0.2">
      <c r="A454" s="261" t="s">
        <v>256</v>
      </c>
      <c r="B454" s="257">
        <v>1781084.12</v>
      </c>
      <c r="C454" s="257">
        <v>0</v>
      </c>
      <c r="D454" s="257">
        <v>0</v>
      </c>
      <c r="E454" s="257">
        <v>0</v>
      </c>
      <c r="F454" s="257">
        <v>0</v>
      </c>
      <c r="G454" s="257">
        <v>0</v>
      </c>
      <c r="H454" s="257">
        <v>0</v>
      </c>
      <c r="I454" s="257">
        <v>0</v>
      </c>
      <c r="J454" s="257">
        <v>0</v>
      </c>
      <c r="K454" s="257">
        <v>186026.04</v>
      </c>
      <c r="L454" s="257">
        <v>0</v>
      </c>
      <c r="M454" s="257">
        <v>0</v>
      </c>
      <c r="N454" s="263">
        <v>1967110.1600000001</v>
      </c>
    </row>
    <row r="455" spans="1:14" ht="33" customHeight="1" x14ac:dyDescent="0.2">
      <c r="A455" s="261" t="s">
        <v>257</v>
      </c>
      <c r="B455" s="257">
        <v>0</v>
      </c>
      <c r="C455" s="257">
        <v>0</v>
      </c>
      <c r="D455" s="257">
        <v>0</v>
      </c>
      <c r="E455" s="257">
        <v>0</v>
      </c>
      <c r="F455" s="257">
        <v>0</v>
      </c>
      <c r="G455" s="257">
        <v>0</v>
      </c>
      <c r="H455" s="257">
        <v>0</v>
      </c>
      <c r="I455" s="257">
        <v>0</v>
      </c>
      <c r="J455" s="257">
        <v>0</v>
      </c>
      <c r="K455" s="257">
        <v>0</v>
      </c>
      <c r="L455" s="257">
        <v>0</v>
      </c>
      <c r="M455" s="257">
        <v>0</v>
      </c>
      <c r="N455" s="263">
        <v>0</v>
      </c>
    </row>
    <row r="456" spans="1:14" ht="33" customHeight="1" x14ac:dyDescent="0.2">
      <c r="A456" s="261" t="s">
        <v>258</v>
      </c>
      <c r="B456" s="257">
        <v>0</v>
      </c>
      <c r="C456" s="257">
        <v>0</v>
      </c>
      <c r="D456" s="257">
        <v>0</v>
      </c>
      <c r="E456" s="257">
        <v>0</v>
      </c>
      <c r="F456" s="257">
        <v>0</v>
      </c>
      <c r="G456" s="257">
        <v>0</v>
      </c>
      <c r="H456" s="257">
        <v>0</v>
      </c>
      <c r="I456" s="257">
        <v>0</v>
      </c>
      <c r="J456" s="257">
        <v>0</v>
      </c>
      <c r="K456" s="257">
        <v>0</v>
      </c>
      <c r="L456" s="257">
        <v>0</v>
      </c>
      <c r="M456" s="257">
        <v>0</v>
      </c>
      <c r="N456" s="263">
        <v>0</v>
      </c>
    </row>
    <row r="457" spans="1:14" ht="33" customHeight="1" x14ac:dyDescent="0.2">
      <c r="A457" s="261" t="s">
        <v>259</v>
      </c>
      <c r="B457" s="257">
        <v>0</v>
      </c>
      <c r="C457" s="257">
        <v>0</v>
      </c>
      <c r="D457" s="257">
        <v>0</v>
      </c>
      <c r="E457" s="257">
        <v>0</v>
      </c>
      <c r="F457" s="257">
        <v>0</v>
      </c>
      <c r="G457" s="257">
        <v>0</v>
      </c>
      <c r="H457" s="257">
        <v>0</v>
      </c>
      <c r="I457" s="257">
        <v>0</v>
      </c>
      <c r="J457" s="257">
        <v>0</v>
      </c>
      <c r="K457" s="257">
        <v>348465.89</v>
      </c>
      <c r="L457" s="257">
        <v>242897.4</v>
      </c>
      <c r="M457" s="257">
        <v>0</v>
      </c>
      <c r="N457" s="263">
        <v>591363.29</v>
      </c>
    </row>
    <row r="458" spans="1:14" ht="33" customHeight="1" x14ac:dyDescent="0.2">
      <c r="A458" s="261" t="s">
        <v>260</v>
      </c>
      <c r="B458" s="257">
        <v>0</v>
      </c>
      <c r="C458" s="257">
        <v>0</v>
      </c>
      <c r="D458" s="257">
        <v>0</v>
      </c>
      <c r="E458" s="257">
        <v>0</v>
      </c>
      <c r="F458" s="257">
        <v>0</v>
      </c>
      <c r="G458" s="257">
        <v>0</v>
      </c>
      <c r="H458" s="257">
        <v>0</v>
      </c>
      <c r="I458" s="257">
        <v>0</v>
      </c>
      <c r="J458" s="257">
        <v>0</v>
      </c>
      <c r="K458" s="257">
        <v>0</v>
      </c>
      <c r="L458" s="257">
        <v>319811.03000000003</v>
      </c>
      <c r="M458" s="257">
        <v>0</v>
      </c>
      <c r="N458" s="263">
        <v>319811.03000000003</v>
      </c>
    </row>
    <row r="459" spans="1:14" ht="33" customHeight="1" thickBot="1" x14ac:dyDescent="0.25">
      <c r="A459" s="261" t="s">
        <v>261</v>
      </c>
      <c r="B459" s="257">
        <v>0</v>
      </c>
      <c r="C459" s="257">
        <v>0</v>
      </c>
      <c r="D459" s="257">
        <v>0</v>
      </c>
      <c r="E459" s="257">
        <v>0</v>
      </c>
      <c r="F459" s="257">
        <v>0</v>
      </c>
      <c r="G459" s="257">
        <v>0</v>
      </c>
      <c r="H459" s="257">
        <v>0</v>
      </c>
      <c r="I459" s="257">
        <v>0</v>
      </c>
      <c r="J459" s="257">
        <v>0</v>
      </c>
      <c r="K459" s="257">
        <v>0</v>
      </c>
      <c r="L459" s="257">
        <v>0</v>
      </c>
      <c r="M459" s="257">
        <v>0</v>
      </c>
      <c r="N459" s="263">
        <v>0</v>
      </c>
    </row>
    <row r="460" spans="1:14" ht="33" customHeight="1" thickBot="1" x14ac:dyDescent="0.25">
      <c r="A460" s="254" t="s">
        <v>262</v>
      </c>
      <c r="B460" s="255">
        <v>5825360</v>
      </c>
      <c r="C460" s="255">
        <v>6852568</v>
      </c>
      <c r="D460" s="255">
        <v>6913500</v>
      </c>
      <c r="E460" s="255">
        <v>3006000</v>
      </c>
      <c r="F460" s="255">
        <v>9333332</v>
      </c>
      <c r="G460" s="255">
        <v>6981646</v>
      </c>
      <c r="H460" s="255">
        <v>11765446</v>
      </c>
      <c r="I460" s="255">
        <v>11595911.99</v>
      </c>
      <c r="J460" s="255">
        <v>14170000</v>
      </c>
      <c r="K460" s="255">
        <v>13270574</v>
      </c>
      <c r="L460" s="255">
        <v>14035584</v>
      </c>
      <c r="M460" s="255">
        <v>11684130</v>
      </c>
      <c r="N460" s="255">
        <v>115434051.99000001</v>
      </c>
    </row>
    <row r="461" spans="1:14" ht="33" customHeight="1" thickBot="1" x14ac:dyDescent="0.25">
      <c r="A461" s="264" t="s">
        <v>262</v>
      </c>
      <c r="B461" s="265">
        <v>5825360</v>
      </c>
      <c r="C461" s="265">
        <v>6852568</v>
      </c>
      <c r="D461" s="265">
        <v>6913500</v>
      </c>
      <c r="E461" s="265">
        <v>3006000</v>
      </c>
      <c r="F461" s="265">
        <v>9333332</v>
      </c>
      <c r="G461" s="265">
        <v>6981646</v>
      </c>
      <c r="H461" s="265">
        <v>11765446</v>
      </c>
      <c r="I461" s="265">
        <v>11595911.99</v>
      </c>
      <c r="J461" s="265">
        <v>14170000</v>
      </c>
      <c r="K461" s="265">
        <v>13270574</v>
      </c>
      <c r="L461" s="265">
        <v>14035584</v>
      </c>
      <c r="M461" s="265">
        <v>11684130</v>
      </c>
      <c r="N461" s="263">
        <v>115434051.99000001</v>
      </c>
    </row>
    <row r="462" spans="1:14" ht="33" customHeight="1" thickBot="1" x14ac:dyDescent="0.25">
      <c r="A462" s="254" t="s">
        <v>263</v>
      </c>
      <c r="B462" s="255">
        <v>1722624.69</v>
      </c>
      <c r="C462" s="255">
        <v>1517673.45</v>
      </c>
      <c r="D462" s="255">
        <v>0</v>
      </c>
      <c r="E462" s="255">
        <v>0</v>
      </c>
      <c r="F462" s="255">
        <v>3155339.22</v>
      </c>
      <c r="G462" s="255">
        <v>0</v>
      </c>
      <c r="H462" s="255">
        <v>0</v>
      </c>
      <c r="I462" s="255">
        <v>845700.9</v>
      </c>
      <c r="J462" s="255">
        <v>1313000</v>
      </c>
      <c r="K462" s="255">
        <v>2216319.6</v>
      </c>
      <c r="L462" s="255">
        <v>1049835.6000000001</v>
      </c>
      <c r="M462" s="255">
        <v>1895536.2</v>
      </c>
      <c r="N462" s="255">
        <v>13716029.659999998</v>
      </c>
    </row>
    <row r="463" spans="1:14" ht="33" customHeight="1" x14ac:dyDescent="0.2">
      <c r="A463" s="261" t="s">
        <v>264</v>
      </c>
      <c r="B463" s="257">
        <v>0</v>
      </c>
      <c r="C463" s="257">
        <v>0</v>
      </c>
      <c r="D463" s="257">
        <v>0</v>
      </c>
      <c r="E463" s="257">
        <v>0</v>
      </c>
      <c r="F463" s="257">
        <v>0</v>
      </c>
      <c r="G463" s="257">
        <v>0</v>
      </c>
      <c r="H463" s="257">
        <v>0</v>
      </c>
      <c r="I463" s="257">
        <v>0</v>
      </c>
      <c r="J463" s="257">
        <v>0</v>
      </c>
      <c r="K463" s="257">
        <v>0</v>
      </c>
      <c r="L463" s="257">
        <v>0</v>
      </c>
      <c r="M463" s="257">
        <v>0</v>
      </c>
      <c r="N463" s="263">
        <v>0</v>
      </c>
    </row>
    <row r="464" spans="1:14" ht="33" customHeight="1" x14ac:dyDescent="0.2">
      <c r="A464" s="261" t="s">
        <v>265</v>
      </c>
      <c r="B464" s="257">
        <v>0</v>
      </c>
      <c r="C464" s="257">
        <v>0</v>
      </c>
      <c r="D464" s="257">
        <v>0</v>
      </c>
      <c r="E464" s="257">
        <v>0</v>
      </c>
      <c r="F464" s="257">
        <v>0</v>
      </c>
      <c r="G464" s="257">
        <v>0</v>
      </c>
      <c r="H464" s="257">
        <v>0</v>
      </c>
      <c r="I464" s="257">
        <v>0</v>
      </c>
      <c r="J464" s="257">
        <v>0</v>
      </c>
      <c r="K464" s="257">
        <v>0</v>
      </c>
      <c r="L464" s="257">
        <v>0</v>
      </c>
      <c r="M464" s="257">
        <v>0</v>
      </c>
      <c r="N464" s="263">
        <v>0</v>
      </c>
    </row>
    <row r="465" spans="1:14" ht="33" customHeight="1" x14ac:dyDescent="0.2">
      <c r="A465" s="261" t="s">
        <v>266</v>
      </c>
      <c r="B465" s="257">
        <v>0</v>
      </c>
      <c r="C465" s="257">
        <v>0</v>
      </c>
      <c r="D465" s="257">
        <v>0</v>
      </c>
      <c r="E465" s="257">
        <v>0</v>
      </c>
      <c r="F465" s="257">
        <v>0</v>
      </c>
      <c r="G465" s="257">
        <v>0</v>
      </c>
      <c r="H465" s="257">
        <v>0</v>
      </c>
      <c r="I465" s="257">
        <v>0</v>
      </c>
      <c r="J465" s="257">
        <v>0</v>
      </c>
      <c r="K465" s="257">
        <v>0</v>
      </c>
      <c r="L465" s="257">
        <v>0</v>
      </c>
      <c r="M465" s="257">
        <v>0</v>
      </c>
      <c r="N465" s="263">
        <v>0</v>
      </c>
    </row>
    <row r="466" spans="1:14" ht="33" customHeight="1" x14ac:dyDescent="0.2">
      <c r="A466" s="261" t="s">
        <v>267</v>
      </c>
      <c r="B466" s="257">
        <v>0</v>
      </c>
      <c r="C466" s="257">
        <v>0</v>
      </c>
      <c r="D466" s="257">
        <v>0</v>
      </c>
      <c r="E466" s="257">
        <v>0</v>
      </c>
      <c r="F466" s="257">
        <v>0</v>
      </c>
      <c r="G466" s="257">
        <v>0</v>
      </c>
      <c r="H466" s="257">
        <v>0</v>
      </c>
      <c r="I466" s="257">
        <v>0</v>
      </c>
      <c r="J466" s="257">
        <v>0</v>
      </c>
      <c r="K466" s="257">
        <v>0</v>
      </c>
      <c r="L466" s="257">
        <v>0</v>
      </c>
      <c r="M466" s="257">
        <v>0</v>
      </c>
      <c r="N466" s="263">
        <v>0</v>
      </c>
    </row>
    <row r="467" spans="1:14" ht="33" customHeight="1" x14ac:dyDescent="0.2">
      <c r="A467" s="261" t="s">
        <v>268</v>
      </c>
      <c r="B467" s="257">
        <v>0</v>
      </c>
      <c r="C467" s="257">
        <v>0</v>
      </c>
      <c r="D467" s="257">
        <v>0</v>
      </c>
      <c r="E467" s="257">
        <v>0</v>
      </c>
      <c r="F467" s="257">
        <v>0</v>
      </c>
      <c r="G467" s="257">
        <v>0</v>
      </c>
      <c r="H467" s="257">
        <v>0</v>
      </c>
      <c r="I467" s="257">
        <v>0</v>
      </c>
      <c r="J467" s="257">
        <v>0</v>
      </c>
      <c r="K467" s="257">
        <v>0</v>
      </c>
      <c r="L467" s="257">
        <v>0</v>
      </c>
      <c r="M467" s="257">
        <v>0</v>
      </c>
      <c r="N467" s="263">
        <v>0</v>
      </c>
    </row>
    <row r="468" spans="1:14" ht="33" customHeight="1" x14ac:dyDescent="0.2">
      <c r="A468" s="261" t="s">
        <v>269</v>
      </c>
      <c r="B468" s="257">
        <v>0</v>
      </c>
      <c r="C468" s="257">
        <v>0</v>
      </c>
      <c r="D468" s="257">
        <v>0</v>
      </c>
      <c r="E468" s="257">
        <v>0</v>
      </c>
      <c r="F468" s="257">
        <v>0</v>
      </c>
      <c r="G468" s="257">
        <v>0</v>
      </c>
      <c r="H468" s="257">
        <v>0</v>
      </c>
      <c r="I468" s="257">
        <v>0</v>
      </c>
      <c r="J468" s="257">
        <v>0</v>
      </c>
      <c r="K468" s="257">
        <v>0</v>
      </c>
      <c r="L468" s="257">
        <v>0</v>
      </c>
      <c r="M468" s="257">
        <v>0</v>
      </c>
      <c r="N468" s="263">
        <v>0</v>
      </c>
    </row>
    <row r="469" spans="1:14" ht="33" customHeight="1" x14ac:dyDescent="0.2">
      <c r="A469" s="261" t="s">
        <v>270</v>
      </c>
      <c r="B469" s="257">
        <v>0</v>
      </c>
      <c r="C469" s="257">
        <v>0</v>
      </c>
      <c r="D469" s="257">
        <v>0</v>
      </c>
      <c r="E469" s="257">
        <v>0</v>
      </c>
      <c r="F469" s="257">
        <v>0</v>
      </c>
      <c r="G469" s="257">
        <v>0</v>
      </c>
      <c r="H469" s="257">
        <v>0</v>
      </c>
      <c r="I469" s="257">
        <v>0</v>
      </c>
      <c r="J469" s="257">
        <v>0</v>
      </c>
      <c r="K469" s="257">
        <v>0</v>
      </c>
      <c r="L469" s="257">
        <v>0</v>
      </c>
      <c r="M469" s="257">
        <v>0</v>
      </c>
      <c r="N469" s="263">
        <v>0</v>
      </c>
    </row>
    <row r="470" spans="1:14" ht="33" customHeight="1" x14ac:dyDescent="0.2">
      <c r="A470" s="261" t="s">
        <v>271</v>
      </c>
      <c r="B470" s="257">
        <v>0</v>
      </c>
      <c r="C470" s="257">
        <v>0</v>
      </c>
      <c r="D470" s="257">
        <v>0</v>
      </c>
      <c r="E470" s="257">
        <v>0</v>
      </c>
      <c r="F470" s="257">
        <v>0</v>
      </c>
      <c r="G470" s="257">
        <v>0</v>
      </c>
      <c r="H470" s="257">
        <v>0</v>
      </c>
      <c r="I470" s="257">
        <v>0</v>
      </c>
      <c r="J470" s="257">
        <v>0</v>
      </c>
      <c r="K470" s="257">
        <v>0</v>
      </c>
      <c r="L470" s="257">
        <v>0</v>
      </c>
      <c r="M470" s="257">
        <v>0</v>
      </c>
      <c r="N470" s="263">
        <v>0</v>
      </c>
    </row>
    <row r="471" spans="1:14" ht="33" customHeight="1" x14ac:dyDescent="0.2">
      <c r="A471" s="261" t="s">
        <v>272</v>
      </c>
      <c r="B471" s="257">
        <v>1722624.69</v>
      </c>
      <c r="C471" s="257">
        <v>1517673.45</v>
      </c>
      <c r="D471" s="257">
        <v>0</v>
      </c>
      <c r="E471" s="257">
        <v>0</v>
      </c>
      <c r="F471" s="257">
        <v>3155339.22</v>
      </c>
      <c r="G471" s="257">
        <v>0</v>
      </c>
      <c r="H471" s="257">
        <v>0</v>
      </c>
      <c r="I471" s="257">
        <v>845700.9</v>
      </c>
      <c r="J471" s="257">
        <v>1313000</v>
      </c>
      <c r="K471" s="257">
        <v>2216319.6</v>
      </c>
      <c r="L471" s="257">
        <v>991511.4</v>
      </c>
      <c r="M471" s="257">
        <v>1895536.2</v>
      </c>
      <c r="N471" s="263">
        <v>13657705.459999999</v>
      </c>
    </row>
    <row r="472" spans="1:14" ht="33" customHeight="1" thickBot="1" x14ac:dyDescent="0.25">
      <c r="A472" s="261" t="s">
        <v>273</v>
      </c>
      <c r="B472" s="257">
        <v>0</v>
      </c>
      <c r="C472" s="257">
        <v>0</v>
      </c>
      <c r="D472" s="257">
        <v>0</v>
      </c>
      <c r="E472" s="257">
        <v>0</v>
      </c>
      <c r="F472" s="257">
        <v>0</v>
      </c>
      <c r="G472" s="257">
        <v>0</v>
      </c>
      <c r="H472" s="257">
        <v>0</v>
      </c>
      <c r="I472" s="257">
        <v>0</v>
      </c>
      <c r="J472" s="257">
        <v>0</v>
      </c>
      <c r="K472" s="257">
        <v>0</v>
      </c>
      <c r="L472" s="257">
        <v>58324.2</v>
      </c>
      <c r="M472" s="257">
        <v>0</v>
      </c>
      <c r="N472" s="263">
        <v>58324.2</v>
      </c>
    </row>
    <row r="473" spans="1:14" ht="33" customHeight="1" thickBot="1" x14ac:dyDescent="0.25">
      <c r="A473" s="254" t="s">
        <v>274</v>
      </c>
      <c r="B473" s="255">
        <v>9472983.0800000001</v>
      </c>
      <c r="C473" s="255">
        <v>11400153.140000001</v>
      </c>
      <c r="D473" s="255">
        <v>17868480.870000001</v>
      </c>
      <c r="E473" s="255">
        <v>16444000</v>
      </c>
      <c r="F473" s="255">
        <v>17209512.690000001</v>
      </c>
      <c r="G473" s="255">
        <v>17924798.469999999</v>
      </c>
      <c r="H473" s="255">
        <v>15846242.720000001</v>
      </c>
      <c r="I473" s="255">
        <v>18048852.530000001</v>
      </c>
      <c r="J473" s="255">
        <v>16364000</v>
      </c>
      <c r="K473" s="255">
        <v>14980259.199999999</v>
      </c>
      <c r="L473" s="255">
        <v>13036629.09</v>
      </c>
      <c r="M473" s="255">
        <v>8981329.5199999996</v>
      </c>
      <c r="N473" s="255">
        <v>177577241.31</v>
      </c>
    </row>
    <row r="474" spans="1:14" ht="33" customHeight="1" x14ac:dyDescent="0.2">
      <c r="A474" s="261" t="s">
        <v>275</v>
      </c>
      <c r="B474" s="257">
        <v>9472983.0800000001</v>
      </c>
      <c r="C474" s="257">
        <v>11400153.140000001</v>
      </c>
      <c r="D474" s="257">
        <v>17868480.870000001</v>
      </c>
      <c r="E474" s="257">
        <v>16444000</v>
      </c>
      <c r="F474" s="257">
        <v>17209512.690000001</v>
      </c>
      <c r="G474" s="257">
        <v>17924798.469999999</v>
      </c>
      <c r="H474" s="257">
        <v>15846242.720000001</v>
      </c>
      <c r="I474" s="257">
        <v>18048852.530000001</v>
      </c>
      <c r="J474" s="257">
        <v>16364000</v>
      </c>
      <c r="K474" s="257">
        <v>14980259.199999999</v>
      </c>
      <c r="L474" s="257">
        <v>13036629.09</v>
      </c>
      <c r="M474" s="257">
        <v>8981329.5199999996</v>
      </c>
      <c r="N474" s="263">
        <v>177577241.31</v>
      </c>
    </row>
    <row r="475" spans="1:14" ht="33" customHeight="1" x14ac:dyDescent="0.2">
      <c r="A475" s="261" t="s">
        <v>276</v>
      </c>
      <c r="B475" s="257">
        <v>0</v>
      </c>
      <c r="C475" s="257">
        <v>0</v>
      </c>
      <c r="D475" s="257">
        <v>0</v>
      </c>
      <c r="E475" s="257">
        <v>0</v>
      </c>
      <c r="F475" s="257">
        <v>0</v>
      </c>
      <c r="G475" s="257">
        <v>0</v>
      </c>
      <c r="H475" s="257">
        <v>0</v>
      </c>
      <c r="I475" s="257">
        <v>0</v>
      </c>
      <c r="J475" s="257">
        <v>0</v>
      </c>
      <c r="K475" s="257">
        <v>0</v>
      </c>
      <c r="L475" s="257">
        <v>0</v>
      </c>
      <c r="M475" s="257">
        <v>0</v>
      </c>
      <c r="N475" s="263">
        <v>0</v>
      </c>
    </row>
    <row r="476" spans="1:14" ht="33" customHeight="1" x14ac:dyDescent="0.2">
      <c r="A476" s="261" t="s">
        <v>277</v>
      </c>
      <c r="B476" s="257">
        <v>0</v>
      </c>
      <c r="C476" s="257">
        <v>0</v>
      </c>
      <c r="D476" s="257">
        <v>0</v>
      </c>
      <c r="E476" s="257">
        <v>0</v>
      </c>
      <c r="F476" s="257">
        <v>0</v>
      </c>
      <c r="G476" s="257">
        <v>0</v>
      </c>
      <c r="H476" s="257">
        <v>0</v>
      </c>
      <c r="I476" s="257">
        <v>0</v>
      </c>
      <c r="J476" s="257">
        <v>0</v>
      </c>
      <c r="K476" s="257">
        <v>0</v>
      </c>
      <c r="L476" s="257">
        <v>0</v>
      </c>
      <c r="M476" s="257">
        <v>0</v>
      </c>
      <c r="N476" s="263">
        <v>0</v>
      </c>
    </row>
    <row r="477" spans="1:14" ht="33" customHeight="1" x14ac:dyDescent="0.2">
      <c r="A477" s="261" t="s">
        <v>278</v>
      </c>
      <c r="B477" s="257">
        <v>0</v>
      </c>
      <c r="C477" s="257">
        <v>0</v>
      </c>
      <c r="D477" s="257">
        <v>0</v>
      </c>
      <c r="E477" s="257">
        <v>0</v>
      </c>
      <c r="F477" s="257">
        <v>0</v>
      </c>
      <c r="G477" s="257">
        <v>0</v>
      </c>
      <c r="H477" s="257">
        <v>0</v>
      </c>
      <c r="I477" s="257">
        <v>0</v>
      </c>
      <c r="J477" s="257">
        <v>0</v>
      </c>
      <c r="K477" s="257">
        <v>0</v>
      </c>
      <c r="L477" s="257">
        <v>0</v>
      </c>
      <c r="M477" s="257">
        <v>0</v>
      </c>
      <c r="N477" s="263">
        <v>0</v>
      </c>
    </row>
    <row r="478" spans="1:14" ht="33" customHeight="1" x14ac:dyDescent="0.2">
      <c r="A478" s="261" t="s">
        <v>279</v>
      </c>
      <c r="B478" s="257">
        <v>0</v>
      </c>
      <c r="C478" s="257">
        <v>0</v>
      </c>
      <c r="D478" s="257">
        <v>0</v>
      </c>
      <c r="E478" s="257">
        <v>0</v>
      </c>
      <c r="F478" s="257">
        <v>0</v>
      </c>
      <c r="G478" s="257">
        <v>0</v>
      </c>
      <c r="H478" s="257">
        <v>0</v>
      </c>
      <c r="I478" s="257">
        <v>0</v>
      </c>
      <c r="J478" s="257">
        <v>0</v>
      </c>
      <c r="K478" s="257">
        <v>0</v>
      </c>
      <c r="L478" s="257">
        <v>0</v>
      </c>
      <c r="M478" s="257">
        <v>0</v>
      </c>
      <c r="N478" s="263">
        <v>0</v>
      </c>
    </row>
    <row r="479" spans="1:14" ht="33" customHeight="1" x14ac:dyDescent="0.2">
      <c r="A479" s="261" t="s">
        <v>280</v>
      </c>
      <c r="B479" s="257">
        <v>0</v>
      </c>
      <c r="C479" s="257">
        <v>0</v>
      </c>
      <c r="D479" s="257">
        <v>0</v>
      </c>
      <c r="E479" s="257">
        <v>0</v>
      </c>
      <c r="F479" s="257">
        <v>0</v>
      </c>
      <c r="G479" s="257">
        <v>0</v>
      </c>
      <c r="H479" s="257">
        <v>0</v>
      </c>
      <c r="I479" s="257">
        <v>0</v>
      </c>
      <c r="J479" s="257">
        <v>0</v>
      </c>
      <c r="K479" s="257">
        <v>0</v>
      </c>
      <c r="L479" s="257">
        <v>0</v>
      </c>
      <c r="M479" s="257">
        <v>0</v>
      </c>
      <c r="N479" s="263">
        <v>0</v>
      </c>
    </row>
    <row r="480" spans="1:14" ht="33" customHeight="1" thickBot="1" x14ac:dyDescent="0.25">
      <c r="A480" s="261" t="s">
        <v>281</v>
      </c>
      <c r="B480" s="257">
        <v>0</v>
      </c>
      <c r="C480" s="257">
        <v>0</v>
      </c>
      <c r="D480" s="257">
        <v>0</v>
      </c>
      <c r="E480" s="257">
        <v>0</v>
      </c>
      <c r="F480" s="257">
        <v>0</v>
      </c>
      <c r="G480" s="257">
        <v>0</v>
      </c>
      <c r="H480" s="257">
        <v>0</v>
      </c>
      <c r="I480" s="257">
        <v>0</v>
      </c>
      <c r="J480" s="257">
        <v>0</v>
      </c>
      <c r="K480" s="257">
        <v>0</v>
      </c>
      <c r="L480" s="257">
        <v>0</v>
      </c>
      <c r="M480" s="257">
        <v>0</v>
      </c>
      <c r="N480" s="263">
        <v>0</v>
      </c>
    </row>
    <row r="481" spans="1:14" ht="33" customHeight="1" thickBot="1" x14ac:dyDescent="0.25">
      <c r="A481" s="254" t="s">
        <v>282</v>
      </c>
      <c r="B481" s="255">
        <v>1308406.22</v>
      </c>
      <c r="C481" s="255">
        <v>3297261.44</v>
      </c>
      <c r="D481" s="255">
        <v>0</v>
      </c>
      <c r="E481" s="255">
        <v>826000</v>
      </c>
      <c r="F481" s="255">
        <v>4360706.0199999996</v>
      </c>
      <c r="G481" s="255">
        <v>3989375.28</v>
      </c>
      <c r="H481" s="255">
        <v>3489731.3</v>
      </c>
      <c r="I481" s="255">
        <v>4012704.96</v>
      </c>
      <c r="J481" s="255">
        <v>3132000</v>
      </c>
      <c r="K481" s="255">
        <v>3773575.74</v>
      </c>
      <c r="L481" s="255">
        <v>3532502.38</v>
      </c>
      <c r="M481" s="255">
        <v>3207831</v>
      </c>
      <c r="N481" s="255">
        <v>34930094.340000004</v>
      </c>
    </row>
    <row r="482" spans="1:14" ht="33" customHeight="1" x14ac:dyDescent="0.2">
      <c r="A482" s="261" t="s">
        <v>283</v>
      </c>
      <c r="B482" s="257">
        <v>0</v>
      </c>
      <c r="C482" s="257">
        <v>0</v>
      </c>
      <c r="D482" s="257">
        <v>0</v>
      </c>
      <c r="E482" s="257">
        <v>0</v>
      </c>
      <c r="F482" s="257">
        <v>0</v>
      </c>
      <c r="G482" s="257">
        <v>0</v>
      </c>
      <c r="H482" s="257">
        <v>0</v>
      </c>
      <c r="I482" s="257">
        <v>0</v>
      </c>
      <c r="J482" s="257">
        <v>0</v>
      </c>
      <c r="K482" s="257">
        <v>0</v>
      </c>
      <c r="L482" s="257">
        <v>0</v>
      </c>
      <c r="M482" s="257">
        <v>0</v>
      </c>
      <c r="N482" s="263">
        <v>0</v>
      </c>
    </row>
    <row r="483" spans="1:14" ht="33" customHeight="1" x14ac:dyDescent="0.2">
      <c r="A483" s="261" t="s">
        <v>284</v>
      </c>
      <c r="B483" s="257">
        <v>0</v>
      </c>
      <c r="C483" s="257">
        <v>0</v>
      </c>
      <c r="D483" s="257">
        <v>0</v>
      </c>
      <c r="E483" s="257">
        <v>0</v>
      </c>
      <c r="F483" s="257">
        <v>0</v>
      </c>
      <c r="G483" s="257">
        <v>0</v>
      </c>
      <c r="H483" s="257">
        <v>0</v>
      </c>
      <c r="I483" s="257">
        <v>0</v>
      </c>
      <c r="J483" s="257">
        <v>0</v>
      </c>
      <c r="K483" s="257">
        <v>0</v>
      </c>
      <c r="L483" s="257">
        <v>0</v>
      </c>
      <c r="M483" s="257">
        <v>0</v>
      </c>
      <c r="N483" s="263">
        <v>0</v>
      </c>
    </row>
    <row r="484" spans="1:14" ht="33" customHeight="1" x14ac:dyDescent="0.2">
      <c r="A484" s="261" t="s">
        <v>285</v>
      </c>
      <c r="B484" s="257">
        <v>1308406.22</v>
      </c>
      <c r="C484" s="257">
        <v>3297261.44</v>
      </c>
      <c r="D484" s="257">
        <v>0</v>
      </c>
      <c r="E484" s="257">
        <v>826000</v>
      </c>
      <c r="F484" s="257">
        <v>4360706.0199999996</v>
      </c>
      <c r="G484" s="257">
        <v>3989375.28</v>
      </c>
      <c r="H484" s="257">
        <v>3489731.3</v>
      </c>
      <c r="I484" s="257">
        <v>4012704.96</v>
      </c>
      <c r="J484" s="257">
        <v>3132000</v>
      </c>
      <c r="K484" s="257">
        <v>3773575.74</v>
      </c>
      <c r="L484" s="257">
        <v>3532502.38</v>
      </c>
      <c r="M484" s="257">
        <v>3207831</v>
      </c>
      <c r="N484" s="263">
        <v>34930094.340000004</v>
      </c>
    </row>
    <row r="485" spans="1:14" ht="33" customHeight="1" x14ac:dyDescent="0.2">
      <c r="A485" s="261" t="s">
        <v>286</v>
      </c>
      <c r="B485" s="257">
        <v>0</v>
      </c>
      <c r="C485" s="257">
        <v>0</v>
      </c>
      <c r="D485" s="257">
        <v>0</v>
      </c>
      <c r="E485" s="257">
        <v>0</v>
      </c>
      <c r="F485" s="257">
        <v>0</v>
      </c>
      <c r="G485" s="257">
        <v>0</v>
      </c>
      <c r="H485" s="257">
        <v>0</v>
      </c>
      <c r="I485" s="257">
        <v>0</v>
      </c>
      <c r="J485" s="257">
        <v>0</v>
      </c>
      <c r="K485" s="257">
        <v>0</v>
      </c>
      <c r="L485" s="257">
        <v>0</v>
      </c>
      <c r="M485" s="257">
        <v>0</v>
      </c>
      <c r="N485" s="263">
        <v>0</v>
      </c>
    </row>
    <row r="486" spans="1:14" ht="33" customHeight="1" x14ac:dyDescent="0.2">
      <c r="A486" s="261" t="s">
        <v>287</v>
      </c>
      <c r="B486" s="257">
        <v>0</v>
      </c>
      <c r="C486" s="257">
        <v>0</v>
      </c>
      <c r="D486" s="257">
        <v>0</v>
      </c>
      <c r="E486" s="257">
        <v>0</v>
      </c>
      <c r="F486" s="257">
        <v>0</v>
      </c>
      <c r="G486" s="257">
        <v>0</v>
      </c>
      <c r="H486" s="257">
        <v>0</v>
      </c>
      <c r="I486" s="257">
        <v>0</v>
      </c>
      <c r="J486" s="257">
        <v>0</v>
      </c>
      <c r="K486" s="257">
        <v>0</v>
      </c>
      <c r="L486" s="257">
        <v>0</v>
      </c>
      <c r="M486" s="257">
        <v>0</v>
      </c>
      <c r="N486" s="263">
        <v>0</v>
      </c>
    </row>
    <row r="487" spans="1:14" ht="33" customHeight="1" x14ac:dyDescent="0.2">
      <c r="A487" s="261" t="s">
        <v>288</v>
      </c>
      <c r="B487" s="257">
        <v>0</v>
      </c>
      <c r="C487" s="257">
        <v>0</v>
      </c>
      <c r="D487" s="257">
        <v>0</v>
      </c>
      <c r="E487" s="257">
        <v>0</v>
      </c>
      <c r="F487" s="257">
        <v>0</v>
      </c>
      <c r="G487" s="257">
        <v>0</v>
      </c>
      <c r="H487" s="257">
        <v>0</v>
      </c>
      <c r="I487" s="257">
        <v>0</v>
      </c>
      <c r="J487" s="257">
        <v>0</v>
      </c>
      <c r="K487" s="257">
        <v>0</v>
      </c>
      <c r="L487" s="257">
        <v>0</v>
      </c>
      <c r="M487" s="257">
        <v>0</v>
      </c>
      <c r="N487" s="263">
        <v>0</v>
      </c>
    </row>
    <row r="488" spans="1:14" ht="33" customHeight="1" x14ac:dyDescent="0.2">
      <c r="A488" s="261" t="s">
        <v>289</v>
      </c>
      <c r="B488" s="257">
        <v>0</v>
      </c>
      <c r="C488" s="257">
        <v>0</v>
      </c>
      <c r="D488" s="257">
        <v>0</v>
      </c>
      <c r="E488" s="257">
        <v>0</v>
      </c>
      <c r="F488" s="257">
        <v>0</v>
      </c>
      <c r="G488" s="257">
        <v>0</v>
      </c>
      <c r="H488" s="257">
        <v>0</v>
      </c>
      <c r="I488" s="257">
        <v>0</v>
      </c>
      <c r="J488" s="257">
        <v>0</v>
      </c>
      <c r="K488" s="257">
        <v>0</v>
      </c>
      <c r="L488" s="257">
        <v>0</v>
      </c>
      <c r="M488" s="257">
        <v>0</v>
      </c>
      <c r="N488" s="263">
        <v>0</v>
      </c>
    </row>
    <row r="489" spans="1:14" ht="33" customHeight="1" x14ac:dyDescent="0.2">
      <c r="A489" s="261" t="s">
        <v>290</v>
      </c>
      <c r="B489" s="257">
        <v>0</v>
      </c>
      <c r="C489" s="257">
        <v>0</v>
      </c>
      <c r="D489" s="257">
        <v>0</v>
      </c>
      <c r="E489" s="257">
        <v>0</v>
      </c>
      <c r="F489" s="257">
        <v>0</v>
      </c>
      <c r="G489" s="257">
        <v>0</v>
      </c>
      <c r="H489" s="257">
        <v>0</v>
      </c>
      <c r="I489" s="257">
        <v>0</v>
      </c>
      <c r="J489" s="257">
        <v>0</v>
      </c>
      <c r="K489" s="257">
        <v>0</v>
      </c>
      <c r="L489" s="257">
        <v>0</v>
      </c>
      <c r="M489" s="257">
        <v>0</v>
      </c>
      <c r="N489" s="263">
        <v>0</v>
      </c>
    </row>
    <row r="490" spans="1:14" ht="33" customHeight="1" x14ac:dyDescent="0.2">
      <c r="A490" s="261" t="s">
        <v>291</v>
      </c>
      <c r="B490" s="257">
        <v>0</v>
      </c>
      <c r="C490" s="257">
        <v>0</v>
      </c>
      <c r="D490" s="257">
        <v>0</v>
      </c>
      <c r="E490" s="257">
        <v>0</v>
      </c>
      <c r="F490" s="257">
        <v>0</v>
      </c>
      <c r="G490" s="257">
        <v>0</v>
      </c>
      <c r="H490" s="257">
        <v>0</v>
      </c>
      <c r="I490" s="257">
        <v>0</v>
      </c>
      <c r="J490" s="257">
        <v>0</v>
      </c>
      <c r="K490" s="257">
        <v>0</v>
      </c>
      <c r="L490" s="257">
        <v>0</v>
      </c>
      <c r="M490" s="257">
        <v>0</v>
      </c>
      <c r="N490" s="263">
        <v>0</v>
      </c>
    </row>
    <row r="491" spans="1:14" ht="33" customHeight="1" x14ac:dyDescent="0.2">
      <c r="A491" s="261" t="s">
        <v>292</v>
      </c>
      <c r="B491" s="257">
        <v>0</v>
      </c>
      <c r="C491" s="257">
        <v>0</v>
      </c>
      <c r="D491" s="257">
        <v>0</v>
      </c>
      <c r="E491" s="257">
        <v>0</v>
      </c>
      <c r="F491" s="257">
        <v>0</v>
      </c>
      <c r="G491" s="257">
        <v>0</v>
      </c>
      <c r="H491" s="257">
        <v>0</v>
      </c>
      <c r="I491" s="257">
        <v>0</v>
      </c>
      <c r="J491" s="257">
        <v>0</v>
      </c>
      <c r="K491" s="257">
        <v>0</v>
      </c>
      <c r="L491" s="257">
        <v>0</v>
      </c>
      <c r="M491" s="257">
        <v>0</v>
      </c>
      <c r="N491" s="263">
        <v>0</v>
      </c>
    </row>
    <row r="492" spans="1:14" ht="33" customHeight="1" x14ac:dyDescent="0.2">
      <c r="A492" s="261" t="s">
        <v>293</v>
      </c>
      <c r="B492" s="257">
        <v>0</v>
      </c>
      <c r="C492" s="257">
        <v>0</v>
      </c>
      <c r="D492" s="257">
        <v>0</v>
      </c>
      <c r="E492" s="257">
        <v>0</v>
      </c>
      <c r="F492" s="257">
        <v>0</v>
      </c>
      <c r="G492" s="257">
        <v>0</v>
      </c>
      <c r="H492" s="257">
        <v>0</v>
      </c>
      <c r="I492" s="257">
        <v>0</v>
      </c>
      <c r="J492" s="257">
        <v>0</v>
      </c>
      <c r="K492" s="257">
        <v>0</v>
      </c>
      <c r="L492" s="257">
        <v>0</v>
      </c>
      <c r="M492" s="257">
        <v>0</v>
      </c>
      <c r="N492" s="263">
        <v>0</v>
      </c>
    </row>
    <row r="493" spans="1:14" ht="33" customHeight="1" x14ac:dyDescent="0.2">
      <c r="A493" s="261" t="s">
        <v>294</v>
      </c>
      <c r="B493" s="257">
        <v>0</v>
      </c>
      <c r="C493" s="257">
        <v>0</v>
      </c>
      <c r="D493" s="257">
        <v>0</v>
      </c>
      <c r="E493" s="257">
        <v>0</v>
      </c>
      <c r="F493" s="257">
        <v>0</v>
      </c>
      <c r="G493" s="257">
        <v>0</v>
      </c>
      <c r="H493" s="257">
        <v>0</v>
      </c>
      <c r="I493" s="257">
        <v>0</v>
      </c>
      <c r="J493" s="257">
        <v>0</v>
      </c>
      <c r="K493" s="257">
        <v>0</v>
      </c>
      <c r="L493" s="257">
        <v>0</v>
      </c>
      <c r="M493" s="257">
        <v>0</v>
      </c>
      <c r="N493" s="263">
        <v>0</v>
      </c>
    </row>
    <row r="494" spans="1:14" ht="33" customHeight="1" x14ac:dyDescent="0.2">
      <c r="A494" s="261" t="s">
        <v>295</v>
      </c>
      <c r="B494" s="257">
        <v>0</v>
      </c>
      <c r="C494" s="257">
        <v>0</v>
      </c>
      <c r="D494" s="257">
        <v>0</v>
      </c>
      <c r="E494" s="257">
        <v>0</v>
      </c>
      <c r="F494" s="257">
        <v>0</v>
      </c>
      <c r="G494" s="257">
        <v>0</v>
      </c>
      <c r="H494" s="257">
        <v>0</v>
      </c>
      <c r="I494" s="257">
        <v>0</v>
      </c>
      <c r="J494" s="257">
        <v>0</v>
      </c>
      <c r="K494" s="257">
        <v>0</v>
      </c>
      <c r="L494" s="257">
        <v>0</v>
      </c>
      <c r="M494" s="257">
        <v>0</v>
      </c>
      <c r="N494" s="263">
        <v>0</v>
      </c>
    </row>
    <row r="495" spans="1:14" ht="33" customHeight="1" x14ac:dyDescent="0.2">
      <c r="A495" s="261" t="s">
        <v>296</v>
      </c>
      <c r="B495" s="257">
        <v>0</v>
      </c>
      <c r="C495" s="257">
        <v>0</v>
      </c>
      <c r="D495" s="257">
        <v>0</v>
      </c>
      <c r="E495" s="257">
        <v>0</v>
      </c>
      <c r="F495" s="257">
        <v>0</v>
      </c>
      <c r="G495" s="257">
        <v>0</v>
      </c>
      <c r="H495" s="257">
        <v>0</v>
      </c>
      <c r="I495" s="257">
        <v>0</v>
      </c>
      <c r="J495" s="257">
        <v>0</v>
      </c>
      <c r="K495" s="257">
        <v>0</v>
      </c>
      <c r="L495" s="257">
        <v>0</v>
      </c>
      <c r="M495" s="257">
        <v>0</v>
      </c>
      <c r="N495" s="263">
        <v>0</v>
      </c>
    </row>
    <row r="496" spans="1:14" ht="33" customHeight="1" thickBot="1" x14ac:dyDescent="0.25">
      <c r="A496" s="261" t="s">
        <v>297</v>
      </c>
      <c r="B496" s="257">
        <v>0</v>
      </c>
      <c r="C496" s="257">
        <v>0</v>
      </c>
      <c r="D496" s="257">
        <v>0</v>
      </c>
      <c r="E496" s="257">
        <v>0</v>
      </c>
      <c r="F496" s="257">
        <v>0</v>
      </c>
      <c r="G496" s="257">
        <v>0</v>
      </c>
      <c r="H496" s="257">
        <v>0</v>
      </c>
      <c r="I496" s="257">
        <v>0</v>
      </c>
      <c r="J496" s="257">
        <v>0</v>
      </c>
      <c r="K496" s="257">
        <v>0</v>
      </c>
      <c r="L496" s="257">
        <v>0</v>
      </c>
      <c r="M496" s="257">
        <v>0</v>
      </c>
      <c r="N496" s="263">
        <v>0</v>
      </c>
    </row>
    <row r="497" spans="1:14" ht="33" customHeight="1" thickBot="1" x14ac:dyDescent="0.25">
      <c r="A497" s="254" t="s">
        <v>298</v>
      </c>
      <c r="B497" s="255">
        <v>0</v>
      </c>
      <c r="C497" s="255">
        <v>0</v>
      </c>
      <c r="D497" s="255">
        <v>0</v>
      </c>
      <c r="E497" s="255">
        <v>0</v>
      </c>
      <c r="F497" s="255">
        <v>0</v>
      </c>
      <c r="G497" s="255">
        <v>0</v>
      </c>
      <c r="H497" s="255">
        <v>0</v>
      </c>
      <c r="I497" s="255">
        <v>0</v>
      </c>
      <c r="J497" s="255">
        <v>0</v>
      </c>
      <c r="K497" s="255">
        <v>0</v>
      </c>
      <c r="L497" s="255">
        <v>0</v>
      </c>
      <c r="M497" s="255">
        <v>0</v>
      </c>
      <c r="N497" s="255">
        <v>0</v>
      </c>
    </row>
    <row r="498" spans="1:14" ht="33" customHeight="1" x14ac:dyDescent="0.2">
      <c r="A498" s="261" t="s">
        <v>299</v>
      </c>
      <c r="B498" s="257">
        <v>0</v>
      </c>
      <c r="C498" s="257">
        <v>0</v>
      </c>
      <c r="D498" s="257">
        <v>0</v>
      </c>
      <c r="E498" s="257">
        <v>0</v>
      </c>
      <c r="F498" s="257">
        <v>0</v>
      </c>
      <c r="G498" s="257">
        <v>0</v>
      </c>
      <c r="H498" s="257">
        <v>0</v>
      </c>
      <c r="I498" s="257">
        <v>0</v>
      </c>
      <c r="J498" s="257">
        <v>0</v>
      </c>
      <c r="K498" s="257">
        <v>0</v>
      </c>
      <c r="L498" s="257">
        <v>0</v>
      </c>
      <c r="M498" s="257">
        <v>0</v>
      </c>
      <c r="N498" s="263">
        <v>0</v>
      </c>
    </row>
    <row r="499" spans="1:14" ht="33" customHeight="1" x14ac:dyDescent="0.2">
      <c r="A499" s="261" t="s">
        <v>300</v>
      </c>
      <c r="B499" s="257">
        <v>0</v>
      </c>
      <c r="C499" s="257">
        <v>0</v>
      </c>
      <c r="D499" s="257">
        <v>0</v>
      </c>
      <c r="E499" s="257">
        <v>0</v>
      </c>
      <c r="F499" s="257">
        <v>0</v>
      </c>
      <c r="G499" s="257">
        <v>0</v>
      </c>
      <c r="H499" s="257">
        <v>0</v>
      </c>
      <c r="I499" s="257">
        <v>0</v>
      </c>
      <c r="J499" s="257">
        <v>0</v>
      </c>
      <c r="K499" s="257">
        <v>0</v>
      </c>
      <c r="L499" s="257">
        <v>0</v>
      </c>
      <c r="M499" s="257">
        <v>0</v>
      </c>
      <c r="N499" s="263">
        <v>0</v>
      </c>
    </row>
    <row r="500" spans="1:14" ht="33" customHeight="1" x14ac:dyDescent="0.2">
      <c r="A500" s="261" t="s">
        <v>301</v>
      </c>
      <c r="B500" s="257">
        <v>0</v>
      </c>
      <c r="C500" s="257">
        <v>0</v>
      </c>
      <c r="D500" s="257">
        <v>0</v>
      </c>
      <c r="E500" s="257">
        <v>0</v>
      </c>
      <c r="F500" s="257">
        <v>0</v>
      </c>
      <c r="G500" s="257">
        <v>0</v>
      </c>
      <c r="H500" s="257">
        <v>0</v>
      </c>
      <c r="I500" s="257">
        <v>0</v>
      </c>
      <c r="J500" s="257">
        <v>0</v>
      </c>
      <c r="K500" s="257">
        <v>0</v>
      </c>
      <c r="L500" s="257">
        <v>0</v>
      </c>
      <c r="M500" s="257">
        <v>0</v>
      </c>
      <c r="N500" s="263">
        <v>0</v>
      </c>
    </row>
    <row r="501" spans="1:14" ht="33" customHeight="1" x14ac:dyDescent="0.2">
      <c r="A501" s="261" t="s">
        <v>302</v>
      </c>
      <c r="B501" s="257">
        <v>0</v>
      </c>
      <c r="C501" s="257">
        <v>0</v>
      </c>
      <c r="D501" s="257">
        <v>0</v>
      </c>
      <c r="E501" s="257">
        <v>0</v>
      </c>
      <c r="F501" s="257">
        <v>0</v>
      </c>
      <c r="G501" s="257">
        <v>0</v>
      </c>
      <c r="H501" s="257">
        <v>0</v>
      </c>
      <c r="I501" s="257">
        <v>0</v>
      </c>
      <c r="J501" s="257">
        <v>0</v>
      </c>
      <c r="K501" s="257">
        <v>0</v>
      </c>
      <c r="L501" s="257">
        <v>0</v>
      </c>
      <c r="M501" s="257">
        <v>0</v>
      </c>
      <c r="N501" s="263">
        <v>0</v>
      </c>
    </row>
    <row r="502" spans="1:14" ht="33" customHeight="1" x14ac:dyDescent="0.2">
      <c r="A502" s="261" t="s">
        <v>303</v>
      </c>
      <c r="B502" s="257">
        <v>0</v>
      </c>
      <c r="C502" s="257">
        <v>0</v>
      </c>
      <c r="D502" s="257">
        <v>0</v>
      </c>
      <c r="E502" s="257">
        <v>0</v>
      </c>
      <c r="F502" s="257">
        <v>0</v>
      </c>
      <c r="G502" s="257">
        <v>0</v>
      </c>
      <c r="H502" s="257">
        <v>0</v>
      </c>
      <c r="I502" s="257">
        <v>0</v>
      </c>
      <c r="J502" s="257">
        <v>0</v>
      </c>
      <c r="K502" s="257">
        <v>0</v>
      </c>
      <c r="L502" s="257">
        <v>0</v>
      </c>
      <c r="M502" s="257">
        <v>0</v>
      </c>
      <c r="N502" s="263">
        <v>0</v>
      </c>
    </row>
    <row r="503" spans="1:14" ht="33" customHeight="1" thickBot="1" x14ac:dyDescent="0.25">
      <c r="A503" s="261" t="s">
        <v>234</v>
      </c>
      <c r="B503" s="257">
        <v>0</v>
      </c>
      <c r="C503" s="257">
        <v>0</v>
      </c>
      <c r="D503" s="257">
        <v>0</v>
      </c>
      <c r="E503" s="257">
        <v>0</v>
      </c>
      <c r="F503" s="257">
        <v>0</v>
      </c>
      <c r="G503" s="257">
        <v>0</v>
      </c>
      <c r="H503" s="257">
        <v>0</v>
      </c>
      <c r="I503" s="257">
        <v>0</v>
      </c>
      <c r="J503" s="257">
        <v>0</v>
      </c>
      <c r="K503" s="257">
        <v>0</v>
      </c>
      <c r="L503" s="257">
        <v>0</v>
      </c>
      <c r="M503" s="257">
        <v>0</v>
      </c>
      <c r="N503" s="263">
        <v>0</v>
      </c>
    </row>
    <row r="504" spans="1:14" ht="33" customHeight="1" thickBot="1" x14ac:dyDescent="0.25">
      <c r="A504" s="254" t="s">
        <v>304</v>
      </c>
      <c r="B504" s="255">
        <v>0</v>
      </c>
      <c r="C504" s="255">
        <v>0</v>
      </c>
      <c r="D504" s="255">
        <v>0</v>
      </c>
      <c r="E504" s="255">
        <v>0</v>
      </c>
      <c r="F504" s="255">
        <v>0</v>
      </c>
      <c r="G504" s="255">
        <v>0</v>
      </c>
      <c r="H504" s="255">
        <v>0</v>
      </c>
      <c r="I504" s="255">
        <v>0</v>
      </c>
      <c r="J504" s="255">
        <v>0</v>
      </c>
      <c r="K504" s="255">
        <v>0</v>
      </c>
      <c r="L504" s="255">
        <v>0</v>
      </c>
      <c r="M504" s="255">
        <v>0</v>
      </c>
      <c r="N504" s="255">
        <v>0</v>
      </c>
    </row>
    <row r="505" spans="1:14" ht="33" customHeight="1" x14ac:dyDescent="0.2">
      <c r="A505" s="261" t="s">
        <v>305</v>
      </c>
      <c r="B505" s="257">
        <v>0</v>
      </c>
      <c r="C505" s="257">
        <v>0</v>
      </c>
      <c r="D505" s="257">
        <v>0</v>
      </c>
      <c r="E505" s="257">
        <v>0</v>
      </c>
      <c r="F505" s="257">
        <v>0</v>
      </c>
      <c r="G505" s="257">
        <v>0</v>
      </c>
      <c r="H505" s="257">
        <v>0</v>
      </c>
      <c r="I505" s="257">
        <v>0</v>
      </c>
      <c r="J505" s="257">
        <v>0</v>
      </c>
      <c r="K505" s="257">
        <v>0</v>
      </c>
      <c r="L505" s="257">
        <v>0</v>
      </c>
      <c r="M505" s="257">
        <v>0</v>
      </c>
      <c r="N505" s="257">
        <v>0</v>
      </c>
    </row>
    <row r="506" spans="1:14" ht="33" customHeight="1" x14ac:dyDescent="0.2">
      <c r="A506" s="261" t="s">
        <v>306</v>
      </c>
      <c r="B506" s="257">
        <v>0</v>
      </c>
      <c r="C506" s="257">
        <v>0</v>
      </c>
      <c r="D506" s="257">
        <v>0</v>
      </c>
      <c r="E506" s="257">
        <v>0</v>
      </c>
      <c r="F506" s="257">
        <v>0</v>
      </c>
      <c r="G506" s="257">
        <v>0</v>
      </c>
      <c r="H506" s="257">
        <v>0</v>
      </c>
      <c r="I506" s="257">
        <v>0</v>
      </c>
      <c r="J506" s="257">
        <v>0</v>
      </c>
      <c r="K506" s="257">
        <v>0</v>
      </c>
      <c r="L506" s="257">
        <v>0</v>
      </c>
      <c r="M506" s="257">
        <v>0</v>
      </c>
      <c r="N506" s="257">
        <v>0</v>
      </c>
    </row>
    <row r="507" spans="1:14" ht="33" customHeight="1" x14ac:dyDescent="0.2">
      <c r="A507" s="261" t="s">
        <v>307</v>
      </c>
      <c r="B507" s="257">
        <v>0</v>
      </c>
      <c r="C507" s="257">
        <v>0</v>
      </c>
      <c r="D507" s="257">
        <v>0</v>
      </c>
      <c r="E507" s="257">
        <v>0</v>
      </c>
      <c r="F507" s="257">
        <v>0</v>
      </c>
      <c r="G507" s="257">
        <v>0</v>
      </c>
      <c r="H507" s="257">
        <v>0</v>
      </c>
      <c r="I507" s="257">
        <v>0</v>
      </c>
      <c r="J507" s="257">
        <v>0</v>
      </c>
      <c r="K507" s="257">
        <v>0</v>
      </c>
      <c r="L507" s="257">
        <v>0</v>
      </c>
      <c r="M507" s="257">
        <v>0</v>
      </c>
      <c r="N507" s="257">
        <v>0</v>
      </c>
    </row>
    <row r="508" spans="1:14" ht="33" customHeight="1" thickBot="1" x14ac:dyDescent="0.25">
      <c r="A508" s="261" t="s">
        <v>234</v>
      </c>
      <c r="B508" s="257">
        <v>0</v>
      </c>
      <c r="C508" s="257">
        <v>0</v>
      </c>
      <c r="D508" s="257">
        <v>0</v>
      </c>
      <c r="E508" s="257">
        <v>0</v>
      </c>
      <c r="F508" s="257">
        <v>0</v>
      </c>
      <c r="G508" s="257">
        <v>0</v>
      </c>
      <c r="H508" s="257">
        <v>0</v>
      </c>
      <c r="I508" s="257">
        <v>0</v>
      </c>
      <c r="J508" s="257">
        <v>0</v>
      </c>
      <c r="K508" s="257">
        <v>0</v>
      </c>
      <c r="L508" s="257">
        <v>0</v>
      </c>
      <c r="M508" s="257">
        <v>0</v>
      </c>
      <c r="N508" s="257">
        <v>0</v>
      </c>
    </row>
    <row r="509" spans="1:14" ht="33" customHeight="1" thickBot="1" x14ac:dyDescent="0.25">
      <c r="A509" s="254" t="s">
        <v>308</v>
      </c>
      <c r="B509" s="255">
        <v>0</v>
      </c>
      <c r="C509" s="255">
        <v>0</v>
      </c>
      <c r="D509" s="255">
        <v>0</v>
      </c>
      <c r="E509" s="255">
        <v>0</v>
      </c>
      <c r="F509" s="255">
        <v>0</v>
      </c>
      <c r="G509" s="255">
        <v>0</v>
      </c>
      <c r="H509" s="255">
        <v>0</v>
      </c>
      <c r="I509" s="255">
        <v>0</v>
      </c>
      <c r="J509" s="255">
        <v>0</v>
      </c>
      <c r="K509" s="255">
        <v>0</v>
      </c>
      <c r="L509" s="255">
        <v>80072</v>
      </c>
      <c r="M509" s="255">
        <v>0</v>
      </c>
      <c r="N509" s="255">
        <v>80072</v>
      </c>
    </row>
    <row r="510" spans="1:14" ht="33" customHeight="1" x14ac:dyDescent="0.2">
      <c r="A510" s="261" t="s">
        <v>309</v>
      </c>
      <c r="B510" s="257">
        <v>0</v>
      </c>
      <c r="C510" s="257">
        <v>0</v>
      </c>
      <c r="D510" s="257">
        <v>0</v>
      </c>
      <c r="E510" s="257">
        <v>0</v>
      </c>
      <c r="F510" s="257">
        <v>0</v>
      </c>
      <c r="G510" s="257">
        <v>0</v>
      </c>
      <c r="H510" s="257">
        <v>0</v>
      </c>
      <c r="I510" s="257">
        <v>0</v>
      </c>
      <c r="J510" s="257">
        <v>0</v>
      </c>
      <c r="K510" s="257">
        <v>0</v>
      </c>
      <c r="L510" s="257">
        <v>0</v>
      </c>
      <c r="M510" s="257">
        <v>0</v>
      </c>
      <c r="N510" s="263">
        <v>0</v>
      </c>
    </row>
    <row r="511" spans="1:14" ht="33" customHeight="1" x14ac:dyDescent="0.2">
      <c r="A511" s="261" t="s">
        <v>310</v>
      </c>
      <c r="B511" s="257">
        <v>0</v>
      </c>
      <c r="C511" s="257">
        <v>0</v>
      </c>
      <c r="D511" s="257">
        <v>0</v>
      </c>
      <c r="E511" s="257">
        <v>0</v>
      </c>
      <c r="F511" s="257">
        <v>0</v>
      </c>
      <c r="G511" s="257">
        <v>0</v>
      </c>
      <c r="H511" s="257">
        <v>0</v>
      </c>
      <c r="I511" s="257">
        <v>0</v>
      </c>
      <c r="J511" s="257">
        <v>0</v>
      </c>
      <c r="K511" s="257">
        <v>0</v>
      </c>
      <c r="L511" s="257">
        <v>0</v>
      </c>
      <c r="M511" s="257">
        <v>0</v>
      </c>
      <c r="N511" s="263">
        <v>0</v>
      </c>
    </row>
    <row r="512" spans="1:14" ht="33" customHeight="1" x14ac:dyDescent="0.2">
      <c r="A512" s="261" t="s">
        <v>311</v>
      </c>
      <c r="B512" s="257">
        <v>0</v>
      </c>
      <c r="C512" s="257">
        <v>0</v>
      </c>
      <c r="D512" s="257">
        <v>0</v>
      </c>
      <c r="E512" s="257">
        <v>0</v>
      </c>
      <c r="F512" s="257">
        <v>0</v>
      </c>
      <c r="G512" s="257">
        <v>0</v>
      </c>
      <c r="H512" s="257">
        <v>0</v>
      </c>
      <c r="I512" s="257">
        <v>0</v>
      </c>
      <c r="J512" s="257">
        <v>0</v>
      </c>
      <c r="K512" s="257">
        <v>0</v>
      </c>
      <c r="L512" s="257">
        <v>0</v>
      </c>
      <c r="M512" s="257">
        <v>0</v>
      </c>
      <c r="N512" s="263">
        <v>0</v>
      </c>
    </row>
    <row r="513" spans="1:14" ht="33" customHeight="1" x14ac:dyDescent="0.2">
      <c r="A513" s="261" t="s">
        <v>312</v>
      </c>
      <c r="B513" s="257">
        <v>0</v>
      </c>
      <c r="C513" s="257">
        <v>0</v>
      </c>
      <c r="D513" s="257">
        <v>0</v>
      </c>
      <c r="E513" s="257">
        <v>0</v>
      </c>
      <c r="F513" s="257">
        <v>0</v>
      </c>
      <c r="G513" s="257">
        <v>0</v>
      </c>
      <c r="H513" s="257">
        <v>0</v>
      </c>
      <c r="I513" s="257">
        <v>0</v>
      </c>
      <c r="J513" s="257">
        <v>0</v>
      </c>
      <c r="K513" s="257">
        <v>0</v>
      </c>
      <c r="L513" s="257">
        <v>0</v>
      </c>
      <c r="M513" s="257">
        <v>0</v>
      </c>
      <c r="N513" s="263">
        <v>0</v>
      </c>
    </row>
    <row r="514" spans="1:14" ht="33" customHeight="1" x14ac:dyDescent="0.2">
      <c r="A514" s="261" t="s">
        <v>313</v>
      </c>
      <c r="B514" s="257">
        <v>0</v>
      </c>
      <c r="C514" s="257">
        <v>0</v>
      </c>
      <c r="D514" s="257">
        <v>0</v>
      </c>
      <c r="E514" s="257">
        <v>0</v>
      </c>
      <c r="F514" s="257">
        <v>0</v>
      </c>
      <c r="G514" s="257">
        <v>0</v>
      </c>
      <c r="H514" s="257">
        <v>0</v>
      </c>
      <c r="I514" s="257">
        <v>0</v>
      </c>
      <c r="J514" s="257">
        <v>0</v>
      </c>
      <c r="K514" s="257">
        <v>0</v>
      </c>
      <c r="L514" s="257">
        <v>0</v>
      </c>
      <c r="M514" s="257">
        <v>0</v>
      </c>
      <c r="N514" s="263">
        <v>0</v>
      </c>
    </row>
    <row r="515" spans="1:14" ht="33" customHeight="1" x14ac:dyDescent="0.2">
      <c r="A515" s="261" t="s">
        <v>314</v>
      </c>
      <c r="B515" s="257">
        <v>0</v>
      </c>
      <c r="C515" s="257">
        <v>0</v>
      </c>
      <c r="D515" s="257">
        <v>0</v>
      </c>
      <c r="E515" s="257">
        <v>0</v>
      </c>
      <c r="F515" s="257">
        <v>0</v>
      </c>
      <c r="G515" s="257">
        <v>0</v>
      </c>
      <c r="H515" s="257">
        <v>0</v>
      </c>
      <c r="I515" s="257">
        <v>0</v>
      </c>
      <c r="J515" s="257">
        <v>0</v>
      </c>
      <c r="K515" s="257">
        <v>0</v>
      </c>
      <c r="L515" s="257">
        <v>80072</v>
      </c>
      <c r="M515" s="257">
        <v>0</v>
      </c>
      <c r="N515" s="263">
        <v>80072</v>
      </c>
    </row>
    <row r="516" spans="1:14" ht="33" customHeight="1" x14ac:dyDescent="0.2">
      <c r="A516" s="261" t="s">
        <v>313</v>
      </c>
      <c r="B516" s="257">
        <v>0</v>
      </c>
      <c r="C516" s="257">
        <v>0</v>
      </c>
      <c r="D516" s="257">
        <v>0</v>
      </c>
      <c r="E516" s="257">
        <v>0</v>
      </c>
      <c r="F516" s="257">
        <v>0</v>
      </c>
      <c r="G516" s="257">
        <v>0</v>
      </c>
      <c r="H516" s="257">
        <v>0</v>
      </c>
      <c r="I516" s="257">
        <v>0</v>
      </c>
      <c r="J516" s="257">
        <v>0</v>
      </c>
      <c r="K516" s="257">
        <v>0</v>
      </c>
      <c r="L516" s="257">
        <v>0</v>
      </c>
      <c r="M516" s="257">
        <v>0</v>
      </c>
      <c r="N516" s="263">
        <v>0</v>
      </c>
    </row>
    <row r="517" spans="1:14" ht="33" customHeight="1" thickBot="1" x14ac:dyDescent="0.25">
      <c r="A517" s="261" t="s">
        <v>234</v>
      </c>
      <c r="B517" s="257">
        <v>0</v>
      </c>
      <c r="C517" s="257">
        <v>0</v>
      </c>
      <c r="D517" s="257">
        <v>0</v>
      </c>
      <c r="E517" s="257">
        <v>0</v>
      </c>
      <c r="F517" s="257">
        <v>0</v>
      </c>
      <c r="G517" s="257">
        <v>0</v>
      </c>
      <c r="H517" s="257">
        <v>0</v>
      </c>
      <c r="I517" s="257">
        <v>0</v>
      </c>
      <c r="J517" s="257">
        <v>0</v>
      </c>
      <c r="K517" s="257">
        <v>0</v>
      </c>
      <c r="L517" s="257">
        <v>0</v>
      </c>
      <c r="M517" s="257">
        <v>0</v>
      </c>
      <c r="N517" s="263">
        <v>0</v>
      </c>
    </row>
    <row r="518" spans="1:14" ht="33" customHeight="1" thickBot="1" x14ac:dyDescent="0.25">
      <c r="A518" s="254" t="s">
        <v>315</v>
      </c>
      <c r="B518" s="255">
        <v>0</v>
      </c>
      <c r="C518" s="255">
        <v>0</v>
      </c>
      <c r="D518" s="255">
        <v>0</v>
      </c>
      <c r="E518" s="255">
        <v>0</v>
      </c>
      <c r="F518" s="255">
        <v>0</v>
      </c>
      <c r="G518" s="255">
        <v>0</v>
      </c>
      <c r="H518" s="255">
        <v>0</v>
      </c>
      <c r="I518" s="255">
        <v>0</v>
      </c>
      <c r="J518" s="255">
        <v>0</v>
      </c>
      <c r="K518" s="255">
        <v>0</v>
      </c>
      <c r="L518" s="255">
        <v>0</v>
      </c>
      <c r="M518" s="255">
        <v>0</v>
      </c>
      <c r="N518" s="255">
        <v>0</v>
      </c>
    </row>
    <row r="519" spans="1:14" ht="33" customHeight="1" x14ac:dyDescent="0.2">
      <c r="A519" s="261" t="s">
        <v>316</v>
      </c>
      <c r="B519" s="257">
        <v>0</v>
      </c>
      <c r="C519" s="257">
        <v>0</v>
      </c>
      <c r="D519" s="257">
        <v>0</v>
      </c>
      <c r="E519" s="257">
        <v>0</v>
      </c>
      <c r="F519" s="257">
        <v>0</v>
      </c>
      <c r="G519" s="257">
        <v>0</v>
      </c>
      <c r="H519" s="257">
        <v>0</v>
      </c>
      <c r="I519" s="257">
        <v>0</v>
      </c>
      <c r="J519" s="257">
        <v>0</v>
      </c>
      <c r="K519" s="257">
        <v>0</v>
      </c>
      <c r="L519" s="257">
        <v>0</v>
      </c>
      <c r="M519" s="257">
        <v>0</v>
      </c>
      <c r="N519" s="263">
        <v>0</v>
      </c>
    </row>
    <row r="520" spans="1:14" ht="33" customHeight="1" x14ac:dyDescent="0.2">
      <c r="A520" s="261" t="s">
        <v>317</v>
      </c>
      <c r="B520" s="257">
        <v>0</v>
      </c>
      <c r="C520" s="257">
        <v>0</v>
      </c>
      <c r="D520" s="257">
        <v>0</v>
      </c>
      <c r="E520" s="257">
        <v>0</v>
      </c>
      <c r="F520" s="257">
        <v>0</v>
      </c>
      <c r="G520" s="257">
        <v>0</v>
      </c>
      <c r="H520" s="257">
        <v>0</v>
      </c>
      <c r="I520" s="257">
        <v>0</v>
      </c>
      <c r="J520" s="257">
        <v>0</v>
      </c>
      <c r="K520" s="257">
        <v>0</v>
      </c>
      <c r="L520" s="257">
        <v>0</v>
      </c>
      <c r="M520" s="257">
        <v>0</v>
      </c>
      <c r="N520" s="263">
        <v>0</v>
      </c>
    </row>
    <row r="521" spans="1:14" ht="33" customHeight="1" thickBot="1" x14ac:dyDescent="0.25">
      <c r="A521" s="261" t="s">
        <v>234</v>
      </c>
      <c r="B521" s="257">
        <v>0</v>
      </c>
      <c r="C521" s="257">
        <v>0</v>
      </c>
      <c r="D521" s="257">
        <v>0</v>
      </c>
      <c r="E521" s="257">
        <v>0</v>
      </c>
      <c r="F521" s="257">
        <v>0</v>
      </c>
      <c r="G521" s="257">
        <v>0</v>
      </c>
      <c r="H521" s="257">
        <v>0</v>
      </c>
      <c r="I521" s="257">
        <v>0</v>
      </c>
      <c r="J521" s="257">
        <v>0</v>
      </c>
      <c r="K521" s="257">
        <v>0</v>
      </c>
      <c r="L521" s="257">
        <v>0</v>
      </c>
      <c r="M521" s="257">
        <v>0</v>
      </c>
      <c r="N521" s="263">
        <v>0</v>
      </c>
    </row>
    <row r="522" spans="1:14" ht="33" customHeight="1" thickBot="1" x14ac:dyDescent="0.25">
      <c r="A522" s="254" t="s">
        <v>318</v>
      </c>
      <c r="B522" s="255">
        <v>0</v>
      </c>
      <c r="C522" s="255">
        <v>0</v>
      </c>
      <c r="D522" s="255">
        <v>0</v>
      </c>
      <c r="E522" s="255">
        <v>0</v>
      </c>
      <c r="F522" s="255">
        <v>0</v>
      </c>
      <c r="G522" s="255">
        <v>2249506.0699999998</v>
      </c>
      <c r="H522" s="255">
        <v>0</v>
      </c>
      <c r="I522" s="255">
        <v>0</v>
      </c>
      <c r="J522" s="255">
        <v>0</v>
      </c>
      <c r="K522" s="255">
        <v>0</v>
      </c>
      <c r="L522" s="255">
        <v>0</v>
      </c>
      <c r="M522" s="255">
        <v>0</v>
      </c>
      <c r="N522" s="255">
        <v>2249506.0699999998</v>
      </c>
    </row>
    <row r="523" spans="1:14" ht="33" customHeight="1" thickBot="1" x14ac:dyDescent="0.25">
      <c r="A523" s="264" t="s">
        <v>318</v>
      </c>
      <c r="B523" s="266">
        <v>0</v>
      </c>
      <c r="C523" s="266">
        <v>0</v>
      </c>
      <c r="D523" s="266">
        <v>0</v>
      </c>
      <c r="E523" s="266">
        <v>0</v>
      </c>
      <c r="F523" s="266">
        <v>0</v>
      </c>
      <c r="G523" s="266">
        <v>2249506.0699999998</v>
      </c>
      <c r="H523" s="266">
        <v>0</v>
      </c>
      <c r="I523" s="266">
        <v>0</v>
      </c>
      <c r="J523" s="266">
        <v>0</v>
      </c>
      <c r="K523" s="266">
        <v>0</v>
      </c>
      <c r="L523" s="266">
        <v>0</v>
      </c>
      <c r="M523" s="266">
        <v>0</v>
      </c>
      <c r="N523" s="267">
        <v>2249506.0699999998</v>
      </c>
    </row>
    <row r="524" spans="1:14" ht="33" customHeight="1" thickBot="1" x14ac:dyDescent="0.25">
      <c r="A524" s="268" t="s">
        <v>229</v>
      </c>
      <c r="B524" s="269">
        <v>20110458.109999999</v>
      </c>
      <c r="C524" s="269">
        <v>23067656.030000001</v>
      </c>
      <c r="D524" s="269">
        <v>24781980.870000001</v>
      </c>
      <c r="E524" s="269">
        <v>20276000</v>
      </c>
      <c r="F524" s="269">
        <v>34058889.93</v>
      </c>
      <c r="G524" s="269">
        <v>31145325.82</v>
      </c>
      <c r="H524" s="269">
        <v>31101420.02</v>
      </c>
      <c r="I524" s="269">
        <v>34503170.380000003</v>
      </c>
      <c r="J524" s="269">
        <v>34979000</v>
      </c>
      <c r="K524" s="269">
        <v>35255652.469999999</v>
      </c>
      <c r="L524" s="269">
        <v>32702696</v>
      </c>
      <c r="M524" s="269">
        <v>25768826.719999999</v>
      </c>
      <c r="N524" s="269">
        <v>347751076.35000002</v>
      </c>
    </row>
    <row r="525" spans="1:14" ht="33" customHeight="1" x14ac:dyDescent="0.2"/>
    <row r="526" spans="1:14" ht="33" customHeight="1" x14ac:dyDescent="0.2">
      <c r="A526" s="272"/>
    </row>
    <row r="527" spans="1:14" ht="33" customHeight="1" x14ac:dyDescent="0.2">
      <c r="A527" s="355" t="s">
        <v>391</v>
      </c>
      <c r="B527" s="355"/>
      <c r="C527" s="355"/>
      <c r="D527" s="355"/>
      <c r="E527" s="355"/>
      <c r="F527" s="355"/>
      <c r="G527" s="355"/>
      <c r="H527" s="355"/>
      <c r="I527" s="355"/>
      <c r="J527" s="355"/>
      <c r="K527" s="355"/>
      <c r="L527" s="355"/>
      <c r="M527" s="355"/>
      <c r="N527" s="355"/>
    </row>
    <row r="528" spans="1:14" ht="33" customHeight="1" thickBot="1" x14ac:dyDescent="0.25">
      <c r="A528" s="356"/>
      <c r="B528" s="356"/>
      <c r="C528" s="356"/>
      <c r="D528" s="356"/>
      <c r="E528" s="356"/>
      <c r="F528" s="356"/>
      <c r="G528" s="356"/>
      <c r="H528" s="356"/>
      <c r="I528" s="356"/>
      <c r="J528" s="356"/>
      <c r="K528" s="356"/>
      <c r="L528" s="356"/>
      <c r="M528" s="356"/>
      <c r="N528" s="356"/>
    </row>
    <row r="529" spans="1:14" ht="33" customHeight="1" thickBot="1" x14ac:dyDescent="0.25">
      <c r="A529" s="251" t="s">
        <v>216</v>
      </c>
      <c r="B529" s="252" t="s">
        <v>217</v>
      </c>
      <c r="C529" s="252" t="s">
        <v>218</v>
      </c>
      <c r="D529" s="252" t="s">
        <v>219</v>
      </c>
      <c r="E529" s="252" t="s">
        <v>220</v>
      </c>
      <c r="F529" s="252" t="s">
        <v>221</v>
      </c>
      <c r="G529" s="252" t="s">
        <v>222</v>
      </c>
      <c r="H529" s="252" t="s">
        <v>223</v>
      </c>
      <c r="I529" s="252" t="s">
        <v>224</v>
      </c>
      <c r="J529" s="252" t="s">
        <v>225</v>
      </c>
      <c r="K529" s="252" t="s">
        <v>226</v>
      </c>
      <c r="L529" s="252" t="s">
        <v>227</v>
      </c>
      <c r="M529" s="252" t="s">
        <v>228</v>
      </c>
      <c r="N529" s="253" t="s">
        <v>229</v>
      </c>
    </row>
    <row r="530" spans="1:14" ht="33" customHeight="1" thickBot="1" x14ac:dyDescent="0.25">
      <c r="A530" s="254" t="s">
        <v>230</v>
      </c>
      <c r="B530" s="255">
        <v>0</v>
      </c>
      <c r="C530" s="255">
        <v>0</v>
      </c>
      <c r="D530" s="255">
        <v>0</v>
      </c>
      <c r="E530" s="255">
        <v>0</v>
      </c>
      <c r="F530" s="255">
        <v>48246</v>
      </c>
      <c r="G530" s="255">
        <v>0</v>
      </c>
      <c r="H530" s="255">
        <v>0</v>
      </c>
      <c r="I530" s="255">
        <v>0</v>
      </c>
      <c r="J530" s="255">
        <v>0</v>
      </c>
      <c r="K530" s="255">
        <v>0</v>
      </c>
      <c r="L530" s="255">
        <v>0</v>
      </c>
      <c r="M530" s="255">
        <v>0</v>
      </c>
      <c r="N530" s="255">
        <v>48246</v>
      </c>
    </row>
    <row r="531" spans="1:14" ht="33" customHeight="1" x14ac:dyDescent="0.2">
      <c r="A531" s="256" t="s">
        <v>231</v>
      </c>
      <c r="B531" s="257">
        <v>0</v>
      </c>
      <c r="C531" s="257">
        <v>0</v>
      </c>
      <c r="D531" s="257">
        <v>0</v>
      </c>
      <c r="E531" s="257">
        <v>0</v>
      </c>
      <c r="F531" s="257">
        <v>0</v>
      </c>
      <c r="G531" s="257">
        <v>0</v>
      </c>
      <c r="H531" s="257">
        <v>0</v>
      </c>
      <c r="I531" s="257">
        <v>0</v>
      </c>
      <c r="J531" s="257">
        <v>0</v>
      </c>
      <c r="K531" s="257">
        <v>0</v>
      </c>
      <c r="L531" s="257">
        <v>0</v>
      </c>
      <c r="M531" s="257">
        <v>0</v>
      </c>
      <c r="N531" s="257">
        <v>0</v>
      </c>
    </row>
    <row r="532" spans="1:14" ht="33" customHeight="1" x14ac:dyDescent="0.2">
      <c r="A532" s="256" t="s">
        <v>213</v>
      </c>
      <c r="B532" s="257">
        <v>0</v>
      </c>
      <c r="C532" s="257">
        <v>0</v>
      </c>
      <c r="D532" s="257">
        <v>0</v>
      </c>
      <c r="E532" s="257">
        <v>0</v>
      </c>
      <c r="F532" s="257">
        <v>0</v>
      </c>
      <c r="G532" s="257">
        <v>0</v>
      </c>
      <c r="H532" s="257">
        <v>0</v>
      </c>
      <c r="I532" s="257">
        <v>0</v>
      </c>
      <c r="J532" s="257">
        <v>0</v>
      </c>
      <c r="K532" s="257">
        <v>0</v>
      </c>
      <c r="L532" s="257">
        <v>0</v>
      </c>
      <c r="M532" s="257">
        <v>0</v>
      </c>
      <c r="N532" s="257">
        <v>0</v>
      </c>
    </row>
    <row r="533" spans="1:14" ht="33" customHeight="1" x14ac:dyDescent="0.2">
      <c r="A533" s="256" t="s">
        <v>232</v>
      </c>
      <c r="B533" s="257">
        <v>0</v>
      </c>
      <c r="C533" s="257">
        <v>0</v>
      </c>
      <c r="D533" s="257">
        <v>0</v>
      </c>
      <c r="E533" s="257">
        <v>0</v>
      </c>
      <c r="F533" s="257">
        <v>0</v>
      </c>
      <c r="G533" s="257">
        <v>0</v>
      </c>
      <c r="H533" s="257">
        <v>0</v>
      </c>
      <c r="I533" s="257">
        <v>0</v>
      </c>
      <c r="J533" s="257">
        <v>0</v>
      </c>
      <c r="K533" s="257">
        <v>0</v>
      </c>
      <c r="L533" s="257">
        <v>0</v>
      </c>
      <c r="M533" s="257">
        <v>0</v>
      </c>
      <c r="N533" s="257">
        <v>0</v>
      </c>
    </row>
    <row r="534" spans="1:14" ht="33" customHeight="1" x14ac:dyDescent="0.2">
      <c r="A534" s="259" t="s">
        <v>233</v>
      </c>
      <c r="B534" s="257">
        <v>0</v>
      </c>
      <c r="C534" s="257">
        <v>0</v>
      </c>
      <c r="D534" s="257">
        <v>0</v>
      </c>
      <c r="E534" s="257">
        <v>0</v>
      </c>
      <c r="F534" s="257">
        <v>0</v>
      </c>
      <c r="G534" s="257">
        <v>0</v>
      </c>
      <c r="H534" s="257">
        <v>0</v>
      </c>
      <c r="I534" s="257">
        <v>0</v>
      </c>
      <c r="J534" s="257">
        <v>0</v>
      </c>
      <c r="K534" s="257">
        <v>0</v>
      </c>
      <c r="L534" s="257">
        <v>0</v>
      </c>
      <c r="M534" s="257">
        <v>0</v>
      </c>
      <c r="N534" s="257">
        <v>0</v>
      </c>
    </row>
    <row r="535" spans="1:14" ht="33" customHeight="1" thickBot="1" x14ac:dyDescent="0.25">
      <c r="A535" s="260" t="s">
        <v>234</v>
      </c>
      <c r="B535" s="258">
        <v>0</v>
      </c>
      <c r="C535" s="258">
        <v>0</v>
      </c>
      <c r="D535" s="258">
        <v>0</v>
      </c>
      <c r="E535" s="258">
        <v>0</v>
      </c>
      <c r="F535" s="258">
        <v>48246</v>
      </c>
      <c r="G535" s="258">
        <v>0</v>
      </c>
      <c r="H535" s="258">
        <v>0</v>
      </c>
      <c r="I535" s="258">
        <v>0</v>
      </c>
      <c r="J535" s="258">
        <v>0</v>
      </c>
      <c r="K535" s="258">
        <v>0</v>
      </c>
      <c r="L535" s="258">
        <v>0</v>
      </c>
      <c r="M535" s="258">
        <v>0</v>
      </c>
      <c r="N535" s="258">
        <v>48246</v>
      </c>
    </row>
    <row r="536" spans="1:14" ht="33" customHeight="1" thickBot="1" x14ac:dyDescent="0.25">
      <c r="A536" s="254" t="s">
        <v>235</v>
      </c>
      <c r="B536" s="255">
        <v>0</v>
      </c>
      <c r="C536" s="255">
        <v>0</v>
      </c>
      <c r="D536" s="255">
        <v>0</v>
      </c>
      <c r="E536" s="255">
        <v>0</v>
      </c>
      <c r="F536" s="255">
        <v>0</v>
      </c>
      <c r="G536" s="255">
        <v>0</v>
      </c>
      <c r="H536" s="255">
        <v>0</v>
      </c>
      <c r="I536" s="255">
        <v>0</v>
      </c>
      <c r="J536" s="255">
        <v>0</v>
      </c>
      <c r="K536" s="255">
        <v>0</v>
      </c>
      <c r="L536" s="255">
        <v>0</v>
      </c>
      <c r="M536" s="255">
        <v>0</v>
      </c>
      <c r="N536" s="255">
        <v>0</v>
      </c>
    </row>
    <row r="537" spans="1:14" ht="33" customHeight="1" x14ac:dyDescent="0.2">
      <c r="A537" s="261" t="s">
        <v>236</v>
      </c>
      <c r="B537" s="257">
        <v>0</v>
      </c>
      <c r="C537" s="257">
        <v>0</v>
      </c>
      <c r="D537" s="257">
        <v>0</v>
      </c>
      <c r="E537" s="257">
        <v>0</v>
      </c>
      <c r="F537" s="257">
        <v>0</v>
      </c>
      <c r="G537" s="257">
        <v>0</v>
      </c>
      <c r="H537" s="257">
        <v>0</v>
      </c>
      <c r="I537" s="257">
        <v>0</v>
      </c>
      <c r="J537" s="257">
        <v>0</v>
      </c>
      <c r="K537" s="257">
        <v>0</v>
      </c>
      <c r="L537" s="257">
        <v>0</v>
      </c>
      <c r="M537" s="257">
        <v>0</v>
      </c>
      <c r="N537" s="257">
        <v>0</v>
      </c>
    </row>
    <row r="538" spans="1:14" ht="33" customHeight="1" x14ac:dyDescent="0.2">
      <c r="A538" s="261" t="s">
        <v>237</v>
      </c>
      <c r="B538" s="257">
        <v>0</v>
      </c>
      <c r="C538" s="257">
        <v>0</v>
      </c>
      <c r="D538" s="257">
        <v>0</v>
      </c>
      <c r="E538" s="257">
        <v>0</v>
      </c>
      <c r="F538" s="257">
        <v>0</v>
      </c>
      <c r="G538" s="257">
        <v>0</v>
      </c>
      <c r="H538" s="257">
        <v>0</v>
      </c>
      <c r="I538" s="257">
        <v>0</v>
      </c>
      <c r="J538" s="257">
        <v>0</v>
      </c>
      <c r="K538" s="257">
        <v>0</v>
      </c>
      <c r="L538" s="257">
        <v>0</v>
      </c>
      <c r="M538" s="257">
        <v>0</v>
      </c>
      <c r="N538" s="257">
        <v>0</v>
      </c>
    </row>
    <row r="539" spans="1:14" ht="33" customHeight="1" x14ac:dyDescent="0.2">
      <c r="A539" s="261" t="s">
        <v>238</v>
      </c>
      <c r="B539" s="257">
        <v>0</v>
      </c>
      <c r="C539" s="257">
        <v>0</v>
      </c>
      <c r="D539" s="257">
        <v>0</v>
      </c>
      <c r="E539" s="257">
        <v>0</v>
      </c>
      <c r="F539" s="257">
        <v>0</v>
      </c>
      <c r="G539" s="257">
        <v>0</v>
      </c>
      <c r="H539" s="257">
        <v>0</v>
      </c>
      <c r="I539" s="257">
        <v>0</v>
      </c>
      <c r="J539" s="257">
        <v>0</v>
      </c>
      <c r="K539" s="257">
        <v>0</v>
      </c>
      <c r="L539" s="257">
        <v>0</v>
      </c>
      <c r="M539" s="257">
        <v>0</v>
      </c>
      <c r="N539" s="257">
        <v>0</v>
      </c>
    </row>
    <row r="540" spans="1:14" ht="33" customHeight="1" x14ac:dyDescent="0.2">
      <c r="A540" s="261" t="s">
        <v>239</v>
      </c>
      <c r="B540" s="257">
        <v>0</v>
      </c>
      <c r="C540" s="257">
        <v>0</v>
      </c>
      <c r="D540" s="257">
        <v>0</v>
      </c>
      <c r="E540" s="257">
        <v>0</v>
      </c>
      <c r="F540" s="257">
        <v>0</v>
      </c>
      <c r="G540" s="257">
        <v>0</v>
      </c>
      <c r="H540" s="257">
        <v>0</v>
      </c>
      <c r="I540" s="257">
        <v>0</v>
      </c>
      <c r="J540" s="257">
        <v>0</v>
      </c>
      <c r="K540" s="257">
        <v>0</v>
      </c>
      <c r="L540" s="257">
        <v>0</v>
      </c>
      <c r="M540" s="257">
        <v>0</v>
      </c>
      <c r="N540" s="257">
        <v>0</v>
      </c>
    </row>
    <row r="541" spans="1:14" ht="33" customHeight="1" x14ac:dyDescent="0.2">
      <c r="A541" s="261" t="s">
        <v>240</v>
      </c>
      <c r="B541" s="257">
        <v>0</v>
      </c>
      <c r="C541" s="257">
        <v>0</v>
      </c>
      <c r="D541" s="257">
        <v>0</v>
      </c>
      <c r="E541" s="257">
        <v>0</v>
      </c>
      <c r="F541" s="257">
        <v>0</v>
      </c>
      <c r="G541" s="257">
        <v>0</v>
      </c>
      <c r="H541" s="257">
        <v>0</v>
      </c>
      <c r="I541" s="257">
        <v>0</v>
      </c>
      <c r="J541" s="257">
        <v>0</v>
      </c>
      <c r="K541" s="257">
        <v>0</v>
      </c>
      <c r="L541" s="257">
        <v>0</v>
      </c>
      <c r="M541" s="257">
        <v>0</v>
      </c>
      <c r="N541" s="257">
        <v>0</v>
      </c>
    </row>
    <row r="542" spans="1:14" ht="33" customHeight="1" thickBot="1" x14ac:dyDescent="0.25">
      <c r="A542" s="261" t="s">
        <v>241</v>
      </c>
      <c r="B542" s="257">
        <v>0</v>
      </c>
      <c r="C542" s="257">
        <v>0</v>
      </c>
      <c r="D542" s="257">
        <v>0</v>
      </c>
      <c r="E542" s="257">
        <v>0</v>
      </c>
      <c r="F542" s="257">
        <v>0</v>
      </c>
      <c r="G542" s="257">
        <v>0</v>
      </c>
      <c r="H542" s="257">
        <v>0</v>
      </c>
      <c r="I542" s="257">
        <v>0</v>
      </c>
      <c r="J542" s="257">
        <v>0</v>
      </c>
      <c r="K542" s="257">
        <v>0</v>
      </c>
      <c r="L542" s="257">
        <v>0</v>
      </c>
      <c r="M542" s="257">
        <v>0</v>
      </c>
      <c r="N542" s="257">
        <v>0</v>
      </c>
    </row>
    <row r="543" spans="1:14" ht="33" customHeight="1" thickBot="1" x14ac:dyDescent="0.25">
      <c r="A543" s="254" t="s">
        <v>242</v>
      </c>
      <c r="B543" s="255">
        <v>0</v>
      </c>
      <c r="C543" s="255">
        <v>0</v>
      </c>
      <c r="D543" s="255">
        <v>0</v>
      </c>
      <c r="E543" s="255">
        <v>0</v>
      </c>
      <c r="F543" s="255">
        <v>0</v>
      </c>
      <c r="G543" s="255">
        <v>0</v>
      </c>
      <c r="H543" s="255">
        <v>0</v>
      </c>
      <c r="I543" s="255">
        <v>0</v>
      </c>
      <c r="J543" s="255">
        <v>0</v>
      </c>
      <c r="K543" s="255">
        <v>0</v>
      </c>
      <c r="L543" s="255">
        <v>0</v>
      </c>
      <c r="M543" s="255">
        <v>0</v>
      </c>
      <c r="N543" s="255">
        <v>0</v>
      </c>
    </row>
    <row r="544" spans="1:14" ht="33" customHeight="1" x14ac:dyDescent="0.2">
      <c r="A544" s="261" t="s">
        <v>243</v>
      </c>
      <c r="B544" s="257">
        <v>0</v>
      </c>
      <c r="C544" s="257">
        <v>0</v>
      </c>
      <c r="D544" s="257">
        <v>0</v>
      </c>
      <c r="E544" s="257">
        <v>0</v>
      </c>
      <c r="F544" s="257">
        <v>0</v>
      </c>
      <c r="G544" s="257">
        <v>0</v>
      </c>
      <c r="H544" s="257">
        <v>0</v>
      </c>
      <c r="I544" s="257">
        <v>0</v>
      </c>
      <c r="J544" s="257">
        <v>0</v>
      </c>
      <c r="K544" s="257">
        <v>0</v>
      </c>
      <c r="L544" s="257">
        <v>0</v>
      </c>
      <c r="M544" s="257">
        <v>0</v>
      </c>
      <c r="N544" s="257">
        <v>0</v>
      </c>
    </row>
    <row r="545" spans="1:14" ht="33" customHeight="1" x14ac:dyDescent="0.2">
      <c r="A545" s="261" t="s">
        <v>244</v>
      </c>
      <c r="B545" s="257">
        <v>0</v>
      </c>
      <c r="C545" s="257">
        <v>0</v>
      </c>
      <c r="D545" s="257">
        <v>0</v>
      </c>
      <c r="E545" s="257">
        <v>0</v>
      </c>
      <c r="F545" s="257">
        <v>0</v>
      </c>
      <c r="G545" s="257">
        <v>0</v>
      </c>
      <c r="H545" s="257">
        <v>0</v>
      </c>
      <c r="I545" s="257">
        <v>0</v>
      </c>
      <c r="J545" s="257">
        <v>0</v>
      </c>
      <c r="K545" s="257">
        <v>0</v>
      </c>
      <c r="L545" s="257">
        <v>0</v>
      </c>
      <c r="M545" s="257">
        <v>0</v>
      </c>
      <c r="N545" s="257">
        <v>0</v>
      </c>
    </row>
    <row r="546" spans="1:14" ht="33" customHeight="1" x14ac:dyDescent="0.2">
      <c r="A546" s="261" t="s">
        <v>245</v>
      </c>
      <c r="B546" s="257">
        <v>0</v>
      </c>
      <c r="C546" s="257">
        <v>0</v>
      </c>
      <c r="D546" s="257">
        <v>0</v>
      </c>
      <c r="E546" s="257">
        <v>0</v>
      </c>
      <c r="F546" s="257">
        <v>0</v>
      </c>
      <c r="G546" s="257">
        <v>0</v>
      </c>
      <c r="H546" s="257">
        <v>0</v>
      </c>
      <c r="I546" s="257">
        <v>0</v>
      </c>
      <c r="J546" s="257">
        <v>0</v>
      </c>
      <c r="K546" s="257">
        <v>0</v>
      </c>
      <c r="L546" s="257">
        <v>0</v>
      </c>
      <c r="M546" s="257">
        <v>0</v>
      </c>
      <c r="N546" s="257">
        <v>0</v>
      </c>
    </row>
    <row r="547" spans="1:14" ht="33" customHeight="1" thickBot="1" x14ac:dyDescent="0.25">
      <c r="A547" s="261" t="s">
        <v>246</v>
      </c>
      <c r="B547" s="257">
        <v>0</v>
      </c>
      <c r="C547" s="257">
        <v>0</v>
      </c>
      <c r="D547" s="257">
        <v>0</v>
      </c>
      <c r="E547" s="257">
        <v>0</v>
      </c>
      <c r="F547" s="257">
        <v>0</v>
      </c>
      <c r="G547" s="257">
        <v>0</v>
      </c>
      <c r="H547" s="257">
        <v>0</v>
      </c>
      <c r="I547" s="257">
        <v>0</v>
      </c>
      <c r="J547" s="257">
        <v>0</v>
      </c>
      <c r="K547" s="257">
        <v>0</v>
      </c>
      <c r="L547" s="257">
        <v>0</v>
      </c>
      <c r="M547" s="257">
        <v>0</v>
      </c>
      <c r="N547" s="257">
        <v>0</v>
      </c>
    </row>
    <row r="548" spans="1:14" ht="33" customHeight="1" thickBot="1" x14ac:dyDescent="0.25">
      <c r="A548" s="254" t="s">
        <v>247</v>
      </c>
      <c r="B548" s="262">
        <v>579691.28</v>
      </c>
      <c r="C548" s="262">
        <v>1023681.08</v>
      </c>
      <c r="D548" s="262">
        <v>896413.82</v>
      </c>
      <c r="E548" s="262">
        <v>278124.5</v>
      </c>
      <c r="F548" s="262">
        <v>392275.22</v>
      </c>
      <c r="G548" s="262">
        <v>653435.39</v>
      </c>
      <c r="H548" s="262">
        <v>909936.9</v>
      </c>
      <c r="I548" s="262">
        <v>995714.15</v>
      </c>
      <c r="J548" s="262">
        <v>1645508.01</v>
      </c>
      <c r="K548" s="262">
        <v>970725.3</v>
      </c>
      <c r="L548" s="262">
        <v>1257537.6499999999</v>
      </c>
      <c r="M548" s="262">
        <v>722036.05</v>
      </c>
      <c r="N548" s="262">
        <v>10325079.35</v>
      </c>
    </row>
    <row r="549" spans="1:14" ht="33" customHeight="1" x14ac:dyDescent="0.2">
      <c r="A549" s="261" t="s">
        <v>248</v>
      </c>
      <c r="B549" s="257">
        <v>0</v>
      </c>
      <c r="C549" s="257">
        <v>0</v>
      </c>
      <c r="D549" s="257">
        <v>0</v>
      </c>
      <c r="E549" s="257">
        <v>0</v>
      </c>
      <c r="F549" s="257">
        <v>0</v>
      </c>
      <c r="G549" s="257">
        <v>0</v>
      </c>
      <c r="H549" s="257">
        <v>0</v>
      </c>
      <c r="I549" s="257">
        <v>0</v>
      </c>
      <c r="J549" s="257">
        <v>0</v>
      </c>
      <c r="K549" s="257">
        <v>0</v>
      </c>
      <c r="L549" s="257">
        <v>0</v>
      </c>
      <c r="M549" s="257">
        <v>0</v>
      </c>
      <c r="N549" s="263">
        <v>0</v>
      </c>
    </row>
    <row r="550" spans="1:14" ht="33" customHeight="1" thickBot="1" x14ac:dyDescent="0.25">
      <c r="A550" s="261" t="s">
        <v>249</v>
      </c>
      <c r="B550" s="257">
        <v>579691.28</v>
      </c>
      <c r="C550" s="257">
        <v>1023681.08</v>
      </c>
      <c r="D550" s="257">
        <v>896413.82</v>
      </c>
      <c r="E550" s="257">
        <v>278124.5</v>
      </c>
      <c r="F550" s="257">
        <v>392275.22</v>
      </c>
      <c r="G550" s="257">
        <v>653435.39</v>
      </c>
      <c r="H550" s="257">
        <v>909936.9</v>
      </c>
      <c r="I550" s="257">
        <v>995714.15</v>
      </c>
      <c r="J550" s="257">
        <v>1645508.01</v>
      </c>
      <c r="K550" s="257">
        <v>970725.3</v>
      </c>
      <c r="L550" s="257">
        <v>1257537.6499999999</v>
      </c>
      <c r="M550" s="257">
        <v>722036.05</v>
      </c>
      <c r="N550" s="263">
        <v>10325079.35</v>
      </c>
    </row>
    <row r="551" spans="1:14" ht="33" customHeight="1" thickBot="1" x14ac:dyDescent="0.25">
      <c r="A551" s="254" t="s">
        <v>250</v>
      </c>
      <c r="B551" s="255">
        <v>130865616.03</v>
      </c>
      <c r="C551" s="255">
        <v>124324391.25</v>
      </c>
      <c r="D551" s="255">
        <v>86311204.460000008</v>
      </c>
      <c r="E551" s="255">
        <v>72723412.180000007</v>
      </c>
      <c r="F551" s="255">
        <v>133750629.33999999</v>
      </c>
      <c r="G551" s="255">
        <v>154679567.80000001</v>
      </c>
      <c r="H551" s="255">
        <v>155359756.88999999</v>
      </c>
      <c r="I551" s="255">
        <v>146190512.12</v>
      </c>
      <c r="J551" s="255">
        <v>153249728.41</v>
      </c>
      <c r="K551" s="255">
        <v>155454123.04999998</v>
      </c>
      <c r="L551" s="255">
        <v>152309522.38999999</v>
      </c>
      <c r="M551" s="255">
        <v>139314437.72999999</v>
      </c>
      <c r="N551" s="255">
        <v>1604532901.6500001</v>
      </c>
    </row>
    <row r="552" spans="1:14" ht="33" customHeight="1" x14ac:dyDescent="0.2">
      <c r="A552" s="261" t="s">
        <v>251</v>
      </c>
      <c r="B552" s="257">
        <v>5847.85</v>
      </c>
      <c r="C552" s="257">
        <v>13327.35</v>
      </c>
      <c r="D552" s="257">
        <v>17287.75</v>
      </c>
      <c r="E552" s="257">
        <v>11198</v>
      </c>
      <c r="F552" s="257">
        <v>5548.6</v>
      </c>
      <c r="G552" s="257">
        <v>3042.75</v>
      </c>
      <c r="H552" s="257">
        <v>7515.25</v>
      </c>
      <c r="I552" s="257">
        <v>9468.9</v>
      </c>
      <c r="J552" s="257">
        <v>4058.1</v>
      </c>
      <c r="K552" s="257">
        <v>0</v>
      </c>
      <c r="L552" s="257">
        <v>2705.4</v>
      </c>
      <c r="M552" s="257">
        <v>5410.8</v>
      </c>
      <c r="N552" s="263">
        <v>85410.75</v>
      </c>
    </row>
    <row r="553" spans="1:14" ht="33" customHeight="1" x14ac:dyDescent="0.2">
      <c r="A553" s="261" t="s">
        <v>252</v>
      </c>
      <c r="B553" s="257">
        <v>0</v>
      </c>
      <c r="C553" s="257">
        <v>0</v>
      </c>
      <c r="D553" s="257">
        <v>0</v>
      </c>
      <c r="E553" s="257">
        <v>0</v>
      </c>
      <c r="F553" s="257">
        <v>0</v>
      </c>
      <c r="G553" s="257">
        <v>0</v>
      </c>
      <c r="H553" s="257">
        <v>0</v>
      </c>
      <c r="I553" s="257">
        <v>0</v>
      </c>
      <c r="J553" s="257">
        <v>0</v>
      </c>
      <c r="K553" s="257">
        <v>0</v>
      </c>
      <c r="L553" s="257">
        <v>0</v>
      </c>
      <c r="M553" s="257">
        <v>0</v>
      </c>
      <c r="N553" s="263">
        <v>0</v>
      </c>
    </row>
    <row r="554" spans="1:14" ht="33" customHeight="1" x14ac:dyDescent="0.2">
      <c r="A554" s="261" t="s">
        <v>253</v>
      </c>
      <c r="B554" s="257">
        <v>0</v>
      </c>
      <c r="C554" s="257">
        <v>0</v>
      </c>
      <c r="D554" s="257">
        <v>0</v>
      </c>
      <c r="E554" s="257">
        <v>0</v>
      </c>
      <c r="F554" s="257">
        <v>0</v>
      </c>
      <c r="G554" s="257">
        <v>0</v>
      </c>
      <c r="H554" s="257">
        <v>0</v>
      </c>
      <c r="I554" s="257">
        <v>0</v>
      </c>
      <c r="J554" s="257">
        <v>0</v>
      </c>
      <c r="K554" s="257">
        <v>0</v>
      </c>
      <c r="L554" s="257">
        <v>0</v>
      </c>
      <c r="M554" s="257">
        <v>0</v>
      </c>
      <c r="N554" s="263">
        <v>0</v>
      </c>
    </row>
    <row r="555" spans="1:14" ht="33" customHeight="1" x14ac:dyDescent="0.2">
      <c r="A555" s="261" t="s">
        <v>254</v>
      </c>
      <c r="B555" s="257">
        <v>69507858.680000007</v>
      </c>
      <c r="C555" s="257">
        <v>48139583.079999998</v>
      </c>
      <c r="D555" s="257">
        <v>43970181.119999997</v>
      </c>
      <c r="E555" s="257">
        <v>4011352.95</v>
      </c>
      <c r="F555" s="257">
        <v>0</v>
      </c>
      <c r="G555" s="257">
        <v>46653342.329999998</v>
      </c>
      <c r="H555" s="257">
        <v>112287096.75</v>
      </c>
      <c r="I555" s="257">
        <v>65260898.869999997</v>
      </c>
      <c r="J555" s="257">
        <v>102621220.77</v>
      </c>
      <c r="K555" s="257">
        <v>3098238.51</v>
      </c>
      <c r="L555" s="257">
        <v>73396860.549999997</v>
      </c>
      <c r="M555" s="257">
        <v>43470285.880000003</v>
      </c>
      <c r="N555" s="263">
        <v>612416919.48999989</v>
      </c>
    </row>
    <row r="556" spans="1:14" ht="33" customHeight="1" x14ac:dyDescent="0.2">
      <c r="A556" s="261" t="s">
        <v>255</v>
      </c>
      <c r="B556" s="257">
        <v>0</v>
      </c>
      <c r="C556" s="257">
        <v>0</v>
      </c>
      <c r="D556" s="257">
        <v>0</v>
      </c>
      <c r="E556" s="257">
        <v>0</v>
      </c>
      <c r="F556" s="257">
        <v>0</v>
      </c>
      <c r="G556" s="257">
        <v>0</v>
      </c>
      <c r="H556" s="257">
        <v>0</v>
      </c>
      <c r="I556" s="257">
        <v>0</v>
      </c>
      <c r="J556" s="257">
        <v>0</v>
      </c>
      <c r="K556" s="257">
        <v>0</v>
      </c>
      <c r="L556" s="257">
        <v>0</v>
      </c>
      <c r="M556" s="257">
        <v>0</v>
      </c>
      <c r="N556" s="263">
        <v>0</v>
      </c>
    </row>
    <row r="557" spans="1:14" ht="33" customHeight="1" x14ac:dyDescent="0.2">
      <c r="A557" s="261" t="s">
        <v>256</v>
      </c>
      <c r="B557" s="257">
        <v>2750671.92</v>
      </c>
      <c r="C557" s="257">
        <v>1516082.42</v>
      </c>
      <c r="D557" s="257">
        <v>923467.74</v>
      </c>
      <c r="E557" s="257">
        <v>0</v>
      </c>
      <c r="F557" s="257">
        <v>0</v>
      </c>
      <c r="G557" s="257">
        <v>0</v>
      </c>
      <c r="H557" s="257">
        <v>0</v>
      </c>
      <c r="I557" s="257">
        <v>0</v>
      </c>
      <c r="J557" s="257">
        <v>0</v>
      </c>
      <c r="K557" s="257">
        <v>0</v>
      </c>
      <c r="L557" s="257">
        <v>0</v>
      </c>
      <c r="M557" s="257">
        <v>0</v>
      </c>
      <c r="N557" s="263">
        <v>5190222.08</v>
      </c>
    </row>
    <row r="558" spans="1:14" ht="33" customHeight="1" x14ac:dyDescent="0.2">
      <c r="A558" s="261" t="s">
        <v>257</v>
      </c>
      <c r="B558" s="257">
        <v>0</v>
      </c>
      <c r="C558" s="257">
        <v>0</v>
      </c>
      <c r="D558" s="257">
        <v>628307.5</v>
      </c>
      <c r="E558" s="257">
        <v>0</v>
      </c>
      <c r="F558" s="257">
        <v>0</v>
      </c>
      <c r="G558" s="257">
        <v>0</v>
      </c>
      <c r="H558" s="257">
        <v>0</v>
      </c>
      <c r="I558" s="257">
        <v>0</v>
      </c>
      <c r="J558" s="257">
        <v>0</v>
      </c>
      <c r="K558" s="257">
        <v>0</v>
      </c>
      <c r="L558" s="257">
        <v>0</v>
      </c>
      <c r="M558" s="257">
        <v>0</v>
      </c>
      <c r="N558" s="263">
        <v>628307.5</v>
      </c>
    </row>
    <row r="559" spans="1:14" ht="33" customHeight="1" x14ac:dyDescent="0.2">
      <c r="A559" s="261" t="s">
        <v>258</v>
      </c>
      <c r="B559" s="257">
        <v>1570188.9</v>
      </c>
      <c r="C559" s="257">
        <v>758924.64</v>
      </c>
      <c r="D559" s="257">
        <v>706585.01</v>
      </c>
      <c r="E559" s="257">
        <v>0</v>
      </c>
      <c r="F559" s="257">
        <v>0</v>
      </c>
      <c r="G559" s="257">
        <v>0</v>
      </c>
      <c r="H559" s="257">
        <v>0</v>
      </c>
      <c r="I559" s="257">
        <v>0</v>
      </c>
      <c r="J559" s="257">
        <v>0</v>
      </c>
      <c r="K559" s="257">
        <v>0</v>
      </c>
      <c r="L559" s="257">
        <v>0</v>
      </c>
      <c r="M559" s="257">
        <v>707232.61</v>
      </c>
      <c r="N559" s="263">
        <v>3742931.1599999997</v>
      </c>
    </row>
    <row r="560" spans="1:14" ht="33" customHeight="1" x14ac:dyDescent="0.2">
      <c r="A560" s="261" t="s">
        <v>259</v>
      </c>
      <c r="B560" s="257">
        <v>57031048.68</v>
      </c>
      <c r="C560" s="257">
        <v>73896473.760000005</v>
      </c>
      <c r="D560" s="257">
        <v>40065375.340000004</v>
      </c>
      <c r="E560" s="257">
        <v>68700861.230000004</v>
      </c>
      <c r="F560" s="257">
        <v>133745080.73999999</v>
      </c>
      <c r="G560" s="257">
        <v>108023182.72</v>
      </c>
      <c r="H560" s="257">
        <v>43065144.890000001</v>
      </c>
      <c r="I560" s="257">
        <v>80920144.349999994</v>
      </c>
      <c r="J560" s="257">
        <v>50624449.539999999</v>
      </c>
      <c r="K560" s="257">
        <v>152355884.53999999</v>
      </c>
      <c r="L560" s="257">
        <v>78909956.439999998</v>
      </c>
      <c r="M560" s="257">
        <v>95131508.439999998</v>
      </c>
      <c r="N560" s="263">
        <v>982469110.67000008</v>
      </c>
    </row>
    <row r="561" spans="1:14" ht="33" customHeight="1" x14ac:dyDescent="0.2">
      <c r="A561" s="261" t="s">
        <v>260</v>
      </c>
      <c r="B561" s="257">
        <v>0</v>
      </c>
      <c r="C561" s="257">
        <v>0</v>
      </c>
      <c r="D561" s="257">
        <v>0</v>
      </c>
      <c r="E561" s="257">
        <v>0</v>
      </c>
      <c r="F561" s="257">
        <v>0</v>
      </c>
      <c r="G561" s="257">
        <v>0</v>
      </c>
      <c r="H561" s="257">
        <v>0</v>
      </c>
      <c r="I561" s="257">
        <v>0</v>
      </c>
      <c r="J561" s="257">
        <v>0</v>
      </c>
      <c r="K561" s="257">
        <v>0</v>
      </c>
      <c r="L561" s="257">
        <v>0</v>
      </c>
      <c r="M561" s="257">
        <v>0</v>
      </c>
      <c r="N561" s="263">
        <v>0</v>
      </c>
    </row>
    <row r="562" spans="1:14" ht="33" customHeight="1" thickBot="1" x14ac:dyDescent="0.25">
      <c r="A562" s="261" t="s">
        <v>261</v>
      </c>
      <c r="B562" s="257">
        <v>0</v>
      </c>
      <c r="C562" s="257">
        <v>0</v>
      </c>
      <c r="D562" s="257">
        <v>0</v>
      </c>
      <c r="E562" s="257">
        <v>0</v>
      </c>
      <c r="F562" s="257">
        <v>0</v>
      </c>
      <c r="G562" s="257">
        <v>0</v>
      </c>
      <c r="H562" s="257">
        <v>0</v>
      </c>
      <c r="I562" s="257">
        <v>0</v>
      </c>
      <c r="J562" s="257">
        <v>0</v>
      </c>
      <c r="K562" s="257">
        <v>0</v>
      </c>
      <c r="L562" s="257">
        <v>0</v>
      </c>
      <c r="M562" s="257">
        <v>0</v>
      </c>
      <c r="N562" s="263">
        <v>0</v>
      </c>
    </row>
    <row r="563" spans="1:14" ht="33" customHeight="1" thickBot="1" x14ac:dyDescent="0.25">
      <c r="A563" s="254" t="s">
        <v>262</v>
      </c>
      <c r="B563" s="255">
        <v>4386046.34</v>
      </c>
      <c r="C563" s="255">
        <v>4131043.64</v>
      </c>
      <c r="D563" s="255">
        <v>5610059.2699999996</v>
      </c>
      <c r="E563" s="255">
        <v>4182044.18</v>
      </c>
      <c r="F563" s="255">
        <v>5304056.04</v>
      </c>
      <c r="G563" s="255">
        <v>4896051.72</v>
      </c>
      <c r="H563" s="255">
        <v>4590048.49</v>
      </c>
      <c r="I563" s="255">
        <v>4972552.53</v>
      </c>
      <c r="J563" s="255">
        <v>5584599</v>
      </c>
      <c r="K563" s="255">
        <v>5253055.5</v>
      </c>
      <c r="L563" s="255">
        <v>3825040.41</v>
      </c>
      <c r="M563" s="255">
        <v>4794050.6500000004</v>
      </c>
      <c r="N563" s="255">
        <v>57528647.770000003</v>
      </c>
    </row>
    <row r="564" spans="1:14" ht="33" customHeight="1" thickBot="1" x14ac:dyDescent="0.25">
      <c r="A564" s="264" t="s">
        <v>262</v>
      </c>
      <c r="B564" s="265">
        <v>4386046.34</v>
      </c>
      <c r="C564" s="265">
        <v>4131043.64</v>
      </c>
      <c r="D564" s="265">
        <v>5610059.2699999996</v>
      </c>
      <c r="E564" s="265">
        <v>4182044.18</v>
      </c>
      <c r="F564" s="265">
        <v>5304056.04</v>
      </c>
      <c r="G564" s="265">
        <v>4896051.72</v>
      </c>
      <c r="H564" s="265">
        <v>4590048.49</v>
      </c>
      <c r="I564" s="265">
        <v>4972552.53</v>
      </c>
      <c r="J564" s="265">
        <v>5584599</v>
      </c>
      <c r="K564" s="265">
        <v>5253055.5</v>
      </c>
      <c r="L564" s="265">
        <v>3825040.41</v>
      </c>
      <c r="M564" s="265">
        <v>4794050.6500000004</v>
      </c>
      <c r="N564" s="263">
        <v>57528647.770000003</v>
      </c>
    </row>
    <row r="565" spans="1:14" ht="33" customHeight="1" thickBot="1" x14ac:dyDescent="0.25">
      <c r="A565" s="254" t="s">
        <v>263</v>
      </c>
      <c r="B565" s="255">
        <v>969719.33</v>
      </c>
      <c r="C565" s="255">
        <v>0</v>
      </c>
      <c r="D565" s="255">
        <v>0</v>
      </c>
      <c r="E565" s="255">
        <v>817937.55</v>
      </c>
      <c r="F565" s="255">
        <v>0</v>
      </c>
      <c r="G565" s="255">
        <v>0</v>
      </c>
      <c r="H565" s="255">
        <v>0</v>
      </c>
      <c r="I565" s="255">
        <v>1039782.35</v>
      </c>
      <c r="J565" s="255">
        <v>0</v>
      </c>
      <c r="K565" s="255">
        <v>813298.82</v>
      </c>
      <c r="L565" s="255">
        <v>0</v>
      </c>
      <c r="M565" s="255">
        <v>0</v>
      </c>
      <c r="N565" s="255">
        <v>3640738.05</v>
      </c>
    </row>
    <row r="566" spans="1:14" ht="33" customHeight="1" x14ac:dyDescent="0.2">
      <c r="A566" s="261" t="s">
        <v>264</v>
      </c>
      <c r="B566" s="257">
        <v>0</v>
      </c>
      <c r="C566" s="257">
        <v>0</v>
      </c>
      <c r="D566" s="257">
        <v>0</v>
      </c>
      <c r="E566" s="257">
        <v>0</v>
      </c>
      <c r="F566" s="257">
        <v>0</v>
      </c>
      <c r="G566" s="257">
        <v>0</v>
      </c>
      <c r="H566" s="257">
        <v>0</v>
      </c>
      <c r="I566" s="257">
        <v>0</v>
      </c>
      <c r="J566" s="257">
        <v>0</v>
      </c>
      <c r="K566" s="257">
        <v>0</v>
      </c>
      <c r="L566" s="257">
        <v>0</v>
      </c>
      <c r="M566" s="257">
        <v>0</v>
      </c>
      <c r="N566" s="263">
        <v>0</v>
      </c>
    </row>
    <row r="567" spans="1:14" ht="33" customHeight="1" x14ac:dyDescent="0.2">
      <c r="A567" s="261" t="s">
        <v>265</v>
      </c>
      <c r="B567" s="257">
        <v>0</v>
      </c>
      <c r="C567" s="257">
        <v>0</v>
      </c>
      <c r="D567" s="257">
        <v>0</v>
      </c>
      <c r="E567" s="257">
        <v>0</v>
      </c>
      <c r="F567" s="257">
        <v>0</v>
      </c>
      <c r="G567" s="257">
        <v>0</v>
      </c>
      <c r="H567" s="257">
        <v>0</v>
      </c>
      <c r="I567" s="257">
        <v>0</v>
      </c>
      <c r="J567" s="257">
        <v>0</v>
      </c>
      <c r="K567" s="257">
        <v>0</v>
      </c>
      <c r="L567" s="257">
        <v>0</v>
      </c>
      <c r="M567" s="257">
        <v>0</v>
      </c>
      <c r="N567" s="263">
        <v>0</v>
      </c>
    </row>
    <row r="568" spans="1:14" ht="33" customHeight="1" x14ac:dyDescent="0.2">
      <c r="A568" s="261" t="s">
        <v>266</v>
      </c>
      <c r="B568" s="257">
        <v>0</v>
      </c>
      <c r="C568" s="257">
        <v>0</v>
      </c>
      <c r="D568" s="257">
        <v>0</v>
      </c>
      <c r="E568" s="257">
        <v>0</v>
      </c>
      <c r="F568" s="257">
        <v>0</v>
      </c>
      <c r="G568" s="257">
        <v>0</v>
      </c>
      <c r="H568" s="257">
        <v>0</v>
      </c>
      <c r="I568" s="257">
        <v>0</v>
      </c>
      <c r="J568" s="257">
        <v>0</v>
      </c>
      <c r="K568" s="257">
        <v>0</v>
      </c>
      <c r="L568" s="257">
        <v>0</v>
      </c>
      <c r="M568" s="257">
        <v>0</v>
      </c>
      <c r="N568" s="263">
        <v>0</v>
      </c>
    </row>
    <row r="569" spans="1:14" ht="33" customHeight="1" x14ac:dyDescent="0.2">
      <c r="A569" s="261" t="s">
        <v>267</v>
      </c>
      <c r="B569" s="257">
        <v>0</v>
      </c>
      <c r="C569" s="257">
        <v>0</v>
      </c>
      <c r="D569" s="257">
        <v>0</v>
      </c>
      <c r="E569" s="257">
        <v>0</v>
      </c>
      <c r="F569" s="257">
        <v>0</v>
      </c>
      <c r="G569" s="257">
        <v>0</v>
      </c>
      <c r="H569" s="257">
        <v>0</v>
      </c>
      <c r="I569" s="257">
        <v>0</v>
      </c>
      <c r="J569" s="257">
        <v>0</v>
      </c>
      <c r="K569" s="257">
        <v>0</v>
      </c>
      <c r="L569" s="257">
        <v>0</v>
      </c>
      <c r="M569" s="257">
        <v>0</v>
      </c>
      <c r="N569" s="263">
        <v>0</v>
      </c>
    </row>
    <row r="570" spans="1:14" ht="33" customHeight="1" x14ac:dyDescent="0.2">
      <c r="A570" s="261" t="s">
        <v>268</v>
      </c>
      <c r="B570" s="257">
        <v>969719.33</v>
      </c>
      <c r="C570" s="257">
        <v>0</v>
      </c>
      <c r="D570" s="257">
        <v>0</v>
      </c>
      <c r="E570" s="257">
        <v>817937.55</v>
      </c>
      <c r="F570" s="257">
        <v>0</v>
      </c>
      <c r="G570" s="257">
        <v>0</v>
      </c>
      <c r="H570" s="257">
        <v>0</v>
      </c>
      <c r="I570" s="257">
        <v>1039782.35</v>
      </c>
      <c r="J570" s="257">
        <v>0</v>
      </c>
      <c r="K570" s="257">
        <v>813298.82</v>
      </c>
      <c r="L570" s="257">
        <v>0</v>
      </c>
      <c r="M570" s="257">
        <v>0</v>
      </c>
      <c r="N570" s="263">
        <v>3640738.05</v>
      </c>
    </row>
    <row r="571" spans="1:14" ht="33" customHeight="1" x14ac:dyDescent="0.2">
      <c r="A571" s="261" t="s">
        <v>269</v>
      </c>
      <c r="B571" s="257">
        <v>0</v>
      </c>
      <c r="C571" s="257">
        <v>0</v>
      </c>
      <c r="D571" s="257">
        <v>0</v>
      </c>
      <c r="E571" s="257">
        <v>0</v>
      </c>
      <c r="F571" s="257">
        <v>0</v>
      </c>
      <c r="G571" s="257">
        <v>0</v>
      </c>
      <c r="H571" s="257">
        <v>0</v>
      </c>
      <c r="I571" s="257">
        <v>0</v>
      </c>
      <c r="J571" s="257">
        <v>0</v>
      </c>
      <c r="K571" s="257">
        <v>0</v>
      </c>
      <c r="L571" s="257">
        <v>0</v>
      </c>
      <c r="M571" s="257">
        <v>0</v>
      </c>
      <c r="N571" s="263">
        <v>0</v>
      </c>
    </row>
    <row r="572" spans="1:14" ht="33" customHeight="1" x14ac:dyDescent="0.2">
      <c r="A572" s="261" t="s">
        <v>270</v>
      </c>
      <c r="B572" s="257">
        <v>0</v>
      </c>
      <c r="C572" s="257">
        <v>0</v>
      </c>
      <c r="D572" s="257">
        <v>0</v>
      </c>
      <c r="E572" s="257">
        <v>0</v>
      </c>
      <c r="F572" s="257">
        <v>0</v>
      </c>
      <c r="G572" s="257">
        <v>0</v>
      </c>
      <c r="H572" s="257">
        <v>0</v>
      </c>
      <c r="I572" s="257">
        <v>0</v>
      </c>
      <c r="J572" s="257">
        <v>0</v>
      </c>
      <c r="K572" s="257">
        <v>0</v>
      </c>
      <c r="L572" s="257">
        <v>0</v>
      </c>
      <c r="M572" s="257">
        <v>0</v>
      </c>
      <c r="N572" s="263">
        <v>0</v>
      </c>
    </row>
    <row r="573" spans="1:14" ht="33" customHeight="1" x14ac:dyDescent="0.2">
      <c r="A573" s="261" t="s">
        <v>271</v>
      </c>
      <c r="B573" s="257">
        <v>0</v>
      </c>
      <c r="C573" s="257">
        <v>0</v>
      </c>
      <c r="D573" s="257">
        <v>0</v>
      </c>
      <c r="E573" s="257">
        <v>0</v>
      </c>
      <c r="F573" s="257">
        <v>0</v>
      </c>
      <c r="G573" s="257">
        <v>0</v>
      </c>
      <c r="H573" s="257">
        <v>0</v>
      </c>
      <c r="I573" s="257">
        <v>0</v>
      </c>
      <c r="J573" s="257">
        <v>0</v>
      </c>
      <c r="K573" s="257">
        <v>0</v>
      </c>
      <c r="L573" s="257">
        <v>0</v>
      </c>
      <c r="M573" s="257">
        <v>0</v>
      </c>
      <c r="N573" s="263">
        <v>0</v>
      </c>
    </row>
    <row r="574" spans="1:14" ht="33" customHeight="1" x14ac:dyDescent="0.2">
      <c r="A574" s="261" t="s">
        <v>272</v>
      </c>
      <c r="B574" s="257">
        <v>0</v>
      </c>
      <c r="C574" s="257">
        <v>0</v>
      </c>
      <c r="D574" s="257">
        <v>0</v>
      </c>
      <c r="E574" s="257">
        <v>0</v>
      </c>
      <c r="F574" s="257">
        <v>0</v>
      </c>
      <c r="G574" s="257">
        <v>0</v>
      </c>
      <c r="H574" s="257">
        <v>0</v>
      </c>
      <c r="I574" s="257">
        <v>0</v>
      </c>
      <c r="J574" s="257">
        <v>0</v>
      </c>
      <c r="K574" s="257">
        <v>0</v>
      </c>
      <c r="L574" s="257">
        <v>0</v>
      </c>
      <c r="M574" s="257">
        <v>0</v>
      </c>
      <c r="N574" s="263">
        <v>0</v>
      </c>
    </row>
    <row r="575" spans="1:14" ht="33" customHeight="1" thickBot="1" x14ac:dyDescent="0.25">
      <c r="A575" s="261" t="s">
        <v>273</v>
      </c>
      <c r="B575" s="257">
        <v>0</v>
      </c>
      <c r="C575" s="257">
        <v>0</v>
      </c>
      <c r="D575" s="257">
        <v>0</v>
      </c>
      <c r="E575" s="257">
        <v>0</v>
      </c>
      <c r="F575" s="257">
        <v>0</v>
      </c>
      <c r="G575" s="257">
        <v>0</v>
      </c>
      <c r="H575" s="257">
        <v>0</v>
      </c>
      <c r="I575" s="257">
        <v>0</v>
      </c>
      <c r="J575" s="257">
        <v>0</v>
      </c>
      <c r="K575" s="257">
        <v>0</v>
      </c>
      <c r="L575" s="257">
        <v>0</v>
      </c>
      <c r="M575" s="257">
        <v>0</v>
      </c>
      <c r="N575" s="263">
        <v>0</v>
      </c>
    </row>
    <row r="576" spans="1:14" ht="33" customHeight="1" thickBot="1" x14ac:dyDescent="0.25">
      <c r="A576" s="254" t="s">
        <v>274</v>
      </c>
      <c r="B576" s="255">
        <v>7902350.1399999997</v>
      </c>
      <c r="C576" s="255">
        <v>10794147.459999999</v>
      </c>
      <c r="D576" s="255">
        <v>8198297.7700000005</v>
      </c>
      <c r="E576" s="255">
        <v>10147767.68</v>
      </c>
      <c r="F576" s="255">
        <v>9486301.8900000006</v>
      </c>
      <c r="G576" s="255">
        <v>9015174.4900000002</v>
      </c>
      <c r="H576" s="255">
        <v>9476915.8800000008</v>
      </c>
      <c r="I576" s="255">
        <v>12265267.58</v>
      </c>
      <c r="J576" s="255">
        <v>11922807.33</v>
      </c>
      <c r="K576" s="255">
        <v>8568750.0800000001</v>
      </c>
      <c r="L576" s="255">
        <v>10004010.960000001</v>
      </c>
      <c r="M576" s="255">
        <v>8102881.5899999999</v>
      </c>
      <c r="N576" s="255">
        <v>115884672.84999999</v>
      </c>
    </row>
    <row r="577" spans="1:14" ht="33" customHeight="1" x14ac:dyDescent="0.2">
      <c r="A577" s="261" t="s">
        <v>275</v>
      </c>
      <c r="B577" s="257">
        <v>6695184.8399999999</v>
      </c>
      <c r="C577" s="257">
        <v>9192812.9299999997</v>
      </c>
      <c r="D577" s="257">
        <v>8040379.1200000001</v>
      </c>
      <c r="E577" s="257">
        <v>10118496.68</v>
      </c>
      <c r="F577" s="257">
        <v>9448249.5899999999</v>
      </c>
      <c r="G577" s="257">
        <v>9015174.4900000002</v>
      </c>
      <c r="H577" s="257">
        <v>9476915.8800000008</v>
      </c>
      <c r="I577" s="257">
        <v>12265267.58</v>
      </c>
      <c r="J577" s="257">
        <v>11922807.33</v>
      </c>
      <c r="K577" s="257">
        <v>8568750.0800000001</v>
      </c>
      <c r="L577" s="257">
        <v>10004010.960000001</v>
      </c>
      <c r="M577" s="257">
        <v>7744285.5899999999</v>
      </c>
      <c r="N577" s="263">
        <v>112492335.06999999</v>
      </c>
    </row>
    <row r="578" spans="1:14" ht="33" customHeight="1" x14ac:dyDescent="0.2">
      <c r="A578" s="261" t="s">
        <v>276</v>
      </c>
      <c r="B578" s="257">
        <v>0</v>
      </c>
      <c r="C578" s="257">
        <v>0</v>
      </c>
      <c r="D578" s="257">
        <v>0</v>
      </c>
      <c r="E578" s="257">
        <v>0</v>
      </c>
      <c r="F578" s="257">
        <v>0</v>
      </c>
      <c r="G578" s="257">
        <v>0</v>
      </c>
      <c r="H578" s="257">
        <v>0</v>
      </c>
      <c r="I578" s="257">
        <v>0</v>
      </c>
      <c r="J578" s="257">
        <v>0</v>
      </c>
      <c r="K578" s="257">
        <v>0</v>
      </c>
      <c r="L578" s="257">
        <v>0</v>
      </c>
      <c r="M578" s="257">
        <v>0</v>
      </c>
      <c r="N578" s="263">
        <v>0</v>
      </c>
    </row>
    <row r="579" spans="1:14" ht="33" customHeight="1" x14ac:dyDescent="0.2">
      <c r="A579" s="261" t="s">
        <v>277</v>
      </c>
      <c r="B579" s="257">
        <v>745172.6</v>
      </c>
      <c r="C579" s="257">
        <v>649554</v>
      </c>
      <c r="D579" s="257">
        <v>79419.149999999994</v>
      </c>
      <c r="E579" s="257">
        <v>0</v>
      </c>
      <c r="F579" s="257">
        <v>0</v>
      </c>
      <c r="G579" s="257">
        <v>0</v>
      </c>
      <c r="H579" s="257">
        <v>0</v>
      </c>
      <c r="I579" s="257">
        <v>0</v>
      </c>
      <c r="J579" s="257">
        <v>0</v>
      </c>
      <c r="K579" s="257">
        <v>0</v>
      </c>
      <c r="L579" s="257">
        <v>0</v>
      </c>
      <c r="M579" s="257">
        <v>0</v>
      </c>
      <c r="N579" s="263">
        <v>1474145.75</v>
      </c>
    </row>
    <row r="580" spans="1:14" ht="33" customHeight="1" x14ac:dyDescent="0.2">
      <c r="A580" s="261" t="s">
        <v>278</v>
      </c>
      <c r="B580" s="257">
        <v>461992.7</v>
      </c>
      <c r="C580" s="257">
        <v>951780.53</v>
      </c>
      <c r="D580" s="257">
        <v>78499.5</v>
      </c>
      <c r="E580" s="257">
        <v>29271</v>
      </c>
      <c r="F580" s="257">
        <v>38052.300000000003</v>
      </c>
      <c r="G580" s="257">
        <v>0</v>
      </c>
      <c r="H580" s="257">
        <v>0</v>
      </c>
      <c r="I580" s="257">
        <v>0</v>
      </c>
      <c r="J580" s="257">
        <v>0</v>
      </c>
      <c r="K580" s="257">
        <v>0</v>
      </c>
      <c r="L580" s="257">
        <v>0</v>
      </c>
      <c r="M580" s="257">
        <v>358596</v>
      </c>
      <c r="N580" s="263">
        <v>1918192.03</v>
      </c>
    </row>
    <row r="581" spans="1:14" ht="33" customHeight="1" x14ac:dyDescent="0.2">
      <c r="A581" s="261" t="s">
        <v>279</v>
      </c>
      <c r="B581" s="257">
        <v>0</v>
      </c>
      <c r="C581" s="257">
        <v>0</v>
      </c>
      <c r="D581" s="257">
        <v>0</v>
      </c>
      <c r="E581" s="257">
        <v>0</v>
      </c>
      <c r="F581" s="257">
        <v>0</v>
      </c>
      <c r="G581" s="257">
        <v>0</v>
      </c>
      <c r="H581" s="257">
        <v>0</v>
      </c>
      <c r="I581" s="257">
        <v>0</v>
      </c>
      <c r="J581" s="257">
        <v>0</v>
      </c>
      <c r="K581" s="257">
        <v>0</v>
      </c>
      <c r="L581" s="257">
        <v>0</v>
      </c>
      <c r="M581" s="257">
        <v>0</v>
      </c>
      <c r="N581" s="263">
        <v>0</v>
      </c>
    </row>
    <row r="582" spans="1:14" ht="33" customHeight="1" x14ac:dyDescent="0.2">
      <c r="A582" s="261" t="s">
        <v>280</v>
      </c>
      <c r="B582" s="257">
        <v>0</v>
      </c>
      <c r="C582" s="257">
        <v>0</v>
      </c>
      <c r="D582" s="257">
        <v>0</v>
      </c>
      <c r="E582" s="257">
        <v>0</v>
      </c>
      <c r="F582" s="257">
        <v>0</v>
      </c>
      <c r="G582" s="257">
        <v>0</v>
      </c>
      <c r="H582" s="257">
        <v>0</v>
      </c>
      <c r="I582" s="257">
        <v>0</v>
      </c>
      <c r="J582" s="257">
        <v>0</v>
      </c>
      <c r="K582" s="257">
        <v>0</v>
      </c>
      <c r="L582" s="257">
        <v>0</v>
      </c>
      <c r="M582" s="257">
        <v>0</v>
      </c>
      <c r="N582" s="263">
        <v>0</v>
      </c>
    </row>
    <row r="583" spans="1:14" ht="33" customHeight="1" thickBot="1" x14ac:dyDescent="0.25">
      <c r="A583" s="261" t="s">
        <v>281</v>
      </c>
      <c r="B583" s="257">
        <v>0</v>
      </c>
      <c r="C583" s="257">
        <v>0</v>
      </c>
      <c r="D583" s="257">
        <v>0</v>
      </c>
      <c r="E583" s="257">
        <v>0</v>
      </c>
      <c r="F583" s="257">
        <v>0</v>
      </c>
      <c r="G583" s="257">
        <v>0</v>
      </c>
      <c r="H583" s="257">
        <v>0</v>
      </c>
      <c r="I583" s="257">
        <v>0</v>
      </c>
      <c r="J583" s="257">
        <v>0</v>
      </c>
      <c r="K583" s="257">
        <v>0</v>
      </c>
      <c r="L583" s="257">
        <v>0</v>
      </c>
      <c r="M583" s="257">
        <v>0</v>
      </c>
      <c r="N583" s="263">
        <v>0</v>
      </c>
    </row>
    <row r="584" spans="1:14" ht="33" customHeight="1" thickBot="1" x14ac:dyDescent="0.25">
      <c r="A584" s="254" t="s">
        <v>282</v>
      </c>
      <c r="B584" s="255">
        <v>6256952.6499999994</v>
      </c>
      <c r="C584" s="255">
        <v>5999845.8900000006</v>
      </c>
      <c r="D584" s="255">
        <v>8146341.6500000004</v>
      </c>
      <c r="E584" s="255">
        <v>8158287.8600000003</v>
      </c>
      <c r="F584" s="255">
        <v>12292483.65</v>
      </c>
      <c r="G584" s="255">
        <v>12697142.299999999</v>
      </c>
      <c r="H584" s="255">
        <v>10697095.059999999</v>
      </c>
      <c r="I584" s="255">
        <v>8639989.9499999993</v>
      </c>
      <c r="J584" s="255">
        <v>7003576.96</v>
      </c>
      <c r="K584" s="255">
        <v>7147178.6400000006</v>
      </c>
      <c r="L584" s="255">
        <v>6970588.5099999998</v>
      </c>
      <c r="M584" s="255">
        <v>5867808.5199999996</v>
      </c>
      <c r="N584" s="255">
        <v>99877291.639999986</v>
      </c>
    </row>
    <row r="585" spans="1:14" ht="33" customHeight="1" x14ac:dyDescent="0.2">
      <c r="A585" s="261" t="s">
        <v>283</v>
      </c>
      <c r="B585" s="257">
        <v>0</v>
      </c>
      <c r="C585" s="257">
        <v>0</v>
      </c>
      <c r="D585" s="257">
        <v>0</v>
      </c>
      <c r="E585" s="257">
        <v>0</v>
      </c>
      <c r="F585" s="257">
        <v>0</v>
      </c>
      <c r="G585" s="257">
        <v>0</v>
      </c>
      <c r="H585" s="257">
        <v>0</v>
      </c>
      <c r="I585" s="257">
        <v>0</v>
      </c>
      <c r="J585" s="257">
        <v>0</v>
      </c>
      <c r="K585" s="257">
        <v>0</v>
      </c>
      <c r="L585" s="257">
        <v>0</v>
      </c>
      <c r="M585" s="257">
        <v>0</v>
      </c>
      <c r="N585" s="263">
        <v>0</v>
      </c>
    </row>
    <row r="586" spans="1:14" ht="33" customHeight="1" x14ac:dyDescent="0.2">
      <c r="A586" s="261" t="s">
        <v>284</v>
      </c>
      <c r="B586" s="257">
        <v>0</v>
      </c>
      <c r="C586" s="257">
        <v>0</v>
      </c>
      <c r="D586" s="257">
        <v>0</v>
      </c>
      <c r="E586" s="257">
        <v>0</v>
      </c>
      <c r="F586" s="257">
        <v>0</v>
      </c>
      <c r="G586" s="257">
        <v>0</v>
      </c>
      <c r="H586" s="257">
        <v>0</v>
      </c>
      <c r="I586" s="257">
        <v>0</v>
      </c>
      <c r="J586" s="257">
        <v>0</v>
      </c>
      <c r="K586" s="257">
        <v>0</v>
      </c>
      <c r="L586" s="257">
        <v>0</v>
      </c>
      <c r="M586" s="257">
        <v>0</v>
      </c>
      <c r="N586" s="263">
        <v>0</v>
      </c>
    </row>
    <row r="587" spans="1:14" ht="33" customHeight="1" x14ac:dyDescent="0.2">
      <c r="A587" s="261" t="s">
        <v>285</v>
      </c>
      <c r="B587" s="257">
        <v>3223569.16</v>
      </c>
      <c r="C587" s="257">
        <v>3888980.43</v>
      </c>
      <c r="D587" s="257">
        <v>4225679.58</v>
      </c>
      <c r="E587" s="257">
        <v>3976985.87</v>
      </c>
      <c r="F587" s="257">
        <v>5243493.46</v>
      </c>
      <c r="G587" s="257">
        <v>6008970.0999999996</v>
      </c>
      <c r="H587" s="257">
        <v>4539228.9400000004</v>
      </c>
      <c r="I587" s="257">
        <v>3115839.54</v>
      </c>
      <c r="J587" s="257">
        <v>3077214.96</v>
      </c>
      <c r="K587" s="257">
        <v>3474604.22</v>
      </c>
      <c r="L587" s="257">
        <v>2958722.76</v>
      </c>
      <c r="M587" s="257">
        <v>3238921.6</v>
      </c>
      <c r="N587" s="263">
        <v>46972210.620000005</v>
      </c>
    </row>
    <row r="588" spans="1:14" ht="33" customHeight="1" x14ac:dyDescent="0.2">
      <c r="A588" s="261" t="s">
        <v>286</v>
      </c>
      <c r="B588" s="257">
        <v>0</v>
      </c>
      <c r="C588" s="257">
        <v>0</v>
      </c>
      <c r="D588" s="257">
        <v>0</v>
      </c>
      <c r="E588" s="257">
        <v>0</v>
      </c>
      <c r="F588" s="257">
        <v>0</v>
      </c>
      <c r="G588" s="257">
        <v>0</v>
      </c>
      <c r="H588" s="257">
        <v>0</v>
      </c>
      <c r="I588" s="257">
        <v>0</v>
      </c>
      <c r="J588" s="257">
        <v>0</v>
      </c>
      <c r="K588" s="257">
        <v>0</v>
      </c>
      <c r="L588" s="257">
        <v>0</v>
      </c>
      <c r="M588" s="257">
        <v>0</v>
      </c>
      <c r="N588" s="263">
        <v>0</v>
      </c>
    </row>
    <row r="589" spans="1:14" ht="33" customHeight="1" x14ac:dyDescent="0.2">
      <c r="A589" s="261" t="s">
        <v>287</v>
      </c>
      <c r="B589" s="257">
        <v>0</v>
      </c>
      <c r="C589" s="257">
        <v>0</v>
      </c>
      <c r="D589" s="257">
        <v>0</v>
      </c>
      <c r="E589" s="257">
        <v>922579.83</v>
      </c>
      <c r="F589" s="257">
        <v>2726615.58</v>
      </c>
      <c r="G589" s="257">
        <v>2677427.59</v>
      </c>
      <c r="H589" s="257">
        <v>1774517.01</v>
      </c>
      <c r="I589" s="257">
        <v>1638022.57</v>
      </c>
      <c r="J589" s="257">
        <v>0</v>
      </c>
      <c r="K589" s="257">
        <v>0</v>
      </c>
      <c r="L589" s="257">
        <v>0</v>
      </c>
      <c r="M589" s="257">
        <v>0</v>
      </c>
      <c r="N589" s="263">
        <v>9739162.5800000001</v>
      </c>
    </row>
    <row r="590" spans="1:14" ht="33" customHeight="1" x14ac:dyDescent="0.2">
      <c r="A590" s="261" t="s">
        <v>288</v>
      </c>
      <c r="B590" s="257">
        <v>0</v>
      </c>
      <c r="C590" s="257">
        <v>0</v>
      </c>
      <c r="D590" s="257">
        <v>0</v>
      </c>
      <c r="E590" s="257">
        <v>0</v>
      </c>
      <c r="F590" s="257">
        <v>0</v>
      </c>
      <c r="G590" s="257">
        <v>0</v>
      </c>
      <c r="H590" s="257">
        <v>0</v>
      </c>
      <c r="I590" s="257">
        <v>0</v>
      </c>
      <c r="J590" s="257">
        <v>0</v>
      </c>
      <c r="K590" s="257">
        <v>0</v>
      </c>
      <c r="L590" s="257">
        <v>0</v>
      </c>
      <c r="M590" s="257">
        <v>0</v>
      </c>
      <c r="N590" s="263">
        <v>0</v>
      </c>
    </row>
    <row r="591" spans="1:14" ht="33" customHeight="1" x14ac:dyDescent="0.2">
      <c r="A591" s="261" t="s">
        <v>289</v>
      </c>
      <c r="B591" s="257">
        <v>0</v>
      </c>
      <c r="C591" s="257">
        <v>0</v>
      </c>
      <c r="D591" s="257">
        <v>0</v>
      </c>
      <c r="E591" s="257">
        <v>0</v>
      </c>
      <c r="F591" s="257">
        <v>0</v>
      </c>
      <c r="G591" s="257">
        <v>0</v>
      </c>
      <c r="H591" s="257">
        <v>0</v>
      </c>
      <c r="I591" s="257">
        <v>0</v>
      </c>
      <c r="J591" s="257">
        <v>0</v>
      </c>
      <c r="K591" s="257">
        <v>0</v>
      </c>
      <c r="L591" s="257">
        <v>0</v>
      </c>
      <c r="M591" s="257">
        <v>0</v>
      </c>
      <c r="N591" s="263">
        <v>0</v>
      </c>
    </row>
    <row r="592" spans="1:14" ht="33" customHeight="1" x14ac:dyDescent="0.2">
      <c r="A592" s="261" t="s">
        <v>290</v>
      </c>
      <c r="B592" s="257">
        <v>0</v>
      </c>
      <c r="C592" s="257">
        <v>0</v>
      </c>
      <c r="D592" s="257">
        <v>0</v>
      </c>
      <c r="E592" s="257">
        <v>0</v>
      </c>
      <c r="F592" s="257">
        <v>0</v>
      </c>
      <c r="G592" s="257">
        <v>0</v>
      </c>
      <c r="H592" s="257">
        <v>0</v>
      </c>
      <c r="I592" s="257">
        <v>0</v>
      </c>
      <c r="J592" s="257">
        <v>0</v>
      </c>
      <c r="K592" s="257">
        <v>0</v>
      </c>
      <c r="L592" s="257">
        <v>0</v>
      </c>
      <c r="M592" s="257">
        <v>0</v>
      </c>
      <c r="N592" s="263">
        <v>0</v>
      </c>
    </row>
    <row r="593" spans="1:14" ht="33" customHeight="1" x14ac:dyDescent="0.2">
      <c r="A593" s="261" t="s">
        <v>291</v>
      </c>
      <c r="B593" s="257">
        <v>0</v>
      </c>
      <c r="C593" s="257">
        <v>0</v>
      </c>
      <c r="D593" s="257">
        <v>0</v>
      </c>
      <c r="E593" s="257">
        <v>0</v>
      </c>
      <c r="F593" s="257">
        <v>0</v>
      </c>
      <c r="G593" s="257">
        <v>0</v>
      </c>
      <c r="H593" s="257">
        <v>0</v>
      </c>
      <c r="I593" s="257">
        <v>0</v>
      </c>
      <c r="J593" s="257">
        <v>0</v>
      </c>
      <c r="K593" s="257">
        <v>0</v>
      </c>
      <c r="L593" s="257">
        <v>0</v>
      </c>
      <c r="M593" s="257">
        <v>0</v>
      </c>
      <c r="N593" s="263">
        <v>0</v>
      </c>
    </row>
    <row r="594" spans="1:14" ht="33" customHeight="1" x14ac:dyDescent="0.2">
      <c r="A594" s="261" t="s">
        <v>292</v>
      </c>
      <c r="B594" s="257">
        <v>0</v>
      </c>
      <c r="C594" s="257">
        <v>0</v>
      </c>
      <c r="D594" s="257">
        <v>0</v>
      </c>
      <c r="E594" s="257">
        <v>0</v>
      </c>
      <c r="F594" s="257">
        <v>0</v>
      </c>
      <c r="G594" s="257">
        <v>0</v>
      </c>
      <c r="H594" s="257">
        <v>0</v>
      </c>
      <c r="I594" s="257">
        <v>0</v>
      </c>
      <c r="J594" s="257">
        <v>0</v>
      </c>
      <c r="K594" s="257">
        <v>0</v>
      </c>
      <c r="L594" s="257">
        <v>0</v>
      </c>
      <c r="M594" s="257">
        <v>0</v>
      </c>
      <c r="N594" s="263">
        <v>0</v>
      </c>
    </row>
    <row r="595" spans="1:14" ht="33" customHeight="1" x14ac:dyDescent="0.2">
      <c r="A595" s="261" t="s">
        <v>293</v>
      </c>
      <c r="B595" s="257">
        <v>0</v>
      </c>
      <c r="C595" s="257">
        <v>0</v>
      </c>
      <c r="D595" s="257">
        <v>0</v>
      </c>
      <c r="E595" s="257">
        <v>0</v>
      </c>
      <c r="F595" s="257">
        <v>0</v>
      </c>
      <c r="G595" s="257">
        <v>0</v>
      </c>
      <c r="H595" s="257">
        <v>0</v>
      </c>
      <c r="I595" s="257">
        <v>0</v>
      </c>
      <c r="J595" s="257">
        <v>0</v>
      </c>
      <c r="K595" s="257">
        <v>0</v>
      </c>
      <c r="L595" s="257">
        <v>0</v>
      </c>
      <c r="M595" s="257">
        <v>0</v>
      </c>
      <c r="N595" s="263">
        <v>0</v>
      </c>
    </row>
    <row r="596" spans="1:14" ht="33" customHeight="1" x14ac:dyDescent="0.2">
      <c r="A596" s="261" t="s">
        <v>294</v>
      </c>
      <c r="B596" s="257">
        <v>0</v>
      </c>
      <c r="C596" s="257">
        <v>0</v>
      </c>
      <c r="D596" s="257">
        <v>0</v>
      </c>
      <c r="E596" s="257">
        <v>0</v>
      </c>
      <c r="F596" s="257">
        <v>0</v>
      </c>
      <c r="G596" s="257">
        <v>0</v>
      </c>
      <c r="H596" s="257">
        <v>0</v>
      </c>
      <c r="I596" s="257">
        <v>0</v>
      </c>
      <c r="J596" s="257">
        <v>0</v>
      </c>
      <c r="K596" s="257">
        <v>0</v>
      </c>
      <c r="L596" s="257">
        <v>0</v>
      </c>
      <c r="M596" s="257">
        <v>0</v>
      </c>
      <c r="N596" s="263">
        <v>0</v>
      </c>
    </row>
    <row r="597" spans="1:14" ht="33" customHeight="1" x14ac:dyDescent="0.2">
      <c r="A597" s="261" t="s">
        <v>295</v>
      </c>
      <c r="B597" s="257">
        <v>0</v>
      </c>
      <c r="C597" s="257">
        <v>0</v>
      </c>
      <c r="D597" s="257">
        <v>0</v>
      </c>
      <c r="E597" s="257">
        <v>0</v>
      </c>
      <c r="F597" s="257">
        <v>0</v>
      </c>
      <c r="G597" s="257">
        <v>0</v>
      </c>
      <c r="H597" s="257">
        <v>0</v>
      </c>
      <c r="I597" s="257">
        <v>0</v>
      </c>
      <c r="J597" s="257">
        <v>0</v>
      </c>
      <c r="K597" s="257">
        <v>0</v>
      </c>
      <c r="L597" s="257">
        <v>0</v>
      </c>
      <c r="M597" s="257">
        <v>0</v>
      </c>
      <c r="N597" s="263">
        <v>0</v>
      </c>
    </row>
    <row r="598" spans="1:14" ht="33" customHeight="1" x14ac:dyDescent="0.2">
      <c r="A598" s="261" t="s">
        <v>296</v>
      </c>
      <c r="B598" s="257">
        <v>2706784.77</v>
      </c>
      <c r="C598" s="257">
        <v>1720541.55</v>
      </c>
      <c r="D598" s="257">
        <v>3333849.14</v>
      </c>
      <c r="E598" s="257">
        <v>2803827.16</v>
      </c>
      <c r="F598" s="257">
        <v>4061131.99</v>
      </c>
      <c r="G598" s="257">
        <v>3750538.19</v>
      </c>
      <c r="H598" s="257">
        <v>3760424.4</v>
      </c>
      <c r="I598" s="257">
        <v>3495827.31</v>
      </c>
      <c r="J598" s="257">
        <v>3536038.09</v>
      </c>
      <c r="K598" s="257">
        <v>3606195.1</v>
      </c>
      <c r="L598" s="257">
        <v>3275427.49</v>
      </c>
      <c r="M598" s="257">
        <v>2433127.66</v>
      </c>
      <c r="N598" s="263">
        <v>38483712.849999994</v>
      </c>
    </row>
    <row r="599" spans="1:14" ht="33" customHeight="1" thickBot="1" x14ac:dyDescent="0.25">
      <c r="A599" s="261" t="s">
        <v>297</v>
      </c>
      <c r="B599" s="257">
        <v>326598.71999999997</v>
      </c>
      <c r="C599" s="257">
        <v>390323.91</v>
      </c>
      <c r="D599" s="257">
        <v>586812.93000000005</v>
      </c>
      <c r="E599" s="257">
        <v>454895</v>
      </c>
      <c r="F599" s="257">
        <v>261242.62</v>
      </c>
      <c r="G599" s="257">
        <v>260206.42</v>
      </c>
      <c r="H599" s="257">
        <v>622924.71</v>
      </c>
      <c r="I599" s="257">
        <v>390300.53</v>
      </c>
      <c r="J599" s="257">
        <v>390323.91</v>
      </c>
      <c r="K599" s="257">
        <v>66379.320000000007</v>
      </c>
      <c r="L599" s="257">
        <v>736438.26</v>
      </c>
      <c r="M599" s="257">
        <v>195759.26</v>
      </c>
      <c r="N599" s="263">
        <v>4682205.59</v>
      </c>
    </row>
    <row r="600" spans="1:14" ht="33" customHeight="1" thickBot="1" x14ac:dyDescent="0.25">
      <c r="A600" s="254" t="s">
        <v>298</v>
      </c>
      <c r="B600" s="255">
        <v>4028385.46</v>
      </c>
      <c r="C600" s="255">
        <v>7004591.9199999999</v>
      </c>
      <c r="D600" s="255">
        <v>11223689.439999999</v>
      </c>
      <c r="E600" s="255">
        <v>7825208.6600000001</v>
      </c>
      <c r="F600" s="255">
        <v>6599028.9000000004</v>
      </c>
      <c r="G600" s="255">
        <v>8838593.8899999987</v>
      </c>
      <c r="H600" s="255">
        <v>12512546.870000001</v>
      </c>
      <c r="I600" s="255">
        <v>8228791.709999999</v>
      </c>
      <c r="J600" s="255">
        <v>12746556.65</v>
      </c>
      <c r="K600" s="255">
        <v>10031722.93</v>
      </c>
      <c r="L600" s="255">
        <v>10512509.48</v>
      </c>
      <c r="M600" s="255">
        <v>7660661.6500000004</v>
      </c>
      <c r="N600" s="255">
        <v>107212287.56000002</v>
      </c>
    </row>
    <row r="601" spans="1:14" ht="33" customHeight="1" x14ac:dyDescent="0.2">
      <c r="A601" s="261" t="s">
        <v>299</v>
      </c>
      <c r="B601" s="257">
        <v>4028385.46</v>
      </c>
      <c r="C601" s="257">
        <v>7004591.9199999999</v>
      </c>
      <c r="D601" s="257">
        <v>10536447.52</v>
      </c>
      <c r="E601" s="257">
        <v>7057765.46</v>
      </c>
      <c r="F601" s="257">
        <v>6599028.9000000004</v>
      </c>
      <c r="G601" s="257">
        <v>8454872.2899999991</v>
      </c>
      <c r="H601" s="257">
        <v>10977660.470000001</v>
      </c>
      <c r="I601" s="257">
        <v>6693905.3099999996</v>
      </c>
      <c r="J601" s="257">
        <v>11211670.25</v>
      </c>
      <c r="K601" s="257">
        <v>9264279.7300000004</v>
      </c>
      <c r="L601" s="257">
        <v>9361344.6799999997</v>
      </c>
      <c r="M601" s="257">
        <v>5742053.6500000004</v>
      </c>
      <c r="N601" s="263">
        <v>96932005.640000015</v>
      </c>
    </row>
    <row r="602" spans="1:14" ht="33" customHeight="1" x14ac:dyDescent="0.2">
      <c r="A602" s="261" t="s">
        <v>300</v>
      </c>
      <c r="B602" s="257">
        <v>0</v>
      </c>
      <c r="C602" s="257">
        <v>0</v>
      </c>
      <c r="D602" s="257">
        <v>687241.92</v>
      </c>
      <c r="E602" s="257">
        <v>767443.2</v>
      </c>
      <c r="F602" s="257">
        <v>0</v>
      </c>
      <c r="G602" s="257">
        <v>383721.6</v>
      </c>
      <c r="H602" s="257">
        <v>1534886.4</v>
      </c>
      <c r="I602" s="257">
        <v>1534886.4</v>
      </c>
      <c r="J602" s="257">
        <v>1534886.4</v>
      </c>
      <c r="K602" s="257">
        <v>767443.2</v>
      </c>
      <c r="L602" s="257">
        <v>1151164.8</v>
      </c>
      <c r="M602" s="257">
        <v>1918608</v>
      </c>
      <c r="N602" s="263">
        <v>10280281.92</v>
      </c>
    </row>
    <row r="603" spans="1:14" ht="33" customHeight="1" x14ac:dyDescent="0.2">
      <c r="A603" s="261" t="s">
        <v>301</v>
      </c>
      <c r="B603" s="257">
        <v>0</v>
      </c>
      <c r="C603" s="257">
        <v>0</v>
      </c>
      <c r="D603" s="257">
        <v>0</v>
      </c>
      <c r="E603" s="257">
        <v>0</v>
      </c>
      <c r="F603" s="257">
        <v>0</v>
      </c>
      <c r="G603" s="257">
        <v>0</v>
      </c>
      <c r="H603" s="257">
        <v>0</v>
      </c>
      <c r="I603" s="257">
        <v>0</v>
      </c>
      <c r="J603" s="257">
        <v>0</v>
      </c>
      <c r="K603" s="257">
        <v>0</v>
      </c>
      <c r="L603" s="257">
        <v>0</v>
      </c>
      <c r="M603" s="257">
        <v>0</v>
      </c>
      <c r="N603" s="263">
        <v>0</v>
      </c>
    </row>
    <row r="604" spans="1:14" ht="33" customHeight="1" x14ac:dyDescent="0.2">
      <c r="A604" s="261" t="s">
        <v>302</v>
      </c>
      <c r="B604" s="257">
        <v>0</v>
      </c>
      <c r="C604" s="257">
        <v>0</v>
      </c>
      <c r="D604" s="257">
        <v>0</v>
      </c>
      <c r="E604" s="257">
        <v>0</v>
      </c>
      <c r="F604" s="257">
        <v>0</v>
      </c>
      <c r="G604" s="257">
        <v>0</v>
      </c>
      <c r="H604" s="257">
        <v>0</v>
      </c>
      <c r="I604" s="257">
        <v>0</v>
      </c>
      <c r="J604" s="257">
        <v>0</v>
      </c>
      <c r="K604" s="257">
        <v>0</v>
      </c>
      <c r="L604" s="257">
        <v>0</v>
      </c>
      <c r="M604" s="257">
        <v>0</v>
      </c>
      <c r="N604" s="263">
        <v>0</v>
      </c>
    </row>
    <row r="605" spans="1:14" ht="33" customHeight="1" x14ac:dyDescent="0.2">
      <c r="A605" s="261" t="s">
        <v>303</v>
      </c>
      <c r="B605" s="257">
        <v>0</v>
      </c>
      <c r="C605" s="257">
        <v>0</v>
      </c>
      <c r="D605" s="257">
        <v>0</v>
      </c>
      <c r="E605" s="257">
        <v>0</v>
      </c>
      <c r="F605" s="257">
        <v>0</v>
      </c>
      <c r="G605" s="257">
        <v>0</v>
      </c>
      <c r="H605" s="257">
        <v>0</v>
      </c>
      <c r="I605" s="257">
        <v>0</v>
      </c>
      <c r="J605" s="257">
        <v>0</v>
      </c>
      <c r="K605" s="257">
        <v>0</v>
      </c>
      <c r="L605" s="257">
        <v>0</v>
      </c>
      <c r="M605" s="257">
        <v>0</v>
      </c>
      <c r="N605" s="263">
        <v>0</v>
      </c>
    </row>
    <row r="606" spans="1:14" ht="33" customHeight="1" thickBot="1" x14ac:dyDescent="0.25">
      <c r="A606" s="261" t="s">
        <v>234</v>
      </c>
      <c r="B606" s="257">
        <v>0</v>
      </c>
      <c r="C606" s="257">
        <v>0</v>
      </c>
      <c r="D606" s="257">
        <v>0</v>
      </c>
      <c r="E606" s="257">
        <v>0</v>
      </c>
      <c r="F606" s="257">
        <v>0</v>
      </c>
      <c r="G606" s="257">
        <v>0</v>
      </c>
      <c r="H606" s="257">
        <v>0</v>
      </c>
      <c r="I606" s="257">
        <v>0</v>
      </c>
      <c r="J606" s="257">
        <v>0</v>
      </c>
      <c r="K606" s="257">
        <v>0</v>
      </c>
      <c r="L606" s="257">
        <v>0</v>
      </c>
      <c r="M606" s="257">
        <v>0</v>
      </c>
      <c r="N606" s="263">
        <v>0</v>
      </c>
    </row>
    <row r="607" spans="1:14" ht="33" customHeight="1" thickBot="1" x14ac:dyDescent="0.25">
      <c r="A607" s="254" t="s">
        <v>304</v>
      </c>
      <c r="B607" s="255">
        <v>0</v>
      </c>
      <c r="C607" s="255">
        <v>0</v>
      </c>
      <c r="D607" s="255">
        <v>1929840</v>
      </c>
      <c r="E607" s="255">
        <v>0</v>
      </c>
      <c r="F607" s="255">
        <v>0</v>
      </c>
      <c r="G607" s="255">
        <v>539605.5</v>
      </c>
      <c r="H607" s="255">
        <v>1206150</v>
      </c>
      <c r="I607" s="255">
        <v>3110897.1</v>
      </c>
      <c r="J607" s="255">
        <v>3125685.9</v>
      </c>
      <c r="K607" s="255">
        <v>5227364.83</v>
      </c>
      <c r="L607" s="255">
        <v>5124314.76</v>
      </c>
      <c r="M607" s="255">
        <v>2238186</v>
      </c>
      <c r="N607" s="255">
        <v>22502044.09</v>
      </c>
    </row>
    <row r="608" spans="1:14" ht="33" customHeight="1" x14ac:dyDescent="0.2">
      <c r="A608" s="261" t="s">
        <v>305</v>
      </c>
      <c r="B608" s="257">
        <v>0</v>
      </c>
      <c r="C608" s="257">
        <v>0</v>
      </c>
      <c r="D608" s="257">
        <v>0</v>
      </c>
      <c r="E608" s="257">
        <v>0</v>
      </c>
      <c r="F608" s="257">
        <v>0</v>
      </c>
      <c r="G608" s="257">
        <v>539605.5</v>
      </c>
      <c r="H608" s="257">
        <v>0</v>
      </c>
      <c r="I608" s="257">
        <v>0</v>
      </c>
      <c r="J608" s="257">
        <v>0</v>
      </c>
      <c r="K608" s="257">
        <v>0</v>
      </c>
      <c r="L608" s="257">
        <v>308346</v>
      </c>
      <c r="M608" s="257">
        <v>308346</v>
      </c>
      <c r="N608" s="257">
        <v>1156297.5</v>
      </c>
    </row>
    <row r="609" spans="1:14" ht="33" customHeight="1" x14ac:dyDescent="0.2">
      <c r="A609" s="261" t="s">
        <v>306</v>
      </c>
      <c r="B609" s="257">
        <v>0</v>
      </c>
      <c r="C609" s="257">
        <v>0</v>
      </c>
      <c r="D609" s="257">
        <v>0</v>
      </c>
      <c r="E609" s="257">
        <v>0</v>
      </c>
      <c r="F609" s="257">
        <v>0</v>
      </c>
      <c r="G609" s="257">
        <v>0</v>
      </c>
      <c r="H609" s="257">
        <v>0</v>
      </c>
      <c r="I609" s="257">
        <v>0</v>
      </c>
      <c r="J609" s="257">
        <v>0</v>
      </c>
      <c r="K609" s="257">
        <v>0</v>
      </c>
      <c r="L609" s="257">
        <v>0</v>
      </c>
      <c r="M609" s="257">
        <v>0</v>
      </c>
      <c r="N609" s="257">
        <v>0</v>
      </c>
    </row>
    <row r="610" spans="1:14" ht="33" customHeight="1" x14ac:dyDescent="0.2">
      <c r="A610" s="261" t="s">
        <v>307</v>
      </c>
      <c r="B610" s="257">
        <v>0</v>
      </c>
      <c r="C610" s="257">
        <v>0</v>
      </c>
      <c r="D610" s="257">
        <v>0</v>
      </c>
      <c r="E610" s="257">
        <v>0</v>
      </c>
      <c r="F610" s="257">
        <v>0</v>
      </c>
      <c r="G610" s="257">
        <v>0</v>
      </c>
      <c r="H610" s="257">
        <v>0</v>
      </c>
      <c r="I610" s="257">
        <v>0</v>
      </c>
      <c r="J610" s="257">
        <v>0</v>
      </c>
      <c r="K610" s="257">
        <v>0</v>
      </c>
      <c r="L610" s="257">
        <v>0</v>
      </c>
      <c r="M610" s="257">
        <v>0</v>
      </c>
      <c r="N610" s="257">
        <v>0</v>
      </c>
    </row>
    <row r="611" spans="1:14" ht="33" customHeight="1" thickBot="1" x14ac:dyDescent="0.25">
      <c r="A611" s="261" t="s">
        <v>234</v>
      </c>
      <c r="B611" s="257">
        <v>0</v>
      </c>
      <c r="C611" s="257">
        <v>0</v>
      </c>
      <c r="D611" s="257">
        <v>1929840</v>
      </c>
      <c r="E611" s="257">
        <v>0</v>
      </c>
      <c r="F611" s="257">
        <v>0</v>
      </c>
      <c r="G611" s="257">
        <v>0</v>
      </c>
      <c r="H611" s="257">
        <v>1206150</v>
      </c>
      <c r="I611" s="257">
        <v>3110897.1</v>
      </c>
      <c r="J611" s="257">
        <v>3125685.9</v>
      </c>
      <c r="K611" s="257">
        <v>5227364.83</v>
      </c>
      <c r="L611" s="257">
        <v>4815968.76</v>
      </c>
      <c r="M611" s="257">
        <v>1929840</v>
      </c>
      <c r="N611" s="257">
        <v>21345746.59</v>
      </c>
    </row>
    <row r="612" spans="1:14" ht="33" customHeight="1" thickBot="1" x14ac:dyDescent="0.25">
      <c r="A612" s="254" t="s">
        <v>308</v>
      </c>
      <c r="B612" s="255">
        <v>92418.7</v>
      </c>
      <c r="C612" s="255">
        <v>4515487.95</v>
      </c>
      <c r="D612" s="255">
        <v>43765.599999999999</v>
      </c>
      <c r="E612" s="255">
        <v>80447.850000000006</v>
      </c>
      <c r="F612" s="255">
        <v>74796.2</v>
      </c>
      <c r="G612" s="255">
        <v>98414</v>
      </c>
      <c r="H612" s="255">
        <v>404247.39</v>
      </c>
      <c r="I612" s="255">
        <v>478505.31</v>
      </c>
      <c r="J612" s="255">
        <v>70029.7</v>
      </c>
      <c r="K612" s="255">
        <v>95350.45</v>
      </c>
      <c r="L612" s="255">
        <v>399840.63</v>
      </c>
      <c r="M612" s="255">
        <v>406924.58999999997</v>
      </c>
      <c r="N612" s="255">
        <v>6760228.3699999992</v>
      </c>
    </row>
    <row r="613" spans="1:14" ht="33" customHeight="1" x14ac:dyDescent="0.2">
      <c r="A613" s="261" t="s">
        <v>309</v>
      </c>
      <c r="B613" s="257">
        <v>0</v>
      </c>
      <c r="C613" s="257">
        <v>0</v>
      </c>
      <c r="D613" s="257">
        <v>0</v>
      </c>
      <c r="E613" s="257">
        <v>0</v>
      </c>
      <c r="F613" s="257">
        <v>0</v>
      </c>
      <c r="G613" s="257">
        <v>0</v>
      </c>
      <c r="H613" s="257">
        <v>0</v>
      </c>
      <c r="I613" s="257">
        <v>0</v>
      </c>
      <c r="J613" s="257">
        <v>0</v>
      </c>
      <c r="K613" s="257">
        <v>0</v>
      </c>
      <c r="L613" s="257">
        <v>0</v>
      </c>
      <c r="M613" s="257">
        <v>0</v>
      </c>
      <c r="N613" s="263">
        <v>0</v>
      </c>
    </row>
    <row r="614" spans="1:14" ht="33" customHeight="1" x14ac:dyDescent="0.2">
      <c r="A614" s="261" t="s">
        <v>310</v>
      </c>
      <c r="B614" s="257">
        <v>0</v>
      </c>
      <c r="C614" s="257">
        <v>0</v>
      </c>
      <c r="D614" s="257">
        <v>0</v>
      </c>
      <c r="E614" s="257">
        <v>0</v>
      </c>
      <c r="F614" s="257">
        <v>0</v>
      </c>
      <c r="G614" s="257">
        <v>0</v>
      </c>
      <c r="H614" s="257">
        <v>0</v>
      </c>
      <c r="I614" s="257">
        <v>0</v>
      </c>
      <c r="J614" s="257">
        <v>0</v>
      </c>
      <c r="K614" s="257">
        <v>0</v>
      </c>
      <c r="L614" s="257">
        <v>0</v>
      </c>
      <c r="M614" s="257">
        <v>0</v>
      </c>
      <c r="N614" s="263">
        <v>0</v>
      </c>
    </row>
    <row r="615" spans="1:14" ht="33" customHeight="1" x14ac:dyDescent="0.2">
      <c r="A615" s="261" t="s">
        <v>311</v>
      </c>
      <c r="B615" s="257">
        <v>0</v>
      </c>
      <c r="C615" s="257">
        <v>0</v>
      </c>
      <c r="D615" s="257">
        <v>0</v>
      </c>
      <c r="E615" s="257">
        <v>0</v>
      </c>
      <c r="F615" s="257">
        <v>0</v>
      </c>
      <c r="G615" s="257">
        <v>0</v>
      </c>
      <c r="H615" s="257">
        <v>0</v>
      </c>
      <c r="I615" s="257">
        <v>0</v>
      </c>
      <c r="J615" s="257">
        <v>0</v>
      </c>
      <c r="K615" s="257">
        <v>0</v>
      </c>
      <c r="L615" s="257">
        <v>0</v>
      </c>
      <c r="M615" s="257">
        <v>0</v>
      </c>
      <c r="N615" s="263">
        <v>0</v>
      </c>
    </row>
    <row r="616" spans="1:14" ht="33" customHeight="1" x14ac:dyDescent="0.2">
      <c r="A616" s="261" t="s">
        <v>312</v>
      </c>
      <c r="B616" s="257">
        <v>0</v>
      </c>
      <c r="C616" s="257">
        <v>0</v>
      </c>
      <c r="D616" s="257">
        <v>0</v>
      </c>
      <c r="E616" s="257">
        <v>0</v>
      </c>
      <c r="F616" s="257">
        <v>0</v>
      </c>
      <c r="G616" s="257">
        <v>0</v>
      </c>
      <c r="H616" s="257">
        <v>0</v>
      </c>
      <c r="I616" s="257">
        <v>0</v>
      </c>
      <c r="J616" s="257">
        <v>0</v>
      </c>
      <c r="K616" s="257">
        <v>0</v>
      </c>
      <c r="L616" s="257">
        <v>0</v>
      </c>
      <c r="M616" s="257">
        <v>0</v>
      </c>
      <c r="N616" s="263">
        <v>0</v>
      </c>
    </row>
    <row r="617" spans="1:14" ht="33" customHeight="1" x14ac:dyDescent="0.2">
      <c r="A617" s="261" t="s">
        <v>313</v>
      </c>
      <c r="B617" s="257">
        <v>0</v>
      </c>
      <c r="C617" s="257">
        <v>0</v>
      </c>
      <c r="D617" s="257">
        <v>0</v>
      </c>
      <c r="E617" s="257">
        <v>0</v>
      </c>
      <c r="F617" s="257">
        <v>0</v>
      </c>
      <c r="G617" s="257">
        <v>0</v>
      </c>
      <c r="H617" s="257">
        <v>0</v>
      </c>
      <c r="I617" s="257">
        <v>0</v>
      </c>
      <c r="J617" s="257">
        <v>0</v>
      </c>
      <c r="K617" s="257">
        <v>0</v>
      </c>
      <c r="L617" s="257">
        <v>0</v>
      </c>
      <c r="M617" s="257">
        <v>0</v>
      </c>
      <c r="N617" s="263">
        <v>0</v>
      </c>
    </row>
    <row r="618" spans="1:14" ht="33" customHeight="1" x14ac:dyDescent="0.2">
      <c r="A618" s="261" t="s">
        <v>314</v>
      </c>
      <c r="B618" s="257">
        <v>0</v>
      </c>
      <c r="C618" s="257">
        <v>0</v>
      </c>
      <c r="D618" s="257">
        <v>0</v>
      </c>
      <c r="E618" s="257">
        <v>0</v>
      </c>
      <c r="F618" s="257">
        <v>0</v>
      </c>
      <c r="G618" s="257">
        <v>0</v>
      </c>
      <c r="H618" s="257">
        <v>0</v>
      </c>
      <c r="I618" s="257">
        <v>0</v>
      </c>
      <c r="J618" s="257">
        <v>0</v>
      </c>
      <c r="K618" s="257">
        <v>0</v>
      </c>
      <c r="L618" s="257">
        <v>0</v>
      </c>
      <c r="M618" s="257">
        <v>0</v>
      </c>
      <c r="N618" s="263">
        <v>0</v>
      </c>
    </row>
    <row r="619" spans="1:14" ht="33" customHeight="1" x14ac:dyDescent="0.2">
      <c r="A619" s="261" t="s">
        <v>313</v>
      </c>
      <c r="B619" s="257">
        <v>92418.7</v>
      </c>
      <c r="C619" s="257">
        <v>28609.95</v>
      </c>
      <c r="D619" s="257">
        <v>43765.599999999999</v>
      </c>
      <c r="E619" s="257">
        <v>80447.850000000006</v>
      </c>
      <c r="F619" s="257">
        <v>74796.2</v>
      </c>
      <c r="G619" s="257">
        <v>98414</v>
      </c>
      <c r="H619" s="257">
        <v>107236.95</v>
      </c>
      <c r="I619" s="257">
        <v>83081.8</v>
      </c>
      <c r="J619" s="257">
        <v>70029.7</v>
      </c>
      <c r="K619" s="257">
        <v>95350.45</v>
      </c>
      <c r="L619" s="257">
        <v>104601.4</v>
      </c>
      <c r="M619" s="257">
        <v>36104.35</v>
      </c>
      <c r="N619" s="263">
        <v>914856.95</v>
      </c>
    </row>
    <row r="620" spans="1:14" ht="33" customHeight="1" thickBot="1" x14ac:dyDescent="0.25">
      <c r="A620" s="261" t="s">
        <v>234</v>
      </c>
      <c r="B620" s="257">
        <v>0</v>
      </c>
      <c r="C620" s="257">
        <v>4486878</v>
      </c>
      <c r="D620" s="257">
        <v>0</v>
      </c>
      <c r="E620" s="257">
        <v>0</v>
      </c>
      <c r="F620" s="257">
        <v>0</v>
      </c>
      <c r="G620" s="257">
        <v>0</v>
      </c>
      <c r="H620" s="257">
        <v>297010.44</v>
      </c>
      <c r="I620" s="257">
        <v>395423.51</v>
      </c>
      <c r="J620" s="257">
        <v>0</v>
      </c>
      <c r="K620" s="257">
        <v>0</v>
      </c>
      <c r="L620" s="257">
        <v>295239.23</v>
      </c>
      <c r="M620" s="257">
        <v>370820.24</v>
      </c>
      <c r="N620" s="263">
        <v>5845371.4199999999</v>
      </c>
    </row>
    <row r="621" spans="1:14" ht="33" customHeight="1" thickBot="1" x14ac:dyDescent="0.25">
      <c r="A621" s="254" t="s">
        <v>315</v>
      </c>
      <c r="B621" s="255">
        <v>0</v>
      </c>
      <c r="C621" s="255">
        <v>0</v>
      </c>
      <c r="D621" s="255">
        <v>0</v>
      </c>
      <c r="E621" s="255">
        <v>0</v>
      </c>
      <c r="F621" s="255">
        <v>0</v>
      </c>
      <c r="G621" s="255">
        <v>0</v>
      </c>
      <c r="H621" s="255">
        <v>0</v>
      </c>
      <c r="I621" s="255">
        <v>0</v>
      </c>
      <c r="J621" s="255">
        <v>0</v>
      </c>
      <c r="K621" s="255">
        <v>0</v>
      </c>
      <c r="L621" s="255">
        <v>0</v>
      </c>
      <c r="M621" s="255">
        <v>0</v>
      </c>
      <c r="N621" s="255">
        <v>0</v>
      </c>
    </row>
    <row r="622" spans="1:14" ht="33" customHeight="1" x14ac:dyDescent="0.2">
      <c r="A622" s="261" t="s">
        <v>316</v>
      </c>
      <c r="B622" s="257">
        <v>0</v>
      </c>
      <c r="C622" s="257">
        <v>0</v>
      </c>
      <c r="D622" s="257">
        <v>0</v>
      </c>
      <c r="E622" s="257">
        <v>0</v>
      </c>
      <c r="F622" s="257">
        <v>0</v>
      </c>
      <c r="G622" s="257">
        <v>0</v>
      </c>
      <c r="H622" s="257">
        <v>0</v>
      </c>
      <c r="I622" s="257">
        <v>0</v>
      </c>
      <c r="J622" s="257">
        <v>0</v>
      </c>
      <c r="K622" s="257">
        <v>0</v>
      </c>
      <c r="L622" s="257">
        <v>0</v>
      </c>
      <c r="M622" s="257">
        <v>0</v>
      </c>
      <c r="N622" s="263">
        <v>0</v>
      </c>
    </row>
    <row r="623" spans="1:14" ht="33" customHeight="1" x14ac:dyDescent="0.2">
      <c r="A623" s="261" t="s">
        <v>317</v>
      </c>
      <c r="B623" s="257">
        <v>0</v>
      </c>
      <c r="C623" s="257">
        <v>0</v>
      </c>
      <c r="D623" s="257">
        <v>0</v>
      </c>
      <c r="E623" s="257">
        <v>0</v>
      </c>
      <c r="F623" s="257">
        <v>0</v>
      </c>
      <c r="G623" s="257">
        <v>0</v>
      </c>
      <c r="H623" s="257">
        <v>0</v>
      </c>
      <c r="I623" s="257">
        <v>0</v>
      </c>
      <c r="J623" s="257">
        <v>0</v>
      </c>
      <c r="K623" s="257">
        <v>0</v>
      </c>
      <c r="L623" s="257">
        <v>0</v>
      </c>
      <c r="M623" s="257">
        <v>0</v>
      </c>
      <c r="N623" s="263">
        <v>0</v>
      </c>
    </row>
    <row r="624" spans="1:14" ht="33" customHeight="1" thickBot="1" x14ac:dyDescent="0.25">
      <c r="A624" s="261" t="s">
        <v>234</v>
      </c>
      <c r="B624" s="257">
        <v>0</v>
      </c>
      <c r="C624" s="257">
        <v>0</v>
      </c>
      <c r="D624" s="257">
        <v>0</v>
      </c>
      <c r="E624" s="257">
        <v>0</v>
      </c>
      <c r="F624" s="257">
        <v>0</v>
      </c>
      <c r="G624" s="257">
        <v>0</v>
      </c>
      <c r="H624" s="257">
        <v>0</v>
      </c>
      <c r="I624" s="257">
        <v>0</v>
      </c>
      <c r="J624" s="257">
        <v>0</v>
      </c>
      <c r="K624" s="257">
        <v>0</v>
      </c>
      <c r="L624" s="257">
        <v>0</v>
      </c>
      <c r="M624" s="257">
        <v>0</v>
      </c>
      <c r="N624" s="263">
        <v>0</v>
      </c>
    </row>
    <row r="625" spans="1:14" ht="33" customHeight="1" thickBot="1" x14ac:dyDescent="0.25">
      <c r="A625" s="254" t="s">
        <v>318</v>
      </c>
      <c r="B625" s="255">
        <v>4140374.41</v>
      </c>
      <c r="C625" s="255">
        <v>4761234.33</v>
      </c>
      <c r="D625" s="255">
        <v>7622551.9699999997</v>
      </c>
      <c r="E625" s="255">
        <v>9799610.1099999994</v>
      </c>
      <c r="F625" s="255">
        <v>8563495.9100000001</v>
      </c>
      <c r="G625" s="255">
        <v>5857587.3300000001</v>
      </c>
      <c r="H625" s="255">
        <v>7055626.4199999999</v>
      </c>
      <c r="I625" s="255">
        <v>8321502.1100000003</v>
      </c>
      <c r="J625" s="255">
        <v>10712324.59</v>
      </c>
      <c r="K625" s="255">
        <v>9106912.1300000008</v>
      </c>
      <c r="L625" s="255">
        <v>7723136.5199999996</v>
      </c>
      <c r="M625" s="255">
        <v>4830618.37</v>
      </c>
      <c r="N625" s="255">
        <v>88494974.200000003</v>
      </c>
    </row>
    <row r="626" spans="1:14" ht="33" customHeight="1" thickBot="1" x14ac:dyDescent="0.25">
      <c r="A626" s="264" t="s">
        <v>318</v>
      </c>
      <c r="B626" s="266">
        <v>4140374.41</v>
      </c>
      <c r="C626" s="266">
        <v>4761234.33</v>
      </c>
      <c r="D626" s="266">
        <v>7622551.9699999997</v>
      </c>
      <c r="E626" s="266">
        <v>9799610.1099999994</v>
      </c>
      <c r="F626" s="266">
        <v>8563495.9100000001</v>
      </c>
      <c r="G626" s="266">
        <v>5857587.3300000001</v>
      </c>
      <c r="H626" s="266">
        <v>7055626.4199999999</v>
      </c>
      <c r="I626" s="266">
        <v>8321502.1100000003</v>
      </c>
      <c r="J626" s="266">
        <v>10712324.59</v>
      </c>
      <c r="K626" s="266">
        <v>9106912.1300000008</v>
      </c>
      <c r="L626" s="266">
        <v>7723136.5199999996</v>
      </c>
      <c r="M626" s="266">
        <v>4830618.37</v>
      </c>
      <c r="N626" s="267">
        <v>88494974.200000003</v>
      </c>
    </row>
    <row r="627" spans="1:14" ht="33" customHeight="1" thickBot="1" x14ac:dyDescent="0.25">
      <c r="A627" s="268" t="s">
        <v>229</v>
      </c>
      <c r="B627" s="269">
        <v>159221554.34</v>
      </c>
      <c r="C627" s="269">
        <v>162554423.51999998</v>
      </c>
      <c r="D627" s="269">
        <v>129982163.98</v>
      </c>
      <c r="E627" s="269">
        <v>114012840.56999999</v>
      </c>
      <c r="F627" s="269">
        <v>176511313.14999998</v>
      </c>
      <c r="G627" s="269">
        <v>197275572.41999999</v>
      </c>
      <c r="H627" s="269">
        <v>202212323.90000001</v>
      </c>
      <c r="I627" s="269">
        <v>194243514.91</v>
      </c>
      <c r="J627" s="269">
        <v>206060816.54999998</v>
      </c>
      <c r="K627" s="269">
        <v>202668481.72999999</v>
      </c>
      <c r="L627" s="269">
        <v>198126501.30999997</v>
      </c>
      <c r="M627" s="269">
        <v>173937605.15000001</v>
      </c>
      <c r="N627" s="269">
        <v>2116807111.5300002</v>
      </c>
    </row>
    <row r="628" spans="1:14" ht="33" customHeight="1" x14ac:dyDescent="0.2"/>
    <row r="629" spans="1:14" ht="33" customHeight="1" x14ac:dyDescent="0.2">
      <c r="A629" s="272"/>
    </row>
    <row r="630" spans="1:14" ht="33" customHeight="1" x14ac:dyDescent="0.2"/>
    <row r="631" spans="1:14" ht="12.75" customHeight="1" x14ac:dyDescent="0.2">
      <c r="A631" s="357"/>
      <c r="B631" s="357"/>
      <c r="C631" s="357"/>
      <c r="D631" s="357"/>
      <c r="E631" s="357"/>
      <c r="F631" s="357"/>
      <c r="G631" s="357"/>
      <c r="H631" s="357"/>
      <c r="I631" s="357"/>
      <c r="J631" s="357"/>
      <c r="K631" s="357"/>
      <c r="L631" s="357"/>
      <c r="M631" s="357"/>
      <c r="N631" s="357"/>
    </row>
    <row r="632" spans="1:14" ht="12.75" customHeight="1" x14ac:dyDescent="0.2">
      <c r="A632" s="238"/>
    </row>
  </sheetData>
  <mergeCells count="8">
    <mergeCell ref="A527:N528"/>
    <mergeCell ref="A631:N631"/>
    <mergeCell ref="A2:N2"/>
    <mergeCell ref="A12:N13"/>
    <mergeCell ref="A115:N116"/>
    <mergeCell ref="A218:N219"/>
    <mergeCell ref="A321:N322"/>
    <mergeCell ref="A424:N425"/>
  </mergeCells>
  <hyperlinks>
    <hyperlink ref="A4" location="'2022'!A12" display="1 - FERROEXPRESO PAMPEANO S.A."/>
    <hyperlink ref="A5" location="'2022'!A115" display="2 - NUEVO CENTRAL ARGENTINO S.A."/>
    <hyperlink ref="A6" location="'2022'!A218" display="3 - FERROSUR ROCA S.A."/>
    <hyperlink ref="A8" location="'2022'!A424" display="5 - BELGRANO CARGAS Y LOGÍSTICA S.A. - Línea Urquiza"/>
    <hyperlink ref="A7" location="'2022'!A321" display="4 - BELGRANO CARGAS Y LOGÍSTICA S.A. - Línea San Martín "/>
    <hyperlink ref="A9" location="'2022'!A527" display="6 - BELGRANO CARGAS Y LOGÍSTICA S.A. - Línea Belgrano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58" fitToHeight="0" orientation="landscape" horizontalDpi="4294967295" verticalDpi="4294967295" r:id="rId1"/>
  <headerFooter>
    <oddHeader>&amp;L&amp;G</oddHeader>
  </headerFooter>
  <rowBreaks count="5" manualBreakCount="5">
    <brk id="113" max="16383" man="1"/>
    <brk id="216" max="16383" man="1"/>
    <brk id="320" max="16383" man="1"/>
    <brk id="423" max="16383" man="1"/>
    <brk id="526" max="16383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14"/>
  <sheetViews>
    <sheetView workbookViewId="0">
      <selection activeCell="P12" sqref="P12"/>
    </sheetView>
  </sheetViews>
  <sheetFormatPr baseColWidth="10" defaultRowHeight="15" x14ac:dyDescent="0.25"/>
  <cols>
    <col min="1" max="1" width="22.28515625" style="359" customWidth="1"/>
    <col min="2" max="16384" width="11.42578125" style="359"/>
  </cols>
  <sheetData>
    <row r="1" spans="1:14" x14ac:dyDescent="0.25">
      <c r="A1" s="382" t="s">
        <v>405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2"/>
      <c r="N1" s="382"/>
    </row>
    <row r="2" spans="1:14" ht="15.75" thickBot="1" x14ac:dyDescent="0.3">
      <c r="A2" s="381"/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</row>
    <row r="3" spans="1:14" ht="15.75" thickBot="1" x14ac:dyDescent="0.3">
      <c r="A3" s="380" t="s">
        <v>216</v>
      </c>
      <c r="B3" s="379" t="s">
        <v>217</v>
      </c>
      <c r="C3" s="379" t="s">
        <v>218</v>
      </c>
      <c r="D3" s="379" t="s">
        <v>219</v>
      </c>
      <c r="E3" s="379" t="s">
        <v>220</v>
      </c>
      <c r="F3" s="379" t="s">
        <v>221</v>
      </c>
      <c r="G3" s="379" t="s">
        <v>222</v>
      </c>
      <c r="H3" s="379" t="s">
        <v>223</v>
      </c>
      <c r="I3" s="379" t="s">
        <v>224</v>
      </c>
      <c r="J3" s="379" t="s">
        <v>225</v>
      </c>
      <c r="K3" s="379" t="s">
        <v>226</v>
      </c>
      <c r="L3" s="379" t="s">
        <v>227</v>
      </c>
      <c r="M3" s="379" t="s">
        <v>228</v>
      </c>
      <c r="N3" s="378" t="s">
        <v>229</v>
      </c>
    </row>
    <row r="4" spans="1:14" ht="15.75" thickBot="1" x14ac:dyDescent="0.3">
      <c r="A4" s="367" t="s">
        <v>230</v>
      </c>
      <c r="B4" s="366">
        <v>0</v>
      </c>
      <c r="C4" s="366">
        <v>0</v>
      </c>
      <c r="D4" s="366">
        <v>0</v>
      </c>
      <c r="E4" s="366">
        <v>0</v>
      </c>
      <c r="F4" s="366">
        <v>0</v>
      </c>
      <c r="G4" s="393">
        <v>0</v>
      </c>
      <c r="H4" s="366">
        <v>0</v>
      </c>
      <c r="I4" s="366">
        <v>0</v>
      </c>
      <c r="J4" s="366">
        <v>0</v>
      </c>
      <c r="K4" s="366">
        <v>0</v>
      </c>
      <c r="L4" s="366">
        <v>0</v>
      </c>
      <c r="M4" s="366">
        <v>0</v>
      </c>
      <c r="N4" s="366">
        <f>SUM(B4:M4)</f>
        <v>0</v>
      </c>
    </row>
    <row r="5" spans="1:14" x14ac:dyDescent="0.25">
      <c r="A5" s="377" t="s">
        <v>231</v>
      </c>
      <c r="B5" s="369">
        <v>0</v>
      </c>
      <c r="C5" s="369">
        <v>0</v>
      </c>
      <c r="D5" s="369">
        <v>0</v>
      </c>
      <c r="E5" s="369">
        <v>0</v>
      </c>
      <c r="F5" s="369">
        <v>0</v>
      </c>
      <c r="G5" s="394">
        <v>0</v>
      </c>
      <c r="H5" s="369">
        <v>0</v>
      </c>
      <c r="I5" s="369">
        <v>0</v>
      </c>
      <c r="J5" s="369">
        <v>0</v>
      </c>
      <c r="K5" s="369">
        <v>0</v>
      </c>
      <c r="L5" s="369">
        <v>0</v>
      </c>
      <c r="M5" s="369">
        <v>0</v>
      </c>
      <c r="N5" s="374">
        <f>SUM(B5:M5)</f>
        <v>0</v>
      </c>
    </row>
    <row r="6" spans="1:14" x14ac:dyDescent="0.25">
      <c r="A6" s="377" t="s">
        <v>213</v>
      </c>
      <c r="B6" s="369">
        <v>0</v>
      </c>
      <c r="C6" s="369">
        <v>0</v>
      </c>
      <c r="D6" s="369">
        <v>0</v>
      </c>
      <c r="E6" s="369">
        <v>0</v>
      </c>
      <c r="F6" s="369">
        <v>0</v>
      </c>
      <c r="G6" s="394">
        <v>0</v>
      </c>
      <c r="H6" s="369">
        <v>0</v>
      </c>
      <c r="I6" s="369">
        <v>0</v>
      </c>
      <c r="J6" s="369">
        <v>0</v>
      </c>
      <c r="K6" s="369">
        <v>0</v>
      </c>
      <c r="L6" s="369">
        <v>0</v>
      </c>
      <c r="M6" s="369">
        <v>0</v>
      </c>
      <c r="N6" s="374">
        <f>SUM(B6:M6)</f>
        <v>0</v>
      </c>
    </row>
    <row r="7" spans="1:14" x14ac:dyDescent="0.25">
      <c r="A7" s="377" t="s">
        <v>232</v>
      </c>
      <c r="B7" s="369">
        <v>0</v>
      </c>
      <c r="C7" s="369">
        <v>0</v>
      </c>
      <c r="D7" s="369">
        <v>0</v>
      </c>
      <c r="E7" s="369">
        <v>0</v>
      </c>
      <c r="F7" s="369">
        <v>0</v>
      </c>
      <c r="G7" s="394">
        <v>0</v>
      </c>
      <c r="H7" s="369">
        <v>0</v>
      </c>
      <c r="I7" s="369">
        <v>0</v>
      </c>
      <c r="J7" s="369">
        <v>0</v>
      </c>
      <c r="K7" s="369">
        <v>0</v>
      </c>
      <c r="L7" s="369">
        <v>0</v>
      </c>
      <c r="M7" s="369">
        <v>0</v>
      </c>
      <c r="N7" s="374">
        <f>SUM(B7:M7)</f>
        <v>0</v>
      </c>
    </row>
    <row r="8" spans="1:14" x14ac:dyDescent="0.25">
      <c r="A8" s="376" t="s">
        <v>233</v>
      </c>
      <c r="B8" s="369">
        <v>0</v>
      </c>
      <c r="C8" s="369">
        <v>0</v>
      </c>
      <c r="D8" s="369">
        <v>0</v>
      </c>
      <c r="E8" s="369">
        <v>0</v>
      </c>
      <c r="F8" s="369">
        <v>0</v>
      </c>
      <c r="G8" s="394">
        <v>0</v>
      </c>
      <c r="H8" s="369">
        <v>0</v>
      </c>
      <c r="I8" s="369">
        <v>0</v>
      </c>
      <c r="J8" s="369">
        <v>0</v>
      </c>
      <c r="K8" s="369">
        <v>0</v>
      </c>
      <c r="L8" s="369">
        <v>0</v>
      </c>
      <c r="M8" s="369">
        <v>0</v>
      </c>
      <c r="N8" s="374">
        <f>SUM(B8:M8)</f>
        <v>0</v>
      </c>
    </row>
    <row r="9" spans="1:14" ht="15.75" thickBot="1" x14ac:dyDescent="0.3">
      <c r="A9" s="375" t="s">
        <v>234</v>
      </c>
      <c r="B9" s="374">
        <v>0</v>
      </c>
      <c r="C9" s="369">
        <v>0</v>
      </c>
      <c r="D9" s="369">
        <v>0</v>
      </c>
      <c r="E9" s="369">
        <v>0</v>
      </c>
      <c r="F9" s="369">
        <v>0</v>
      </c>
      <c r="G9" s="394">
        <v>0</v>
      </c>
      <c r="H9" s="369">
        <v>0</v>
      </c>
      <c r="I9" s="369">
        <v>0</v>
      </c>
      <c r="J9" s="369">
        <v>0</v>
      </c>
      <c r="K9" s="369">
        <v>0</v>
      </c>
      <c r="L9" s="369">
        <v>0</v>
      </c>
      <c r="M9" s="369">
        <v>0</v>
      </c>
      <c r="N9" s="374">
        <f>SUM(B9:M9)</f>
        <v>0</v>
      </c>
    </row>
    <row r="10" spans="1:14" ht="15.75" thickBot="1" x14ac:dyDescent="0.3">
      <c r="A10" s="367" t="s">
        <v>235</v>
      </c>
      <c r="B10" s="366">
        <v>0</v>
      </c>
      <c r="C10" s="366">
        <v>0</v>
      </c>
      <c r="D10" s="366">
        <v>0</v>
      </c>
      <c r="E10" s="366">
        <v>0</v>
      </c>
      <c r="F10" s="366">
        <v>0</v>
      </c>
      <c r="G10" s="393">
        <v>0</v>
      </c>
      <c r="H10" s="366">
        <v>0</v>
      </c>
      <c r="I10" s="366">
        <v>0</v>
      </c>
      <c r="J10" s="366">
        <v>0</v>
      </c>
      <c r="K10" s="366">
        <v>0</v>
      </c>
      <c r="L10" s="366">
        <v>0</v>
      </c>
      <c r="M10" s="366">
        <v>0</v>
      </c>
      <c r="N10" s="366">
        <f>SUM(B10:M10)</f>
        <v>0</v>
      </c>
    </row>
    <row r="11" spans="1:14" x14ac:dyDescent="0.25">
      <c r="A11" s="370" t="s">
        <v>236</v>
      </c>
      <c r="B11" s="369">
        <v>0</v>
      </c>
      <c r="C11" s="369">
        <v>0</v>
      </c>
      <c r="D11" s="369">
        <v>0</v>
      </c>
      <c r="E11" s="369">
        <v>0</v>
      </c>
      <c r="F11" s="369">
        <v>0</v>
      </c>
      <c r="G11" s="394">
        <v>0</v>
      </c>
      <c r="H11" s="369">
        <v>0</v>
      </c>
      <c r="I11" s="369">
        <v>0</v>
      </c>
      <c r="J11" s="369">
        <v>0</v>
      </c>
      <c r="K11" s="369">
        <v>0</v>
      </c>
      <c r="L11" s="369">
        <v>0</v>
      </c>
      <c r="M11" s="369">
        <v>0</v>
      </c>
      <c r="N11" s="374">
        <f>SUM(B11:M11)</f>
        <v>0</v>
      </c>
    </row>
    <row r="12" spans="1:14" x14ac:dyDescent="0.25">
      <c r="A12" s="370" t="s">
        <v>237</v>
      </c>
      <c r="B12" s="369">
        <v>0</v>
      </c>
      <c r="C12" s="369">
        <v>0</v>
      </c>
      <c r="D12" s="369">
        <v>0</v>
      </c>
      <c r="E12" s="369">
        <v>0</v>
      </c>
      <c r="F12" s="369">
        <v>0</v>
      </c>
      <c r="G12" s="394">
        <v>0</v>
      </c>
      <c r="H12" s="369">
        <v>0</v>
      </c>
      <c r="I12" s="369">
        <v>0</v>
      </c>
      <c r="J12" s="369">
        <v>0</v>
      </c>
      <c r="K12" s="369">
        <v>0</v>
      </c>
      <c r="L12" s="369">
        <v>0</v>
      </c>
      <c r="M12" s="369">
        <v>0</v>
      </c>
      <c r="N12" s="374">
        <f>SUM(B12:M12)</f>
        <v>0</v>
      </c>
    </row>
    <row r="13" spans="1:14" x14ac:dyDescent="0.25">
      <c r="A13" s="370" t="s">
        <v>238</v>
      </c>
      <c r="B13" s="369">
        <v>0</v>
      </c>
      <c r="C13" s="369">
        <v>0</v>
      </c>
      <c r="D13" s="369">
        <v>0</v>
      </c>
      <c r="E13" s="369">
        <v>0</v>
      </c>
      <c r="F13" s="369">
        <v>0</v>
      </c>
      <c r="G13" s="394">
        <v>0</v>
      </c>
      <c r="H13" s="369">
        <v>0</v>
      </c>
      <c r="I13" s="369">
        <v>0</v>
      </c>
      <c r="J13" s="369">
        <v>0</v>
      </c>
      <c r="K13" s="369">
        <v>0</v>
      </c>
      <c r="L13" s="369">
        <v>0</v>
      </c>
      <c r="M13" s="369">
        <v>0</v>
      </c>
      <c r="N13" s="374">
        <f>SUM(B13:M13)</f>
        <v>0</v>
      </c>
    </row>
    <row r="14" spans="1:14" x14ac:dyDescent="0.25">
      <c r="A14" s="370" t="s">
        <v>239</v>
      </c>
      <c r="B14" s="369">
        <v>0</v>
      </c>
      <c r="C14" s="369">
        <v>0</v>
      </c>
      <c r="D14" s="369">
        <v>0</v>
      </c>
      <c r="E14" s="369">
        <v>0</v>
      </c>
      <c r="F14" s="369">
        <v>0</v>
      </c>
      <c r="G14" s="394">
        <v>0</v>
      </c>
      <c r="H14" s="369">
        <v>0</v>
      </c>
      <c r="I14" s="369">
        <v>0</v>
      </c>
      <c r="J14" s="369">
        <v>0</v>
      </c>
      <c r="K14" s="369">
        <v>0</v>
      </c>
      <c r="L14" s="369">
        <v>0</v>
      </c>
      <c r="M14" s="369">
        <v>0</v>
      </c>
      <c r="N14" s="374">
        <f>SUM(B14:M14)</f>
        <v>0</v>
      </c>
    </row>
    <row r="15" spans="1:14" x14ac:dyDescent="0.25">
      <c r="A15" s="370" t="s">
        <v>240</v>
      </c>
      <c r="B15" s="369">
        <v>0</v>
      </c>
      <c r="C15" s="369">
        <v>0</v>
      </c>
      <c r="D15" s="369">
        <v>0</v>
      </c>
      <c r="E15" s="369">
        <v>0</v>
      </c>
      <c r="F15" s="369">
        <v>0</v>
      </c>
      <c r="G15" s="394">
        <v>0</v>
      </c>
      <c r="H15" s="369">
        <v>0</v>
      </c>
      <c r="I15" s="369">
        <v>0</v>
      </c>
      <c r="J15" s="369">
        <v>0</v>
      </c>
      <c r="K15" s="369">
        <v>0</v>
      </c>
      <c r="L15" s="369">
        <v>0</v>
      </c>
      <c r="M15" s="369">
        <v>0</v>
      </c>
      <c r="N15" s="374">
        <f>SUM(B15:M15)</f>
        <v>0</v>
      </c>
    </row>
    <row r="16" spans="1:14" ht="15.75" thickBot="1" x14ac:dyDescent="0.3">
      <c r="A16" s="370" t="s">
        <v>241</v>
      </c>
      <c r="B16" s="369">
        <v>0</v>
      </c>
      <c r="C16" s="369">
        <v>0</v>
      </c>
      <c r="D16" s="369">
        <v>0</v>
      </c>
      <c r="E16" s="369">
        <v>0</v>
      </c>
      <c r="F16" s="369">
        <v>0</v>
      </c>
      <c r="G16" s="394">
        <v>0</v>
      </c>
      <c r="H16" s="369">
        <v>0</v>
      </c>
      <c r="I16" s="369">
        <v>0</v>
      </c>
      <c r="J16" s="369">
        <v>0</v>
      </c>
      <c r="K16" s="369">
        <v>0</v>
      </c>
      <c r="L16" s="369">
        <v>0</v>
      </c>
      <c r="M16" s="369">
        <v>0</v>
      </c>
      <c r="N16" s="374">
        <f>SUM(B16:M16)</f>
        <v>0</v>
      </c>
    </row>
    <row r="17" spans="1:14" ht="15.75" thickBot="1" x14ac:dyDescent="0.3">
      <c r="A17" s="367" t="s">
        <v>242</v>
      </c>
      <c r="B17" s="366">
        <v>0</v>
      </c>
      <c r="C17" s="366">
        <v>0</v>
      </c>
      <c r="D17" s="366">
        <v>0</v>
      </c>
      <c r="E17" s="366">
        <v>0</v>
      </c>
      <c r="F17" s="366">
        <v>0</v>
      </c>
      <c r="G17" s="393">
        <v>0</v>
      </c>
      <c r="H17" s="366">
        <v>0</v>
      </c>
      <c r="I17" s="366">
        <v>0</v>
      </c>
      <c r="J17" s="366">
        <v>0</v>
      </c>
      <c r="K17" s="366">
        <v>0</v>
      </c>
      <c r="L17" s="366">
        <v>0</v>
      </c>
      <c r="M17" s="366">
        <v>0</v>
      </c>
      <c r="N17" s="366">
        <f>SUM(B17:M17)</f>
        <v>0</v>
      </c>
    </row>
    <row r="18" spans="1:14" x14ac:dyDescent="0.25">
      <c r="A18" s="370" t="s">
        <v>243</v>
      </c>
      <c r="B18" s="369">
        <v>0</v>
      </c>
      <c r="C18" s="369">
        <v>0</v>
      </c>
      <c r="D18" s="369">
        <v>0</v>
      </c>
      <c r="E18" s="369">
        <v>0</v>
      </c>
      <c r="F18" s="369">
        <v>0</v>
      </c>
      <c r="G18" s="394">
        <v>0</v>
      </c>
      <c r="H18" s="369">
        <v>0</v>
      </c>
      <c r="I18" s="369">
        <v>0</v>
      </c>
      <c r="J18" s="369">
        <v>0</v>
      </c>
      <c r="K18" s="369">
        <v>0</v>
      </c>
      <c r="L18" s="369">
        <v>0</v>
      </c>
      <c r="M18" s="369">
        <v>0</v>
      </c>
      <c r="N18" s="374">
        <f>SUM(B18:M18)</f>
        <v>0</v>
      </c>
    </row>
    <row r="19" spans="1:14" x14ac:dyDescent="0.25">
      <c r="A19" s="370" t="s">
        <v>244</v>
      </c>
      <c r="B19" s="369">
        <v>0</v>
      </c>
      <c r="C19" s="369">
        <v>0</v>
      </c>
      <c r="D19" s="369">
        <v>0</v>
      </c>
      <c r="E19" s="369">
        <v>0</v>
      </c>
      <c r="F19" s="369">
        <v>0</v>
      </c>
      <c r="G19" s="394">
        <v>0</v>
      </c>
      <c r="H19" s="369">
        <v>0</v>
      </c>
      <c r="I19" s="369">
        <v>0</v>
      </c>
      <c r="J19" s="369">
        <v>0</v>
      </c>
      <c r="K19" s="369">
        <v>0</v>
      </c>
      <c r="L19" s="369">
        <v>0</v>
      </c>
      <c r="M19" s="369">
        <v>0</v>
      </c>
      <c r="N19" s="374">
        <f>SUM(B19:M19)</f>
        <v>0</v>
      </c>
    </row>
    <row r="20" spans="1:14" ht="22.5" x14ac:dyDescent="0.25">
      <c r="A20" s="370" t="s">
        <v>245</v>
      </c>
      <c r="B20" s="369">
        <v>0</v>
      </c>
      <c r="C20" s="369">
        <v>0</v>
      </c>
      <c r="D20" s="369">
        <v>0</v>
      </c>
      <c r="E20" s="369">
        <v>0</v>
      </c>
      <c r="F20" s="369">
        <v>0</v>
      </c>
      <c r="G20" s="394">
        <v>0</v>
      </c>
      <c r="H20" s="369">
        <v>0</v>
      </c>
      <c r="I20" s="369">
        <v>0</v>
      </c>
      <c r="J20" s="369">
        <v>0</v>
      </c>
      <c r="K20" s="369">
        <v>0</v>
      </c>
      <c r="L20" s="369">
        <v>0</v>
      </c>
      <c r="M20" s="369">
        <v>0</v>
      </c>
      <c r="N20" s="374">
        <f>SUM(B20:M20)</f>
        <v>0</v>
      </c>
    </row>
    <row r="21" spans="1:14" ht="23.25" thickBot="1" x14ac:dyDescent="0.3">
      <c r="A21" s="370" t="s">
        <v>246</v>
      </c>
      <c r="B21" s="369">
        <v>0</v>
      </c>
      <c r="C21" s="369">
        <v>0</v>
      </c>
      <c r="D21" s="369">
        <v>0</v>
      </c>
      <c r="E21" s="369">
        <v>0</v>
      </c>
      <c r="F21" s="369">
        <v>0</v>
      </c>
      <c r="G21" s="394">
        <v>0</v>
      </c>
      <c r="H21" s="369">
        <v>0</v>
      </c>
      <c r="I21" s="369">
        <v>0</v>
      </c>
      <c r="J21" s="369">
        <v>0</v>
      </c>
      <c r="K21" s="369">
        <v>0</v>
      </c>
      <c r="L21" s="369">
        <v>0</v>
      </c>
      <c r="M21" s="369">
        <v>0</v>
      </c>
      <c r="N21" s="374">
        <f>SUM(B21:M21)</f>
        <v>0</v>
      </c>
    </row>
    <row r="22" spans="1:14" ht="15.75" thickBot="1" x14ac:dyDescent="0.3">
      <c r="A22" s="367" t="s">
        <v>247</v>
      </c>
      <c r="B22" s="373">
        <v>220380</v>
      </c>
      <c r="C22" s="373">
        <v>25350</v>
      </c>
      <c r="D22" s="373">
        <v>-65760</v>
      </c>
      <c r="E22" s="373">
        <v>207370</v>
      </c>
      <c r="F22" s="373">
        <v>95900</v>
      </c>
      <c r="G22" s="396">
        <v>0</v>
      </c>
      <c r="H22" s="373">
        <v>60280</v>
      </c>
      <c r="I22" s="373">
        <v>330645</v>
      </c>
      <c r="J22" s="373">
        <v>167490</v>
      </c>
      <c r="K22" s="373">
        <v>16440</v>
      </c>
      <c r="L22" s="373">
        <v>0</v>
      </c>
      <c r="M22" s="373">
        <v>0</v>
      </c>
      <c r="N22" s="373">
        <f>SUM(B22:M22)</f>
        <v>1058095</v>
      </c>
    </row>
    <row r="23" spans="1:14" x14ac:dyDescent="0.25">
      <c r="A23" s="370" t="s">
        <v>248</v>
      </c>
      <c r="B23" s="369">
        <v>0</v>
      </c>
      <c r="C23" s="369">
        <v>0</v>
      </c>
      <c r="D23" s="369">
        <v>0</v>
      </c>
      <c r="E23" s="369">
        <v>0</v>
      </c>
      <c r="F23" s="369">
        <v>0</v>
      </c>
      <c r="G23" s="394">
        <v>0</v>
      </c>
      <c r="H23" s="369">
        <v>0</v>
      </c>
      <c r="I23" s="369">
        <v>0</v>
      </c>
      <c r="J23" s="369">
        <v>0</v>
      </c>
      <c r="K23" s="369">
        <v>0</v>
      </c>
      <c r="L23" s="369">
        <v>0</v>
      </c>
      <c r="M23" s="369">
        <v>0</v>
      </c>
      <c r="N23" s="368">
        <f>SUM(B23:M23)</f>
        <v>0</v>
      </c>
    </row>
    <row r="24" spans="1:14" ht="15.75" thickBot="1" x14ac:dyDescent="0.3">
      <c r="A24" s="370" t="s">
        <v>249</v>
      </c>
      <c r="B24" s="369">
        <v>220380</v>
      </c>
      <c r="C24" s="369">
        <v>25350</v>
      </c>
      <c r="D24" s="369">
        <v>-65760</v>
      </c>
      <c r="E24" s="369">
        <v>207370</v>
      </c>
      <c r="F24" s="369">
        <v>95900</v>
      </c>
      <c r="G24" s="394">
        <v>0</v>
      </c>
      <c r="H24" s="369">
        <v>60280</v>
      </c>
      <c r="I24" s="369">
        <v>330645</v>
      </c>
      <c r="J24" s="369">
        <v>167490</v>
      </c>
      <c r="K24" s="369">
        <v>16440</v>
      </c>
      <c r="L24" s="369">
        <v>0</v>
      </c>
      <c r="M24" s="369">
        <v>0</v>
      </c>
      <c r="N24" s="368">
        <f>SUM(B24:M24)</f>
        <v>1058095</v>
      </c>
    </row>
    <row r="25" spans="1:14" ht="15.75" thickBot="1" x14ac:dyDescent="0.3">
      <c r="A25" s="367" t="s">
        <v>250</v>
      </c>
      <c r="B25" s="366">
        <v>5007291.0999999996</v>
      </c>
      <c r="C25" s="366">
        <v>4160925</v>
      </c>
      <c r="D25" s="366">
        <v>4127625</v>
      </c>
      <c r="E25" s="366">
        <v>3821175</v>
      </c>
      <c r="F25" s="366">
        <v>3671235</v>
      </c>
      <c r="G25" s="393">
        <v>3274425</v>
      </c>
      <c r="H25" s="366">
        <v>3557510</v>
      </c>
      <c r="I25" s="366">
        <v>4102388</v>
      </c>
      <c r="J25" s="366">
        <v>3923775</v>
      </c>
      <c r="K25" s="366">
        <v>4159028</v>
      </c>
      <c r="L25" s="366">
        <v>4246650</v>
      </c>
      <c r="M25" s="366">
        <v>3606075</v>
      </c>
      <c r="N25" s="366">
        <f>SUM(B25:M25)</f>
        <v>47658102.100000001</v>
      </c>
    </row>
    <row r="26" spans="1:14" x14ac:dyDescent="0.25">
      <c r="A26" s="370" t="s">
        <v>251</v>
      </c>
      <c r="B26" s="369">
        <v>0</v>
      </c>
      <c r="C26" s="369">
        <v>0</v>
      </c>
      <c r="D26" s="369">
        <v>0</v>
      </c>
      <c r="E26" s="369">
        <v>0</v>
      </c>
      <c r="F26" s="369">
        <v>0</v>
      </c>
      <c r="G26" s="394">
        <v>0</v>
      </c>
      <c r="H26" s="369">
        <v>0</v>
      </c>
      <c r="I26" s="369">
        <v>0</v>
      </c>
      <c r="J26" s="369">
        <v>0</v>
      </c>
      <c r="K26" s="369">
        <v>0</v>
      </c>
      <c r="L26" s="369">
        <v>0</v>
      </c>
      <c r="M26" s="369">
        <v>0</v>
      </c>
      <c r="N26" s="368">
        <f>SUM(B26:M26)</f>
        <v>0</v>
      </c>
    </row>
    <row r="27" spans="1:14" x14ac:dyDescent="0.25">
      <c r="A27" s="370" t="s">
        <v>252</v>
      </c>
      <c r="B27" s="369">
        <v>0</v>
      </c>
      <c r="C27" s="369">
        <v>0</v>
      </c>
      <c r="D27" s="369">
        <v>0</v>
      </c>
      <c r="E27" s="369">
        <v>0</v>
      </c>
      <c r="F27" s="369">
        <v>0</v>
      </c>
      <c r="G27" s="394">
        <v>0</v>
      </c>
      <c r="H27" s="369">
        <v>0</v>
      </c>
      <c r="I27" s="369">
        <v>0</v>
      </c>
      <c r="J27" s="369">
        <v>0</v>
      </c>
      <c r="K27" s="369">
        <v>0</v>
      </c>
      <c r="L27" s="369">
        <v>0</v>
      </c>
      <c r="M27" s="369">
        <v>0</v>
      </c>
      <c r="N27" s="368">
        <f>SUM(B27:M27)</f>
        <v>0</v>
      </c>
    </row>
    <row r="28" spans="1:14" x14ac:dyDescent="0.25">
      <c r="A28" s="370" t="s">
        <v>253</v>
      </c>
      <c r="B28" s="369">
        <v>0</v>
      </c>
      <c r="C28" s="369">
        <v>0</v>
      </c>
      <c r="D28" s="369">
        <v>0</v>
      </c>
      <c r="E28" s="369">
        <v>0</v>
      </c>
      <c r="F28" s="369">
        <v>0</v>
      </c>
      <c r="G28" s="394">
        <v>0</v>
      </c>
      <c r="H28" s="369">
        <v>0</v>
      </c>
      <c r="I28" s="369">
        <v>0</v>
      </c>
      <c r="J28" s="369">
        <v>0</v>
      </c>
      <c r="K28" s="369">
        <v>0</v>
      </c>
      <c r="L28" s="369">
        <v>0</v>
      </c>
      <c r="M28" s="369">
        <v>0</v>
      </c>
      <c r="N28" s="368">
        <f>SUM(B28:M28)</f>
        <v>0</v>
      </c>
    </row>
    <row r="29" spans="1:14" x14ac:dyDescent="0.25">
      <c r="A29" s="370" t="s">
        <v>254</v>
      </c>
      <c r="B29" s="369">
        <v>461166.1</v>
      </c>
      <c r="C29" s="369">
        <v>0</v>
      </c>
      <c r="D29" s="369">
        <v>0</v>
      </c>
      <c r="E29" s="369">
        <v>0</v>
      </c>
      <c r="F29" s="369">
        <v>0</v>
      </c>
      <c r="G29" s="394">
        <v>0</v>
      </c>
      <c r="H29" s="369">
        <v>0</v>
      </c>
      <c r="I29" s="369">
        <v>0</v>
      </c>
      <c r="J29" s="369">
        <v>0</v>
      </c>
      <c r="K29" s="369">
        <v>0</v>
      </c>
      <c r="L29" s="369">
        <v>0</v>
      </c>
      <c r="M29" s="369">
        <v>0</v>
      </c>
      <c r="N29" s="368">
        <f>SUM(B29:M29)</f>
        <v>461166.1</v>
      </c>
    </row>
    <row r="30" spans="1:14" x14ac:dyDescent="0.25">
      <c r="A30" s="370" t="s">
        <v>255</v>
      </c>
      <c r="B30" s="369">
        <v>0</v>
      </c>
      <c r="C30" s="369">
        <v>0</v>
      </c>
      <c r="D30" s="369">
        <v>0</v>
      </c>
      <c r="E30" s="369">
        <v>0</v>
      </c>
      <c r="F30" s="369">
        <v>0</v>
      </c>
      <c r="G30" s="394">
        <v>0</v>
      </c>
      <c r="H30" s="369">
        <v>0</v>
      </c>
      <c r="I30" s="369">
        <v>0</v>
      </c>
      <c r="J30" s="369">
        <v>0</v>
      </c>
      <c r="K30" s="369">
        <v>0</v>
      </c>
      <c r="L30" s="369">
        <v>0</v>
      </c>
      <c r="M30" s="369">
        <v>0</v>
      </c>
      <c r="N30" s="368">
        <f>SUM(B30:M30)</f>
        <v>0</v>
      </c>
    </row>
    <row r="31" spans="1:14" x14ac:dyDescent="0.25">
      <c r="A31" s="370" t="s">
        <v>256</v>
      </c>
      <c r="B31" s="369">
        <v>0</v>
      </c>
      <c r="C31" s="369">
        <v>0</v>
      </c>
      <c r="D31" s="369">
        <v>0</v>
      </c>
      <c r="E31" s="369">
        <v>0</v>
      </c>
      <c r="F31" s="369">
        <v>0</v>
      </c>
      <c r="G31" s="394">
        <v>0</v>
      </c>
      <c r="H31" s="369">
        <v>0</v>
      </c>
      <c r="I31" s="369">
        <v>0</v>
      </c>
      <c r="J31" s="369">
        <v>0</v>
      </c>
      <c r="K31" s="369">
        <v>0</v>
      </c>
      <c r="L31" s="369">
        <v>0</v>
      </c>
      <c r="M31" s="369">
        <v>0</v>
      </c>
      <c r="N31" s="368">
        <f>SUM(B31:M31)</f>
        <v>0</v>
      </c>
    </row>
    <row r="32" spans="1:14" x14ac:dyDescent="0.25">
      <c r="A32" s="370" t="s">
        <v>257</v>
      </c>
      <c r="B32" s="369">
        <v>0</v>
      </c>
      <c r="C32" s="369">
        <v>0</v>
      </c>
      <c r="D32" s="369">
        <v>0</v>
      </c>
      <c r="E32" s="369">
        <v>0</v>
      </c>
      <c r="F32" s="369">
        <v>0</v>
      </c>
      <c r="G32" s="394">
        <v>0</v>
      </c>
      <c r="H32" s="369">
        <v>0</v>
      </c>
      <c r="I32" s="369">
        <v>0</v>
      </c>
      <c r="J32" s="369">
        <v>0</v>
      </c>
      <c r="K32" s="369">
        <v>0</v>
      </c>
      <c r="L32" s="369">
        <v>0</v>
      </c>
      <c r="M32" s="369">
        <v>0</v>
      </c>
      <c r="N32" s="368">
        <f>SUM(B32:M32)</f>
        <v>0</v>
      </c>
    </row>
    <row r="33" spans="1:14" x14ac:dyDescent="0.25">
      <c r="A33" s="370" t="s">
        <v>258</v>
      </c>
      <c r="B33" s="369">
        <v>0</v>
      </c>
      <c r="C33" s="369">
        <v>0</v>
      </c>
      <c r="D33" s="369">
        <v>0</v>
      </c>
      <c r="E33" s="369">
        <v>0</v>
      </c>
      <c r="F33" s="369">
        <v>0</v>
      </c>
      <c r="G33" s="394">
        <v>0</v>
      </c>
      <c r="H33" s="369">
        <v>0</v>
      </c>
      <c r="I33" s="369">
        <v>0</v>
      </c>
      <c r="J33" s="369">
        <v>0</v>
      </c>
      <c r="K33" s="369">
        <v>0</v>
      </c>
      <c r="L33" s="369">
        <v>0</v>
      </c>
      <c r="M33" s="369">
        <v>0</v>
      </c>
      <c r="N33" s="368">
        <f>SUM(B33:M33)</f>
        <v>0</v>
      </c>
    </row>
    <row r="34" spans="1:14" x14ac:dyDescent="0.25">
      <c r="A34" s="370" t="s">
        <v>259</v>
      </c>
      <c r="B34" s="369">
        <v>0</v>
      </c>
      <c r="C34" s="369">
        <v>0</v>
      </c>
      <c r="D34" s="369">
        <v>0</v>
      </c>
      <c r="E34" s="369">
        <v>0</v>
      </c>
      <c r="F34" s="369">
        <v>0</v>
      </c>
      <c r="G34" s="394">
        <v>0</v>
      </c>
      <c r="H34" s="369">
        <v>0</v>
      </c>
      <c r="I34" s="369">
        <v>0</v>
      </c>
      <c r="J34" s="369">
        <v>0</v>
      </c>
      <c r="K34" s="369">
        <v>0</v>
      </c>
      <c r="L34" s="369">
        <v>0</v>
      </c>
      <c r="M34" s="369">
        <v>0</v>
      </c>
      <c r="N34" s="368">
        <f>SUM(B34:M34)</f>
        <v>0</v>
      </c>
    </row>
    <row r="35" spans="1:14" x14ac:dyDescent="0.25">
      <c r="A35" s="370" t="s">
        <v>260</v>
      </c>
      <c r="B35" s="369">
        <v>4546125</v>
      </c>
      <c r="C35" s="369">
        <v>4160925</v>
      </c>
      <c r="D35" s="369">
        <v>4127625</v>
      </c>
      <c r="E35" s="369">
        <v>3821175</v>
      </c>
      <c r="F35" s="369">
        <v>3671235</v>
      </c>
      <c r="G35" s="394">
        <v>3274425</v>
      </c>
      <c r="H35" s="369">
        <v>3557510</v>
      </c>
      <c r="I35" s="369">
        <v>4102388</v>
      </c>
      <c r="J35" s="369">
        <v>3923775</v>
      </c>
      <c r="K35" s="369">
        <v>4159028</v>
      </c>
      <c r="L35" s="369">
        <v>4246650</v>
      </c>
      <c r="M35" s="369">
        <v>3606075</v>
      </c>
      <c r="N35" s="368">
        <f>SUM(B35:M35)</f>
        <v>47196936</v>
      </c>
    </row>
    <row r="36" spans="1:14" ht="15.75" thickBot="1" x14ac:dyDescent="0.3">
      <c r="A36" s="370" t="s">
        <v>261</v>
      </c>
      <c r="B36" s="369">
        <v>0</v>
      </c>
      <c r="C36" s="369">
        <v>0</v>
      </c>
      <c r="D36" s="369">
        <v>0</v>
      </c>
      <c r="E36" s="369">
        <v>0</v>
      </c>
      <c r="F36" s="369">
        <v>0</v>
      </c>
      <c r="G36" s="394">
        <v>0</v>
      </c>
      <c r="H36" s="369">
        <v>0</v>
      </c>
      <c r="I36" s="369">
        <v>0</v>
      </c>
      <c r="J36" s="369">
        <v>0</v>
      </c>
      <c r="K36" s="369">
        <v>0</v>
      </c>
      <c r="L36" s="369">
        <v>0</v>
      </c>
      <c r="M36" s="369">
        <v>0</v>
      </c>
      <c r="N36" s="368">
        <f>SUM(B36:M36)</f>
        <v>0</v>
      </c>
    </row>
    <row r="37" spans="1:14" ht="15.75" thickBot="1" x14ac:dyDescent="0.3">
      <c r="A37" s="367" t="s">
        <v>262</v>
      </c>
      <c r="B37" s="366">
        <v>0</v>
      </c>
      <c r="C37" s="366">
        <v>0</v>
      </c>
      <c r="D37" s="366">
        <v>0</v>
      </c>
      <c r="E37" s="366">
        <v>0</v>
      </c>
      <c r="F37" s="366">
        <v>0</v>
      </c>
      <c r="G37" s="393">
        <v>0</v>
      </c>
      <c r="H37" s="366">
        <v>0</v>
      </c>
      <c r="I37" s="366">
        <v>0</v>
      </c>
      <c r="J37" s="366">
        <v>0</v>
      </c>
      <c r="K37" s="366">
        <v>0</v>
      </c>
      <c r="L37" s="366">
        <v>0</v>
      </c>
      <c r="M37" s="366">
        <v>0</v>
      </c>
      <c r="N37" s="366">
        <f>SUM(B37:M37)</f>
        <v>0</v>
      </c>
    </row>
    <row r="38" spans="1:14" ht="15.75" thickBot="1" x14ac:dyDescent="0.3">
      <c r="A38" s="372" t="s">
        <v>262</v>
      </c>
      <c r="B38" s="371">
        <v>0</v>
      </c>
      <c r="C38" s="371">
        <v>0</v>
      </c>
      <c r="D38" s="371">
        <v>0</v>
      </c>
      <c r="E38" s="371">
        <v>0</v>
      </c>
      <c r="F38" s="371">
        <v>0</v>
      </c>
      <c r="G38" s="395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0</v>
      </c>
      <c r="N38" s="368">
        <f>SUM(B38:M38)</f>
        <v>0</v>
      </c>
    </row>
    <row r="39" spans="1:14" ht="15.75" thickBot="1" x14ac:dyDescent="0.3">
      <c r="A39" s="367" t="s">
        <v>263</v>
      </c>
      <c r="B39" s="366">
        <v>0</v>
      </c>
      <c r="C39" s="366">
        <v>0</v>
      </c>
      <c r="D39" s="366">
        <v>0</v>
      </c>
      <c r="E39" s="366">
        <v>0</v>
      </c>
      <c r="F39" s="366">
        <v>0</v>
      </c>
      <c r="G39" s="393">
        <v>0</v>
      </c>
      <c r="H39" s="366">
        <v>0</v>
      </c>
      <c r="I39" s="366">
        <v>0</v>
      </c>
      <c r="J39" s="366">
        <v>0</v>
      </c>
      <c r="K39" s="366">
        <v>0</v>
      </c>
      <c r="L39" s="366">
        <v>0</v>
      </c>
      <c r="M39" s="366">
        <v>0</v>
      </c>
      <c r="N39" s="366">
        <f>SUM(B39:M39)</f>
        <v>0</v>
      </c>
    </row>
    <row r="40" spans="1:14" x14ac:dyDescent="0.25">
      <c r="A40" s="370" t="s">
        <v>264</v>
      </c>
      <c r="B40" s="369">
        <v>0</v>
      </c>
      <c r="C40" s="369">
        <v>0</v>
      </c>
      <c r="D40" s="369">
        <v>0</v>
      </c>
      <c r="E40" s="369">
        <v>0</v>
      </c>
      <c r="F40" s="369">
        <v>0</v>
      </c>
      <c r="G40" s="394">
        <v>0</v>
      </c>
      <c r="H40" s="369">
        <v>0</v>
      </c>
      <c r="I40" s="369">
        <v>0</v>
      </c>
      <c r="J40" s="369">
        <v>0</v>
      </c>
      <c r="K40" s="369">
        <v>0</v>
      </c>
      <c r="L40" s="369">
        <v>0</v>
      </c>
      <c r="M40" s="369">
        <v>0</v>
      </c>
      <c r="N40" s="368">
        <f>SUM(B40:M40)</f>
        <v>0</v>
      </c>
    </row>
    <row r="41" spans="1:14" x14ac:dyDescent="0.25">
      <c r="A41" s="370" t="s">
        <v>265</v>
      </c>
      <c r="B41" s="369">
        <v>0</v>
      </c>
      <c r="C41" s="369">
        <v>0</v>
      </c>
      <c r="D41" s="369">
        <v>0</v>
      </c>
      <c r="E41" s="369">
        <v>0</v>
      </c>
      <c r="F41" s="369">
        <v>0</v>
      </c>
      <c r="G41" s="394">
        <v>0</v>
      </c>
      <c r="H41" s="369">
        <v>0</v>
      </c>
      <c r="I41" s="369">
        <v>0</v>
      </c>
      <c r="J41" s="369">
        <v>0</v>
      </c>
      <c r="K41" s="369">
        <v>0</v>
      </c>
      <c r="L41" s="369">
        <v>0</v>
      </c>
      <c r="M41" s="369">
        <v>0</v>
      </c>
      <c r="N41" s="368">
        <f>SUM(B41:M41)</f>
        <v>0</v>
      </c>
    </row>
    <row r="42" spans="1:14" x14ac:dyDescent="0.25">
      <c r="A42" s="370" t="s">
        <v>266</v>
      </c>
      <c r="B42" s="369">
        <v>0</v>
      </c>
      <c r="C42" s="369">
        <v>0</v>
      </c>
      <c r="D42" s="369">
        <v>0</v>
      </c>
      <c r="E42" s="369">
        <v>0</v>
      </c>
      <c r="F42" s="369">
        <v>0</v>
      </c>
      <c r="G42" s="394">
        <v>0</v>
      </c>
      <c r="H42" s="369">
        <v>0</v>
      </c>
      <c r="I42" s="369">
        <v>0</v>
      </c>
      <c r="J42" s="369">
        <v>0</v>
      </c>
      <c r="K42" s="369">
        <v>0</v>
      </c>
      <c r="L42" s="369">
        <v>0</v>
      </c>
      <c r="M42" s="369">
        <v>0</v>
      </c>
      <c r="N42" s="368">
        <f>SUM(B42:M42)</f>
        <v>0</v>
      </c>
    </row>
    <row r="43" spans="1:14" ht="22.5" x14ac:dyDescent="0.25">
      <c r="A43" s="370" t="s">
        <v>267</v>
      </c>
      <c r="B43" s="369">
        <v>0</v>
      </c>
      <c r="C43" s="369">
        <v>0</v>
      </c>
      <c r="D43" s="369">
        <v>0</v>
      </c>
      <c r="E43" s="369">
        <v>0</v>
      </c>
      <c r="F43" s="369">
        <v>0</v>
      </c>
      <c r="G43" s="394">
        <v>0</v>
      </c>
      <c r="H43" s="369">
        <v>0</v>
      </c>
      <c r="I43" s="369">
        <v>0</v>
      </c>
      <c r="J43" s="369">
        <v>0</v>
      </c>
      <c r="K43" s="369">
        <v>0</v>
      </c>
      <c r="L43" s="369">
        <v>0</v>
      </c>
      <c r="M43" s="369">
        <v>0</v>
      </c>
      <c r="N43" s="368">
        <f>SUM(B43:M43)</f>
        <v>0</v>
      </c>
    </row>
    <row r="44" spans="1:14" ht="22.5" x14ac:dyDescent="0.25">
      <c r="A44" s="370" t="s">
        <v>268</v>
      </c>
      <c r="B44" s="369">
        <v>0</v>
      </c>
      <c r="C44" s="369">
        <v>0</v>
      </c>
      <c r="D44" s="369">
        <v>0</v>
      </c>
      <c r="E44" s="369">
        <v>0</v>
      </c>
      <c r="F44" s="369">
        <v>0</v>
      </c>
      <c r="G44" s="394">
        <v>0</v>
      </c>
      <c r="H44" s="369">
        <v>0</v>
      </c>
      <c r="I44" s="369">
        <v>0</v>
      </c>
      <c r="J44" s="369">
        <v>0</v>
      </c>
      <c r="K44" s="369">
        <v>0</v>
      </c>
      <c r="L44" s="369">
        <v>0</v>
      </c>
      <c r="M44" s="369">
        <v>0</v>
      </c>
      <c r="N44" s="368">
        <f>SUM(B44:M44)</f>
        <v>0</v>
      </c>
    </row>
    <row r="45" spans="1:14" x14ac:dyDescent="0.25">
      <c r="A45" s="370" t="s">
        <v>269</v>
      </c>
      <c r="B45" s="369">
        <v>0</v>
      </c>
      <c r="C45" s="369">
        <v>0</v>
      </c>
      <c r="D45" s="369">
        <v>0</v>
      </c>
      <c r="E45" s="369">
        <v>0</v>
      </c>
      <c r="F45" s="369">
        <v>0</v>
      </c>
      <c r="G45" s="394">
        <v>0</v>
      </c>
      <c r="H45" s="369">
        <v>0</v>
      </c>
      <c r="I45" s="369">
        <v>0</v>
      </c>
      <c r="J45" s="369">
        <v>0</v>
      </c>
      <c r="K45" s="369">
        <v>0</v>
      </c>
      <c r="L45" s="369">
        <v>0</v>
      </c>
      <c r="M45" s="369">
        <v>0</v>
      </c>
      <c r="N45" s="368">
        <f>SUM(B45:M45)</f>
        <v>0</v>
      </c>
    </row>
    <row r="46" spans="1:14" x14ac:dyDescent="0.25">
      <c r="A46" s="370" t="s">
        <v>270</v>
      </c>
      <c r="B46" s="369">
        <v>0</v>
      </c>
      <c r="C46" s="369">
        <v>0</v>
      </c>
      <c r="D46" s="369">
        <v>0</v>
      </c>
      <c r="E46" s="369">
        <v>0</v>
      </c>
      <c r="F46" s="369">
        <v>0</v>
      </c>
      <c r="G46" s="394">
        <v>0</v>
      </c>
      <c r="H46" s="369">
        <v>0</v>
      </c>
      <c r="I46" s="369">
        <v>0</v>
      </c>
      <c r="J46" s="369">
        <v>0</v>
      </c>
      <c r="K46" s="369">
        <v>0</v>
      </c>
      <c r="L46" s="369">
        <v>0</v>
      </c>
      <c r="M46" s="369">
        <v>0</v>
      </c>
      <c r="N46" s="368">
        <f>SUM(B46:M46)</f>
        <v>0</v>
      </c>
    </row>
    <row r="47" spans="1:14" x14ac:dyDescent="0.25">
      <c r="A47" s="370" t="s">
        <v>271</v>
      </c>
      <c r="B47" s="369">
        <v>0</v>
      </c>
      <c r="C47" s="369">
        <v>0</v>
      </c>
      <c r="D47" s="369">
        <v>0</v>
      </c>
      <c r="E47" s="369">
        <v>0</v>
      </c>
      <c r="F47" s="369">
        <v>0</v>
      </c>
      <c r="G47" s="394">
        <v>0</v>
      </c>
      <c r="H47" s="369">
        <v>0</v>
      </c>
      <c r="I47" s="369">
        <v>0</v>
      </c>
      <c r="J47" s="369">
        <v>0</v>
      </c>
      <c r="K47" s="369">
        <v>0</v>
      </c>
      <c r="L47" s="369">
        <v>0</v>
      </c>
      <c r="M47" s="369">
        <v>0</v>
      </c>
      <c r="N47" s="368">
        <f>SUM(B47:M47)</f>
        <v>0</v>
      </c>
    </row>
    <row r="48" spans="1:14" x14ac:dyDescent="0.25">
      <c r="A48" s="370" t="s">
        <v>272</v>
      </c>
      <c r="B48" s="369">
        <v>0</v>
      </c>
      <c r="C48" s="369">
        <v>0</v>
      </c>
      <c r="D48" s="369">
        <v>0</v>
      </c>
      <c r="E48" s="369">
        <v>0</v>
      </c>
      <c r="F48" s="369">
        <v>0</v>
      </c>
      <c r="G48" s="394">
        <v>0</v>
      </c>
      <c r="H48" s="369">
        <v>0</v>
      </c>
      <c r="I48" s="369">
        <v>0</v>
      </c>
      <c r="J48" s="369">
        <v>0</v>
      </c>
      <c r="K48" s="369">
        <v>0</v>
      </c>
      <c r="L48" s="369">
        <v>0</v>
      </c>
      <c r="M48" s="369">
        <v>0</v>
      </c>
      <c r="N48" s="368">
        <f>SUM(B48:M48)</f>
        <v>0</v>
      </c>
    </row>
    <row r="49" spans="1:14" ht="15.75" thickBot="1" x14ac:dyDescent="0.3">
      <c r="A49" s="370" t="s">
        <v>273</v>
      </c>
      <c r="B49" s="369">
        <v>0</v>
      </c>
      <c r="C49" s="369">
        <v>0</v>
      </c>
      <c r="D49" s="369">
        <v>0</v>
      </c>
      <c r="E49" s="369">
        <v>0</v>
      </c>
      <c r="F49" s="369">
        <v>0</v>
      </c>
      <c r="G49" s="394">
        <v>0</v>
      </c>
      <c r="H49" s="369">
        <v>0</v>
      </c>
      <c r="I49" s="369">
        <v>0</v>
      </c>
      <c r="J49" s="369">
        <v>0</v>
      </c>
      <c r="K49" s="369">
        <v>0</v>
      </c>
      <c r="L49" s="369">
        <v>0</v>
      </c>
      <c r="M49" s="369">
        <v>0</v>
      </c>
      <c r="N49" s="368">
        <f>SUM(B49:M49)</f>
        <v>0</v>
      </c>
    </row>
    <row r="50" spans="1:14" ht="15.75" thickBot="1" x14ac:dyDescent="0.3">
      <c r="A50" s="367" t="s">
        <v>274</v>
      </c>
      <c r="B50" s="366">
        <v>0</v>
      </c>
      <c r="C50" s="366">
        <v>0</v>
      </c>
      <c r="D50" s="366">
        <v>0</v>
      </c>
      <c r="E50" s="366">
        <v>0</v>
      </c>
      <c r="F50" s="366">
        <v>0</v>
      </c>
      <c r="G50" s="393">
        <v>0</v>
      </c>
      <c r="H50" s="366">
        <v>0</v>
      </c>
      <c r="I50" s="366">
        <v>0</v>
      </c>
      <c r="J50" s="366">
        <v>0</v>
      </c>
      <c r="K50" s="366">
        <v>0</v>
      </c>
      <c r="L50" s="366">
        <v>0</v>
      </c>
      <c r="M50" s="366">
        <v>0</v>
      </c>
      <c r="N50" s="366">
        <f>SUM(B50:M50)</f>
        <v>0</v>
      </c>
    </row>
    <row r="51" spans="1:14" x14ac:dyDescent="0.25">
      <c r="A51" s="370" t="s">
        <v>275</v>
      </c>
      <c r="B51" s="369">
        <v>0</v>
      </c>
      <c r="C51" s="369">
        <v>0</v>
      </c>
      <c r="D51" s="369">
        <v>0</v>
      </c>
      <c r="E51" s="369">
        <v>0</v>
      </c>
      <c r="F51" s="369">
        <v>0</v>
      </c>
      <c r="G51" s="394">
        <v>0</v>
      </c>
      <c r="H51" s="369">
        <v>0</v>
      </c>
      <c r="I51" s="369">
        <v>0</v>
      </c>
      <c r="J51" s="369">
        <v>0</v>
      </c>
      <c r="K51" s="369">
        <v>0</v>
      </c>
      <c r="L51" s="369">
        <v>0</v>
      </c>
      <c r="M51" s="369">
        <v>0</v>
      </c>
      <c r="N51" s="368">
        <f>SUM(B51:M51)</f>
        <v>0</v>
      </c>
    </row>
    <row r="52" spans="1:14" x14ac:dyDescent="0.25">
      <c r="A52" s="370" t="s">
        <v>276</v>
      </c>
      <c r="B52" s="369">
        <v>0</v>
      </c>
      <c r="C52" s="369">
        <v>0</v>
      </c>
      <c r="D52" s="369">
        <v>0</v>
      </c>
      <c r="E52" s="369">
        <v>0</v>
      </c>
      <c r="F52" s="369">
        <v>0</v>
      </c>
      <c r="G52" s="394">
        <v>0</v>
      </c>
      <c r="H52" s="369">
        <v>0</v>
      </c>
      <c r="I52" s="369">
        <v>0</v>
      </c>
      <c r="J52" s="369">
        <v>0</v>
      </c>
      <c r="K52" s="369">
        <v>0</v>
      </c>
      <c r="L52" s="369">
        <v>0</v>
      </c>
      <c r="M52" s="369">
        <v>0</v>
      </c>
      <c r="N52" s="368">
        <f>SUM(B52:M52)</f>
        <v>0</v>
      </c>
    </row>
    <row r="53" spans="1:14" x14ac:dyDescent="0.25">
      <c r="A53" s="370" t="s">
        <v>277</v>
      </c>
      <c r="B53" s="369">
        <v>0</v>
      </c>
      <c r="C53" s="369">
        <v>0</v>
      </c>
      <c r="D53" s="369">
        <v>0</v>
      </c>
      <c r="E53" s="369">
        <v>0</v>
      </c>
      <c r="F53" s="369">
        <v>0</v>
      </c>
      <c r="G53" s="394">
        <v>0</v>
      </c>
      <c r="H53" s="369">
        <v>0</v>
      </c>
      <c r="I53" s="369">
        <v>0</v>
      </c>
      <c r="J53" s="369">
        <v>0</v>
      </c>
      <c r="K53" s="369">
        <v>0</v>
      </c>
      <c r="L53" s="369">
        <v>0</v>
      </c>
      <c r="M53" s="369">
        <v>0</v>
      </c>
      <c r="N53" s="368">
        <f>SUM(B53:M53)</f>
        <v>0</v>
      </c>
    </row>
    <row r="54" spans="1:14" x14ac:dyDescent="0.25">
      <c r="A54" s="370" t="s">
        <v>278</v>
      </c>
      <c r="B54" s="369">
        <v>0</v>
      </c>
      <c r="C54" s="369">
        <v>0</v>
      </c>
      <c r="D54" s="369">
        <v>0</v>
      </c>
      <c r="E54" s="369">
        <v>0</v>
      </c>
      <c r="F54" s="369">
        <v>0</v>
      </c>
      <c r="G54" s="394">
        <v>0</v>
      </c>
      <c r="H54" s="369">
        <v>0</v>
      </c>
      <c r="I54" s="369">
        <v>0</v>
      </c>
      <c r="J54" s="369">
        <v>0</v>
      </c>
      <c r="K54" s="369">
        <v>0</v>
      </c>
      <c r="L54" s="369">
        <v>0</v>
      </c>
      <c r="M54" s="369">
        <v>0</v>
      </c>
      <c r="N54" s="368">
        <f>SUM(B54:M54)</f>
        <v>0</v>
      </c>
    </row>
    <row r="55" spans="1:14" x14ac:dyDescent="0.25">
      <c r="A55" s="370" t="s">
        <v>279</v>
      </c>
      <c r="B55" s="369">
        <v>0</v>
      </c>
      <c r="C55" s="369">
        <v>0</v>
      </c>
      <c r="D55" s="369">
        <v>0</v>
      </c>
      <c r="E55" s="369">
        <v>0</v>
      </c>
      <c r="F55" s="369">
        <v>0</v>
      </c>
      <c r="G55" s="394">
        <v>0</v>
      </c>
      <c r="H55" s="369">
        <v>0</v>
      </c>
      <c r="I55" s="369">
        <v>0</v>
      </c>
      <c r="J55" s="369">
        <v>0</v>
      </c>
      <c r="K55" s="369">
        <v>0</v>
      </c>
      <c r="L55" s="369">
        <v>0</v>
      </c>
      <c r="M55" s="369">
        <v>0</v>
      </c>
      <c r="N55" s="368">
        <f>SUM(B55:M55)</f>
        <v>0</v>
      </c>
    </row>
    <row r="56" spans="1:14" ht="22.5" x14ac:dyDescent="0.25">
      <c r="A56" s="370" t="s">
        <v>280</v>
      </c>
      <c r="B56" s="369">
        <v>0</v>
      </c>
      <c r="C56" s="369">
        <v>0</v>
      </c>
      <c r="D56" s="369">
        <v>0</v>
      </c>
      <c r="E56" s="369">
        <v>0</v>
      </c>
      <c r="F56" s="369">
        <v>0</v>
      </c>
      <c r="G56" s="394">
        <v>0</v>
      </c>
      <c r="H56" s="369">
        <v>0</v>
      </c>
      <c r="I56" s="369">
        <v>0</v>
      </c>
      <c r="J56" s="369">
        <v>0</v>
      </c>
      <c r="K56" s="369">
        <v>0</v>
      </c>
      <c r="L56" s="369">
        <v>0</v>
      </c>
      <c r="M56" s="369">
        <v>0</v>
      </c>
      <c r="N56" s="368">
        <f>SUM(B56:M56)</f>
        <v>0</v>
      </c>
    </row>
    <row r="57" spans="1:14" ht="23.25" thickBot="1" x14ac:dyDescent="0.3">
      <c r="A57" s="370" t="s">
        <v>281</v>
      </c>
      <c r="B57" s="369">
        <v>0</v>
      </c>
      <c r="C57" s="369">
        <v>0</v>
      </c>
      <c r="D57" s="369">
        <v>0</v>
      </c>
      <c r="E57" s="369">
        <v>0</v>
      </c>
      <c r="F57" s="369">
        <v>0</v>
      </c>
      <c r="G57" s="394">
        <v>0</v>
      </c>
      <c r="H57" s="369">
        <v>0</v>
      </c>
      <c r="I57" s="369">
        <v>0</v>
      </c>
      <c r="J57" s="369">
        <v>0</v>
      </c>
      <c r="K57" s="369">
        <v>0</v>
      </c>
      <c r="L57" s="369">
        <v>0</v>
      </c>
      <c r="M57" s="369">
        <v>0</v>
      </c>
      <c r="N57" s="368">
        <f>SUM(B57:M57)</f>
        <v>0</v>
      </c>
    </row>
    <row r="58" spans="1:14" ht="23.25" thickBot="1" x14ac:dyDescent="0.3">
      <c r="A58" s="367" t="s">
        <v>282</v>
      </c>
      <c r="B58" s="366">
        <v>76945924.74000001</v>
      </c>
      <c r="C58" s="366">
        <v>84722010.210000008</v>
      </c>
      <c r="D58" s="366">
        <v>117515868.71000001</v>
      </c>
      <c r="E58" s="366">
        <v>100246742</v>
      </c>
      <c r="F58" s="366">
        <v>106074400</v>
      </c>
      <c r="G58" s="393">
        <v>100580094</v>
      </c>
      <c r="H58" s="366">
        <v>112941714</v>
      </c>
      <c r="I58" s="366">
        <v>119073964</v>
      </c>
      <c r="J58" s="366">
        <v>119283475</v>
      </c>
      <c r="K58" s="366">
        <v>107065553</v>
      </c>
      <c r="L58" s="366">
        <v>103291523</v>
      </c>
      <c r="M58" s="366">
        <v>79915559</v>
      </c>
      <c r="N58" s="366">
        <f>SUM(B58:M58)</f>
        <v>1227656827.6600001</v>
      </c>
    </row>
    <row r="59" spans="1:14" x14ac:dyDescent="0.25">
      <c r="A59" s="370" t="s">
        <v>283</v>
      </c>
      <c r="B59" s="369">
        <v>9375349.0700000003</v>
      </c>
      <c r="C59" s="369">
        <v>9460648.0700000003</v>
      </c>
      <c r="D59" s="369">
        <v>7395947.3300000001</v>
      </c>
      <c r="E59" s="369">
        <v>7594261</v>
      </c>
      <c r="F59" s="369">
        <v>8496792</v>
      </c>
      <c r="G59" s="394">
        <v>6586858</v>
      </c>
      <c r="H59" s="369">
        <v>8898926</v>
      </c>
      <c r="I59" s="369">
        <v>8703646</v>
      </c>
      <c r="J59" s="369">
        <v>9530096</v>
      </c>
      <c r="K59" s="369">
        <v>7698026</v>
      </c>
      <c r="L59" s="369">
        <v>6390333</v>
      </c>
      <c r="M59" s="369">
        <v>6114013</v>
      </c>
      <c r="N59" s="368">
        <f>SUM(B59:M59)</f>
        <v>96244895.469999999</v>
      </c>
    </row>
    <row r="60" spans="1:14" x14ac:dyDescent="0.25">
      <c r="A60" s="370" t="s">
        <v>284</v>
      </c>
      <c r="B60" s="369">
        <v>561990</v>
      </c>
      <c r="C60" s="369">
        <v>329538</v>
      </c>
      <c r="D60" s="369">
        <v>561990</v>
      </c>
      <c r="E60" s="369">
        <v>774708</v>
      </c>
      <c r="F60" s="369">
        <v>613807</v>
      </c>
      <c r="G60" s="394">
        <v>697356</v>
      </c>
      <c r="H60" s="369">
        <v>619608</v>
      </c>
      <c r="I60" s="369">
        <v>948750</v>
      </c>
      <c r="J60" s="369">
        <v>531795</v>
      </c>
      <c r="K60" s="369">
        <v>725967</v>
      </c>
      <c r="L60" s="369">
        <v>746922</v>
      </c>
      <c r="M60" s="369">
        <v>261063</v>
      </c>
      <c r="N60" s="368">
        <f>SUM(B60:M60)</f>
        <v>7373494</v>
      </c>
    </row>
    <row r="61" spans="1:14" x14ac:dyDescent="0.25">
      <c r="A61" s="370" t="s">
        <v>285</v>
      </c>
      <c r="B61" s="369">
        <v>3002664</v>
      </c>
      <c r="C61" s="369">
        <v>578968</v>
      </c>
      <c r="D61" s="369">
        <v>2287744</v>
      </c>
      <c r="E61" s="369">
        <v>1916513</v>
      </c>
      <c r="F61" s="369">
        <v>1303264</v>
      </c>
      <c r="G61" s="394">
        <v>1282168</v>
      </c>
      <c r="H61" s="369">
        <v>1720496</v>
      </c>
      <c r="I61" s="369">
        <v>1950208</v>
      </c>
      <c r="J61" s="369">
        <v>2362752</v>
      </c>
      <c r="K61" s="369">
        <v>1964272</v>
      </c>
      <c r="L61" s="369">
        <v>1556800</v>
      </c>
      <c r="M61" s="369">
        <v>1692848</v>
      </c>
      <c r="N61" s="368">
        <f>SUM(B61:M61)</f>
        <v>21618697</v>
      </c>
    </row>
    <row r="62" spans="1:14" x14ac:dyDescent="0.25">
      <c r="A62" s="370" t="s">
        <v>286</v>
      </c>
      <c r="B62" s="369">
        <v>27546590.379999999</v>
      </c>
      <c r="C62" s="369">
        <v>35764260.149999999</v>
      </c>
      <c r="D62" s="369">
        <v>50159902.759999998</v>
      </c>
      <c r="E62" s="369">
        <v>49627207</v>
      </c>
      <c r="F62" s="369">
        <v>52651313</v>
      </c>
      <c r="G62" s="394">
        <v>45216998</v>
      </c>
      <c r="H62" s="369">
        <v>51148171</v>
      </c>
      <c r="I62" s="369">
        <v>51791345</v>
      </c>
      <c r="J62" s="369">
        <v>53886506</v>
      </c>
      <c r="K62" s="369">
        <v>55262007</v>
      </c>
      <c r="L62" s="369">
        <v>47784477</v>
      </c>
      <c r="M62" s="369">
        <v>39595186</v>
      </c>
      <c r="N62" s="368">
        <f>SUM(B62:M62)</f>
        <v>560433963.28999996</v>
      </c>
    </row>
    <row r="63" spans="1:14" x14ac:dyDescent="0.25">
      <c r="A63" s="370" t="s">
        <v>287</v>
      </c>
      <c r="B63" s="369">
        <v>0</v>
      </c>
      <c r="C63" s="369">
        <v>0</v>
      </c>
      <c r="D63" s="369">
        <v>0</v>
      </c>
      <c r="E63" s="369">
        <v>0</v>
      </c>
      <c r="F63" s="369">
        <v>0</v>
      </c>
      <c r="G63" s="394">
        <v>0</v>
      </c>
      <c r="H63" s="369">
        <v>0</v>
      </c>
      <c r="I63" s="369">
        <v>0</v>
      </c>
      <c r="J63" s="369">
        <v>552388</v>
      </c>
      <c r="K63" s="369">
        <v>554971</v>
      </c>
      <c r="L63" s="369">
        <v>0</v>
      </c>
      <c r="M63" s="369">
        <v>0</v>
      </c>
      <c r="N63" s="368">
        <f>SUM(B63:M63)</f>
        <v>1107359</v>
      </c>
    </row>
    <row r="64" spans="1:14" x14ac:dyDescent="0.25">
      <c r="A64" s="370" t="s">
        <v>288</v>
      </c>
      <c r="B64" s="369">
        <v>6660086.3499999996</v>
      </c>
      <c r="C64" s="369">
        <v>3749941.89</v>
      </c>
      <c r="D64" s="369">
        <v>6748377.79</v>
      </c>
      <c r="E64" s="369">
        <v>5846676</v>
      </c>
      <c r="F64" s="369">
        <v>6157329</v>
      </c>
      <c r="G64" s="394">
        <v>4499017</v>
      </c>
      <c r="H64" s="369">
        <v>3951192</v>
      </c>
      <c r="I64" s="369">
        <v>6917897</v>
      </c>
      <c r="J64" s="369">
        <v>6157811</v>
      </c>
      <c r="K64" s="369">
        <v>6079838</v>
      </c>
      <c r="L64" s="369">
        <v>5578923</v>
      </c>
      <c r="M64" s="369">
        <v>5593897</v>
      </c>
      <c r="N64" s="368">
        <f>SUM(B64:M64)</f>
        <v>67940986.030000001</v>
      </c>
    </row>
    <row r="65" spans="1:14" x14ac:dyDescent="0.25">
      <c r="A65" s="370" t="s">
        <v>289</v>
      </c>
      <c r="B65" s="369">
        <v>25253012.760000002</v>
      </c>
      <c r="C65" s="369">
        <v>26322109.98</v>
      </c>
      <c r="D65" s="369">
        <v>31984912.460000001</v>
      </c>
      <c r="E65" s="369">
        <v>32159233</v>
      </c>
      <c r="F65" s="369">
        <v>31114234</v>
      </c>
      <c r="G65" s="394">
        <v>27161851</v>
      </c>
      <c r="H65" s="369">
        <v>31112547</v>
      </c>
      <c r="I65" s="369">
        <v>32215276</v>
      </c>
      <c r="J65" s="369">
        <v>29360094</v>
      </c>
      <c r="K65" s="369">
        <v>28196158</v>
      </c>
      <c r="L65" s="369">
        <v>27914294</v>
      </c>
      <c r="M65" s="369">
        <v>14112384</v>
      </c>
      <c r="N65" s="368">
        <f>SUM(B65:M65)</f>
        <v>336906106.19999999</v>
      </c>
    </row>
    <row r="66" spans="1:14" x14ac:dyDescent="0.25">
      <c r="A66" s="370" t="s">
        <v>290</v>
      </c>
      <c r="B66" s="369">
        <v>0</v>
      </c>
      <c r="C66" s="369">
        <v>0</v>
      </c>
      <c r="D66" s="369">
        <v>0</v>
      </c>
      <c r="E66" s="369">
        <v>0</v>
      </c>
      <c r="F66" s="369">
        <v>0</v>
      </c>
      <c r="G66" s="394">
        <v>0</v>
      </c>
      <c r="H66" s="369">
        <v>0</v>
      </c>
      <c r="I66" s="369">
        <v>0</v>
      </c>
      <c r="J66" s="369">
        <v>0</v>
      </c>
      <c r="K66" s="369">
        <v>0</v>
      </c>
      <c r="L66" s="369">
        <v>0</v>
      </c>
      <c r="M66" s="369">
        <v>0</v>
      </c>
      <c r="N66" s="368">
        <f>SUM(B66:M66)</f>
        <v>0</v>
      </c>
    </row>
    <row r="67" spans="1:14" x14ac:dyDescent="0.25">
      <c r="A67" s="370" t="s">
        <v>291</v>
      </c>
      <c r="B67" s="369">
        <v>0</v>
      </c>
      <c r="C67" s="369">
        <v>0</v>
      </c>
      <c r="D67" s="369">
        <v>0</v>
      </c>
      <c r="E67" s="369">
        <v>0</v>
      </c>
      <c r="F67" s="369">
        <v>0</v>
      </c>
      <c r="G67" s="394">
        <v>0</v>
      </c>
      <c r="H67" s="369">
        <v>0</v>
      </c>
      <c r="I67" s="369">
        <v>0</v>
      </c>
      <c r="J67" s="369">
        <v>0</v>
      </c>
      <c r="K67" s="369">
        <v>0</v>
      </c>
      <c r="L67" s="369">
        <v>0</v>
      </c>
      <c r="M67" s="369">
        <v>0</v>
      </c>
      <c r="N67" s="368">
        <f>SUM(B67:M67)</f>
        <v>0</v>
      </c>
    </row>
    <row r="68" spans="1:14" x14ac:dyDescent="0.25">
      <c r="A68" s="370" t="s">
        <v>292</v>
      </c>
      <c r="B68" s="369">
        <v>0</v>
      </c>
      <c r="C68" s="369">
        <v>0</v>
      </c>
      <c r="D68" s="369">
        <v>0</v>
      </c>
      <c r="E68" s="369">
        <v>0</v>
      </c>
      <c r="F68" s="369">
        <v>0</v>
      </c>
      <c r="G68" s="394">
        <v>0</v>
      </c>
      <c r="H68" s="369">
        <v>0</v>
      </c>
      <c r="I68" s="369">
        <v>0</v>
      </c>
      <c r="J68" s="369">
        <v>0</v>
      </c>
      <c r="K68" s="369">
        <v>0</v>
      </c>
      <c r="L68" s="369">
        <v>0</v>
      </c>
      <c r="M68" s="369">
        <v>0</v>
      </c>
      <c r="N68" s="368">
        <f>SUM(B68:M68)</f>
        <v>0</v>
      </c>
    </row>
    <row r="69" spans="1:14" x14ac:dyDescent="0.25">
      <c r="A69" s="370" t="s">
        <v>293</v>
      </c>
      <c r="B69" s="369">
        <v>0</v>
      </c>
      <c r="C69" s="369">
        <v>0</v>
      </c>
      <c r="D69" s="369">
        <v>0</v>
      </c>
      <c r="E69" s="369">
        <v>0</v>
      </c>
      <c r="F69" s="369">
        <v>0</v>
      </c>
      <c r="G69" s="394">
        <v>0</v>
      </c>
      <c r="H69" s="369">
        <v>0</v>
      </c>
      <c r="I69" s="369">
        <v>0</v>
      </c>
      <c r="J69" s="369">
        <v>0</v>
      </c>
      <c r="K69" s="369">
        <v>0</v>
      </c>
      <c r="L69" s="369">
        <v>0</v>
      </c>
      <c r="M69" s="369">
        <v>0</v>
      </c>
      <c r="N69" s="368">
        <f>SUM(B69:M69)</f>
        <v>0</v>
      </c>
    </row>
    <row r="70" spans="1:14" x14ac:dyDescent="0.25">
      <c r="A70" s="370" t="s">
        <v>294</v>
      </c>
      <c r="B70" s="369">
        <v>4546232.18</v>
      </c>
      <c r="C70" s="369">
        <v>8516544.1199999992</v>
      </c>
      <c r="D70" s="369">
        <v>18376994.370000001</v>
      </c>
      <c r="E70" s="369">
        <v>2328144</v>
      </c>
      <c r="F70" s="369">
        <v>5737661</v>
      </c>
      <c r="G70" s="394">
        <v>15135846</v>
      </c>
      <c r="H70" s="369">
        <v>15490774</v>
      </c>
      <c r="I70" s="369">
        <v>16546842</v>
      </c>
      <c r="J70" s="369">
        <v>16902033</v>
      </c>
      <c r="K70" s="369">
        <v>6584314</v>
      </c>
      <c r="L70" s="369">
        <v>13319774</v>
      </c>
      <c r="M70" s="369">
        <v>12546168</v>
      </c>
      <c r="N70" s="368">
        <f>SUM(B70:M70)</f>
        <v>136031326.67000002</v>
      </c>
    </row>
    <row r="71" spans="1:14" ht="33.75" x14ac:dyDescent="0.25">
      <c r="A71" s="370" t="s">
        <v>295</v>
      </c>
      <c r="B71" s="369">
        <v>0</v>
      </c>
      <c r="C71" s="369">
        <v>0</v>
      </c>
      <c r="D71" s="369">
        <v>0</v>
      </c>
      <c r="E71" s="369">
        <v>0</v>
      </c>
      <c r="F71" s="369">
        <v>0</v>
      </c>
      <c r="G71" s="394">
        <v>0</v>
      </c>
      <c r="H71" s="369">
        <v>0</v>
      </c>
      <c r="I71" s="369">
        <v>0</v>
      </c>
      <c r="J71" s="369">
        <v>0</v>
      </c>
      <c r="K71" s="369">
        <v>0</v>
      </c>
      <c r="L71" s="369">
        <v>0</v>
      </c>
      <c r="M71" s="369">
        <v>0</v>
      </c>
      <c r="N71" s="368">
        <f>SUM(B71:M71)</f>
        <v>0</v>
      </c>
    </row>
    <row r="72" spans="1:14" ht="22.5" x14ac:dyDescent="0.25">
      <c r="A72" s="370" t="s">
        <v>296</v>
      </c>
      <c r="B72" s="369">
        <v>0</v>
      </c>
      <c r="C72" s="369">
        <v>0</v>
      </c>
      <c r="D72" s="369">
        <v>0</v>
      </c>
      <c r="E72" s="369">
        <v>0</v>
      </c>
      <c r="F72" s="369">
        <v>0</v>
      </c>
      <c r="G72" s="394">
        <v>0</v>
      </c>
      <c r="H72" s="369">
        <v>0</v>
      </c>
      <c r="I72" s="369">
        <v>0</v>
      </c>
      <c r="J72" s="369">
        <v>0</v>
      </c>
      <c r="K72" s="369">
        <v>0</v>
      </c>
      <c r="L72" s="369">
        <v>0</v>
      </c>
      <c r="M72" s="369">
        <v>0</v>
      </c>
      <c r="N72" s="368">
        <f>SUM(B72:M72)</f>
        <v>0</v>
      </c>
    </row>
    <row r="73" spans="1:14" ht="15.75" thickBot="1" x14ac:dyDescent="0.3">
      <c r="A73" s="370" t="s">
        <v>297</v>
      </c>
      <c r="B73" s="369">
        <v>0</v>
      </c>
      <c r="C73" s="369">
        <v>0</v>
      </c>
      <c r="D73" s="369">
        <v>0</v>
      </c>
      <c r="E73" s="369">
        <v>0</v>
      </c>
      <c r="F73" s="369">
        <v>0</v>
      </c>
      <c r="G73" s="394">
        <v>0</v>
      </c>
      <c r="H73" s="369">
        <v>0</v>
      </c>
      <c r="I73" s="369">
        <v>0</v>
      </c>
      <c r="J73" s="369">
        <v>0</v>
      </c>
      <c r="K73" s="369">
        <v>0</v>
      </c>
      <c r="L73" s="369">
        <v>0</v>
      </c>
      <c r="M73" s="369">
        <v>0</v>
      </c>
      <c r="N73" s="368">
        <f>SUM(B73:M73)</f>
        <v>0</v>
      </c>
    </row>
    <row r="74" spans="1:14" ht="23.25" thickBot="1" x14ac:dyDescent="0.3">
      <c r="A74" s="367" t="s">
        <v>298</v>
      </c>
      <c r="B74" s="366">
        <v>0</v>
      </c>
      <c r="C74" s="366">
        <v>0</v>
      </c>
      <c r="D74" s="366">
        <v>0</v>
      </c>
      <c r="E74" s="366">
        <v>0</v>
      </c>
      <c r="F74" s="366">
        <v>0</v>
      </c>
      <c r="G74" s="393">
        <v>0</v>
      </c>
      <c r="H74" s="366">
        <v>0</v>
      </c>
      <c r="I74" s="366">
        <v>434000</v>
      </c>
      <c r="J74" s="366">
        <v>518000</v>
      </c>
      <c r="K74" s="366">
        <v>476000</v>
      </c>
      <c r="L74" s="366">
        <v>826000</v>
      </c>
      <c r="M74" s="366">
        <v>728000</v>
      </c>
      <c r="N74" s="366">
        <f>SUM(B74:M74)</f>
        <v>2982000</v>
      </c>
    </row>
    <row r="75" spans="1:14" x14ac:dyDescent="0.25">
      <c r="A75" s="370" t="s">
        <v>299</v>
      </c>
      <c r="B75" s="369">
        <v>0</v>
      </c>
      <c r="C75" s="369">
        <v>0</v>
      </c>
      <c r="D75" s="369">
        <v>0</v>
      </c>
      <c r="E75" s="369">
        <v>0</v>
      </c>
      <c r="F75" s="369">
        <v>0</v>
      </c>
      <c r="G75" s="394">
        <v>0</v>
      </c>
      <c r="H75" s="369">
        <v>0</v>
      </c>
      <c r="I75" s="369">
        <v>0</v>
      </c>
      <c r="J75" s="369">
        <v>0</v>
      </c>
      <c r="K75" s="369">
        <v>0</v>
      </c>
      <c r="L75" s="369">
        <v>0</v>
      </c>
      <c r="M75" s="369">
        <v>0</v>
      </c>
      <c r="N75" s="368">
        <f>SUM(B75:M75)</f>
        <v>0</v>
      </c>
    </row>
    <row r="76" spans="1:14" x14ac:dyDescent="0.25">
      <c r="A76" s="370" t="s">
        <v>300</v>
      </c>
      <c r="B76" s="369">
        <v>0</v>
      </c>
      <c r="C76" s="369">
        <v>0</v>
      </c>
      <c r="D76" s="369">
        <v>0</v>
      </c>
      <c r="E76" s="369">
        <v>0</v>
      </c>
      <c r="F76" s="369">
        <v>0</v>
      </c>
      <c r="G76" s="394">
        <v>0</v>
      </c>
      <c r="H76" s="369">
        <v>0</v>
      </c>
      <c r="I76" s="369">
        <v>434000</v>
      </c>
      <c r="J76" s="369">
        <v>518000</v>
      </c>
      <c r="K76" s="369">
        <v>476000</v>
      </c>
      <c r="L76" s="369">
        <v>826000</v>
      </c>
      <c r="M76" s="369">
        <v>728000</v>
      </c>
      <c r="N76" s="368">
        <f>SUM(B76:M76)</f>
        <v>2982000</v>
      </c>
    </row>
    <row r="77" spans="1:14" x14ac:dyDescent="0.25">
      <c r="A77" s="370" t="s">
        <v>301</v>
      </c>
      <c r="B77" s="369">
        <v>0</v>
      </c>
      <c r="C77" s="369">
        <v>0</v>
      </c>
      <c r="D77" s="369">
        <v>0</v>
      </c>
      <c r="E77" s="369">
        <v>0</v>
      </c>
      <c r="F77" s="369">
        <v>0</v>
      </c>
      <c r="G77" s="394">
        <v>0</v>
      </c>
      <c r="H77" s="369">
        <v>0</v>
      </c>
      <c r="I77" s="369">
        <v>0</v>
      </c>
      <c r="J77" s="369">
        <v>0</v>
      </c>
      <c r="K77" s="369">
        <v>0</v>
      </c>
      <c r="L77" s="369">
        <v>0</v>
      </c>
      <c r="M77" s="369">
        <v>0</v>
      </c>
      <c r="N77" s="368">
        <f>SUM(B77:M77)</f>
        <v>0</v>
      </c>
    </row>
    <row r="78" spans="1:14" x14ac:dyDescent="0.25">
      <c r="A78" s="370" t="s">
        <v>302</v>
      </c>
      <c r="B78" s="369">
        <v>0</v>
      </c>
      <c r="C78" s="369">
        <v>0</v>
      </c>
      <c r="D78" s="369">
        <v>0</v>
      </c>
      <c r="E78" s="369">
        <v>0</v>
      </c>
      <c r="F78" s="369">
        <v>0</v>
      </c>
      <c r="G78" s="394">
        <v>0</v>
      </c>
      <c r="H78" s="369">
        <v>0</v>
      </c>
      <c r="I78" s="369">
        <v>0</v>
      </c>
      <c r="J78" s="369">
        <v>0</v>
      </c>
      <c r="K78" s="369">
        <v>0</v>
      </c>
      <c r="L78" s="369">
        <v>0</v>
      </c>
      <c r="M78" s="369">
        <v>0</v>
      </c>
      <c r="N78" s="368">
        <f>SUM(B78:M78)</f>
        <v>0</v>
      </c>
    </row>
    <row r="79" spans="1:14" x14ac:dyDescent="0.25">
      <c r="A79" s="370" t="s">
        <v>303</v>
      </c>
      <c r="B79" s="369">
        <v>0</v>
      </c>
      <c r="C79" s="369">
        <v>0</v>
      </c>
      <c r="D79" s="369">
        <v>0</v>
      </c>
      <c r="E79" s="369">
        <v>0</v>
      </c>
      <c r="F79" s="369">
        <v>0</v>
      </c>
      <c r="G79" s="394">
        <v>0</v>
      </c>
      <c r="H79" s="369">
        <v>0</v>
      </c>
      <c r="I79" s="369">
        <v>0</v>
      </c>
      <c r="J79" s="369">
        <v>0</v>
      </c>
      <c r="K79" s="369">
        <v>0</v>
      </c>
      <c r="L79" s="369">
        <v>0</v>
      </c>
      <c r="M79" s="369">
        <v>0</v>
      </c>
      <c r="N79" s="368">
        <f>SUM(B79:M79)</f>
        <v>0</v>
      </c>
    </row>
    <row r="80" spans="1:14" ht="15.75" thickBot="1" x14ac:dyDescent="0.3">
      <c r="A80" s="370" t="s">
        <v>234</v>
      </c>
      <c r="B80" s="369">
        <v>0</v>
      </c>
      <c r="C80" s="369">
        <v>0</v>
      </c>
      <c r="D80" s="369">
        <v>0</v>
      </c>
      <c r="E80" s="369">
        <v>0</v>
      </c>
      <c r="F80" s="369">
        <v>0</v>
      </c>
      <c r="G80" s="394">
        <v>0</v>
      </c>
      <c r="H80" s="369">
        <v>0</v>
      </c>
      <c r="I80" s="369">
        <v>0</v>
      </c>
      <c r="J80" s="369">
        <v>0</v>
      </c>
      <c r="K80" s="369">
        <v>0</v>
      </c>
      <c r="L80" s="369">
        <v>0</v>
      </c>
      <c r="M80" s="369">
        <v>0</v>
      </c>
      <c r="N80" s="368">
        <f>SUM(B80:M80)</f>
        <v>0</v>
      </c>
    </row>
    <row r="81" spans="1:14" ht="23.25" thickBot="1" x14ac:dyDescent="0.3">
      <c r="A81" s="367" t="s">
        <v>304</v>
      </c>
      <c r="B81" s="366">
        <v>0</v>
      </c>
      <c r="C81" s="366">
        <v>0</v>
      </c>
      <c r="D81" s="366">
        <v>0</v>
      </c>
      <c r="E81" s="366">
        <v>0</v>
      </c>
      <c r="F81" s="366">
        <v>0</v>
      </c>
      <c r="G81" s="393">
        <v>0</v>
      </c>
      <c r="H81" s="366">
        <v>0</v>
      </c>
      <c r="I81" s="366">
        <v>0</v>
      </c>
      <c r="J81" s="366">
        <v>0</v>
      </c>
      <c r="K81" s="366">
        <v>0</v>
      </c>
      <c r="L81" s="366">
        <v>0</v>
      </c>
      <c r="M81" s="366">
        <v>0</v>
      </c>
      <c r="N81" s="366">
        <f>SUM(B81:M81)</f>
        <v>0</v>
      </c>
    </row>
    <row r="82" spans="1:14" x14ac:dyDescent="0.25">
      <c r="A82" s="370" t="s">
        <v>305</v>
      </c>
      <c r="B82" s="369">
        <v>0</v>
      </c>
      <c r="C82" s="369">
        <v>0</v>
      </c>
      <c r="D82" s="369">
        <v>0</v>
      </c>
      <c r="E82" s="369">
        <v>0</v>
      </c>
      <c r="F82" s="369">
        <v>0</v>
      </c>
      <c r="G82" s="394">
        <v>0</v>
      </c>
      <c r="H82" s="369">
        <v>0</v>
      </c>
      <c r="I82" s="369">
        <v>0</v>
      </c>
      <c r="J82" s="369">
        <v>0</v>
      </c>
      <c r="K82" s="369">
        <v>0</v>
      </c>
      <c r="L82" s="369">
        <v>0</v>
      </c>
      <c r="M82" s="369">
        <v>0</v>
      </c>
      <c r="N82" s="369">
        <f>SUM(B82:M82)</f>
        <v>0</v>
      </c>
    </row>
    <row r="83" spans="1:14" x14ac:dyDescent="0.25">
      <c r="A83" s="370" t="s">
        <v>306</v>
      </c>
      <c r="B83" s="369">
        <v>0</v>
      </c>
      <c r="C83" s="369">
        <v>0</v>
      </c>
      <c r="D83" s="369">
        <v>0</v>
      </c>
      <c r="E83" s="369">
        <v>0</v>
      </c>
      <c r="F83" s="369">
        <v>0</v>
      </c>
      <c r="G83" s="394">
        <v>0</v>
      </c>
      <c r="H83" s="369">
        <v>0</v>
      </c>
      <c r="I83" s="369">
        <v>0</v>
      </c>
      <c r="J83" s="369">
        <v>0</v>
      </c>
      <c r="K83" s="369">
        <v>0</v>
      </c>
      <c r="L83" s="369">
        <v>0</v>
      </c>
      <c r="M83" s="369">
        <v>0</v>
      </c>
      <c r="N83" s="369">
        <f>SUM(B83:M83)</f>
        <v>0</v>
      </c>
    </row>
    <row r="84" spans="1:14" ht="22.5" x14ac:dyDescent="0.25">
      <c r="A84" s="370" t="s">
        <v>307</v>
      </c>
      <c r="B84" s="369">
        <v>0</v>
      </c>
      <c r="C84" s="369">
        <v>0</v>
      </c>
      <c r="D84" s="369">
        <v>0</v>
      </c>
      <c r="E84" s="369">
        <v>0</v>
      </c>
      <c r="F84" s="369">
        <v>0</v>
      </c>
      <c r="G84" s="394">
        <v>0</v>
      </c>
      <c r="H84" s="369">
        <v>0</v>
      </c>
      <c r="I84" s="369">
        <v>0</v>
      </c>
      <c r="J84" s="369">
        <v>0</v>
      </c>
      <c r="K84" s="369">
        <v>0</v>
      </c>
      <c r="L84" s="369">
        <v>0</v>
      </c>
      <c r="M84" s="369">
        <v>0</v>
      </c>
      <c r="N84" s="369">
        <f>SUM(B84:M84)</f>
        <v>0</v>
      </c>
    </row>
    <row r="85" spans="1:14" ht="15.75" thickBot="1" x14ac:dyDescent="0.3">
      <c r="A85" s="370" t="s">
        <v>234</v>
      </c>
      <c r="B85" s="369">
        <v>0</v>
      </c>
      <c r="C85" s="369">
        <v>0</v>
      </c>
      <c r="D85" s="369">
        <v>0</v>
      </c>
      <c r="E85" s="369">
        <v>0</v>
      </c>
      <c r="F85" s="369">
        <v>0</v>
      </c>
      <c r="G85" s="394">
        <v>0</v>
      </c>
      <c r="H85" s="369">
        <v>0</v>
      </c>
      <c r="I85" s="369">
        <v>0</v>
      </c>
      <c r="J85" s="369">
        <v>0</v>
      </c>
      <c r="K85" s="369">
        <v>0</v>
      </c>
      <c r="L85" s="369">
        <v>0</v>
      </c>
      <c r="M85" s="369">
        <v>0</v>
      </c>
      <c r="N85" s="369">
        <f>SUM(B85:M85)</f>
        <v>0</v>
      </c>
    </row>
    <row r="86" spans="1:14" ht="15.75" thickBot="1" x14ac:dyDescent="0.3">
      <c r="A86" s="367" t="s">
        <v>308</v>
      </c>
      <c r="B86" s="366">
        <v>0</v>
      </c>
      <c r="C86" s="366">
        <v>0</v>
      </c>
      <c r="D86" s="366">
        <v>0</v>
      </c>
      <c r="E86" s="366">
        <v>0</v>
      </c>
      <c r="F86" s="366">
        <v>0</v>
      </c>
      <c r="G86" s="393">
        <v>0</v>
      </c>
      <c r="H86" s="366">
        <v>0</v>
      </c>
      <c r="I86" s="366">
        <v>0</v>
      </c>
      <c r="J86" s="366">
        <v>0</v>
      </c>
      <c r="K86" s="366">
        <v>0</v>
      </c>
      <c r="L86" s="366">
        <v>0</v>
      </c>
      <c r="M86" s="366">
        <v>0</v>
      </c>
      <c r="N86" s="366">
        <f>SUM(B86:M86)</f>
        <v>0</v>
      </c>
    </row>
    <row r="87" spans="1:14" x14ac:dyDescent="0.25">
      <c r="A87" s="370" t="s">
        <v>309</v>
      </c>
      <c r="B87" s="369">
        <v>0</v>
      </c>
      <c r="C87" s="369">
        <v>0</v>
      </c>
      <c r="D87" s="369">
        <v>0</v>
      </c>
      <c r="E87" s="369">
        <v>0</v>
      </c>
      <c r="F87" s="369">
        <v>0</v>
      </c>
      <c r="G87" s="394">
        <v>0</v>
      </c>
      <c r="H87" s="369">
        <v>0</v>
      </c>
      <c r="I87" s="369">
        <v>0</v>
      </c>
      <c r="J87" s="369">
        <v>0</v>
      </c>
      <c r="K87" s="369">
        <v>0</v>
      </c>
      <c r="L87" s="369">
        <v>0</v>
      </c>
      <c r="M87" s="369">
        <v>0</v>
      </c>
      <c r="N87" s="368">
        <f>SUM(B87:M87)</f>
        <v>0</v>
      </c>
    </row>
    <row r="88" spans="1:14" x14ac:dyDescent="0.25">
      <c r="A88" s="370" t="s">
        <v>310</v>
      </c>
      <c r="B88" s="369">
        <v>0</v>
      </c>
      <c r="C88" s="369">
        <v>0</v>
      </c>
      <c r="D88" s="369">
        <v>0</v>
      </c>
      <c r="E88" s="369">
        <v>0</v>
      </c>
      <c r="F88" s="369">
        <v>0</v>
      </c>
      <c r="G88" s="394">
        <v>0</v>
      </c>
      <c r="H88" s="369">
        <v>0</v>
      </c>
      <c r="I88" s="369">
        <v>0</v>
      </c>
      <c r="J88" s="369">
        <v>0</v>
      </c>
      <c r="K88" s="369">
        <v>0</v>
      </c>
      <c r="L88" s="369">
        <v>0</v>
      </c>
      <c r="M88" s="369">
        <v>0</v>
      </c>
      <c r="N88" s="368">
        <f>SUM(B88:M88)</f>
        <v>0</v>
      </c>
    </row>
    <row r="89" spans="1:14" ht="22.5" x14ac:dyDescent="0.25">
      <c r="A89" s="370" t="s">
        <v>311</v>
      </c>
      <c r="B89" s="369">
        <v>0</v>
      </c>
      <c r="C89" s="369">
        <v>0</v>
      </c>
      <c r="D89" s="369">
        <v>0</v>
      </c>
      <c r="E89" s="369">
        <v>0</v>
      </c>
      <c r="F89" s="369">
        <v>0</v>
      </c>
      <c r="G89" s="394">
        <v>0</v>
      </c>
      <c r="H89" s="369">
        <v>0</v>
      </c>
      <c r="I89" s="369">
        <v>0</v>
      </c>
      <c r="J89" s="369">
        <v>0</v>
      </c>
      <c r="K89" s="369">
        <v>0</v>
      </c>
      <c r="L89" s="369">
        <v>0</v>
      </c>
      <c r="M89" s="369">
        <v>0</v>
      </c>
      <c r="N89" s="368">
        <f>SUM(B89:M89)</f>
        <v>0</v>
      </c>
    </row>
    <row r="90" spans="1:14" x14ac:dyDescent="0.25">
      <c r="A90" s="370" t="s">
        <v>312</v>
      </c>
      <c r="B90" s="369">
        <v>0</v>
      </c>
      <c r="C90" s="369">
        <v>0</v>
      </c>
      <c r="D90" s="369">
        <v>0</v>
      </c>
      <c r="E90" s="369">
        <v>0</v>
      </c>
      <c r="F90" s="369">
        <v>0</v>
      </c>
      <c r="G90" s="394">
        <v>0</v>
      </c>
      <c r="H90" s="369">
        <v>0</v>
      </c>
      <c r="I90" s="369">
        <v>0</v>
      </c>
      <c r="J90" s="369">
        <v>0</v>
      </c>
      <c r="K90" s="369">
        <v>0</v>
      </c>
      <c r="L90" s="369">
        <v>0</v>
      </c>
      <c r="M90" s="369">
        <v>0</v>
      </c>
      <c r="N90" s="368">
        <f>SUM(B90:M90)</f>
        <v>0</v>
      </c>
    </row>
    <row r="91" spans="1:14" x14ac:dyDescent="0.25">
      <c r="A91" s="370" t="s">
        <v>398</v>
      </c>
      <c r="B91" s="369">
        <v>0</v>
      </c>
      <c r="C91" s="369">
        <v>0</v>
      </c>
      <c r="D91" s="369">
        <v>0</v>
      </c>
      <c r="E91" s="369">
        <v>0</v>
      </c>
      <c r="F91" s="369">
        <v>0</v>
      </c>
      <c r="G91" s="394">
        <v>0</v>
      </c>
      <c r="H91" s="369">
        <v>0</v>
      </c>
      <c r="I91" s="369">
        <v>0</v>
      </c>
      <c r="J91" s="369">
        <v>0</v>
      </c>
      <c r="K91" s="369">
        <v>0</v>
      </c>
      <c r="L91" s="369">
        <v>0</v>
      </c>
      <c r="M91" s="369">
        <v>0</v>
      </c>
      <c r="N91" s="368">
        <f>SUM(B91:M91)</f>
        <v>0</v>
      </c>
    </row>
    <row r="92" spans="1:14" x14ac:dyDescent="0.25">
      <c r="A92" s="370" t="s">
        <v>314</v>
      </c>
      <c r="B92" s="369">
        <v>0</v>
      </c>
      <c r="C92" s="369">
        <v>0</v>
      </c>
      <c r="D92" s="369">
        <v>0</v>
      </c>
      <c r="E92" s="369">
        <v>0</v>
      </c>
      <c r="F92" s="369">
        <v>0</v>
      </c>
      <c r="G92" s="394">
        <v>0</v>
      </c>
      <c r="H92" s="369">
        <v>0</v>
      </c>
      <c r="I92" s="369">
        <v>0</v>
      </c>
      <c r="J92" s="369">
        <v>0</v>
      </c>
      <c r="K92" s="369">
        <v>0</v>
      </c>
      <c r="L92" s="369">
        <v>0</v>
      </c>
      <c r="M92" s="369">
        <v>0</v>
      </c>
      <c r="N92" s="368">
        <f>SUM(B92:M92)</f>
        <v>0</v>
      </c>
    </row>
    <row r="93" spans="1:14" x14ac:dyDescent="0.25">
      <c r="A93" s="370" t="s">
        <v>313</v>
      </c>
      <c r="B93" s="369">
        <v>0</v>
      </c>
      <c r="C93" s="369">
        <v>0</v>
      </c>
      <c r="D93" s="369">
        <v>0</v>
      </c>
      <c r="E93" s="369">
        <v>0</v>
      </c>
      <c r="F93" s="369">
        <v>0</v>
      </c>
      <c r="G93" s="394">
        <v>0</v>
      </c>
      <c r="H93" s="369">
        <v>0</v>
      </c>
      <c r="I93" s="369">
        <v>0</v>
      </c>
      <c r="J93" s="369">
        <v>0</v>
      </c>
      <c r="K93" s="369">
        <v>0</v>
      </c>
      <c r="L93" s="369">
        <v>0</v>
      </c>
      <c r="M93" s="369">
        <v>0</v>
      </c>
      <c r="N93" s="368">
        <f>SUM(B93:M93)</f>
        <v>0</v>
      </c>
    </row>
    <row r="94" spans="1:14" ht="15.75" thickBot="1" x14ac:dyDescent="0.3">
      <c r="A94" s="370" t="s">
        <v>234</v>
      </c>
      <c r="B94" s="369">
        <v>0</v>
      </c>
      <c r="C94" s="369">
        <v>0</v>
      </c>
      <c r="D94" s="369">
        <v>0</v>
      </c>
      <c r="E94" s="369">
        <v>0</v>
      </c>
      <c r="F94" s="369">
        <v>0</v>
      </c>
      <c r="G94" s="394">
        <v>0</v>
      </c>
      <c r="H94" s="369">
        <v>0</v>
      </c>
      <c r="I94" s="369">
        <v>0</v>
      </c>
      <c r="J94" s="369">
        <v>0</v>
      </c>
      <c r="K94" s="369">
        <v>0</v>
      </c>
      <c r="L94" s="369">
        <v>0</v>
      </c>
      <c r="M94" s="369">
        <v>0</v>
      </c>
      <c r="N94" s="368">
        <f>SUM(B94:M94)</f>
        <v>0</v>
      </c>
    </row>
    <row r="95" spans="1:14" ht="23.25" thickBot="1" x14ac:dyDescent="0.3">
      <c r="A95" s="367" t="s">
        <v>315</v>
      </c>
      <c r="B95" s="366">
        <v>18529187.600000001</v>
      </c>
      <c r="C95" s="366">
        <v>23411929.68</v>
      </c>
      <c r="D95" s="366">
        <v>20012502</v>
      </c>
      <c r="E95" s="366">
        <v>21269795</v>
      </c>
      <c r="F95" s="366">
        <v>22702295</v>
      </c>
      <c r="G95" s="393">
        <v>18829355</v>
      </c>
      <c r="H95" s="366">
        <v>20825518</v>
      </c>
      <c r="I95" s="366">
        <v>18925470</v>
      </c>
      <c r="J95" s="366">
        <v>20092061</v>
      </c>
      <c r="K95" s="366">
        <v>24160885</v>
      </c>
      <c r="L95" s="366">
        <v>23253925</v>
      </c>
      <c r="M95" s="366">
        <v>12322565</v>
      </c>
      <c r="N95" s="366">
        <f>SUM(B95:M95)</f>
        <v>244335488.28</v>
      </c>
    </row>
    <row r="96" spans="1:14" x14ac:dyDescent="0.25">
      <c r="A96" s="370" t="s">
        <v>316</v>
      </c>
      <c r="B96" s="369">
        <v>15314900</v>
      </c>
      <c r="C96" s="369">
        <v>16774230</v>
      </c>
      <c r="D96" s="369">
        <v>14544500</v>
      </c>
      <c r="E96" s="369">
        <v>16225075</v>
      </c>
      <c r="F96" s="369">
        <v>17990800</v>
      </c>
      <c r="G96" s="394">
        <v>14237000</v>
      </c>
      <c r="H96" s="369">
        <v>16534500</v>
      </c>
      <c r="I96" s="369">
        <v>15118650</v>
      </c>
      <c r="J96" s="369">
        <v>16201050</v>
      </c>
      <c r="K96" s="369">
        <v>18725000</v>
      </c>
      <c r="L96" s="369">
        <v>17835150</v>
      </c>
      <c r="M96" s="369">
        <v>9450850</v>
      </c>
      <c r="N96" s="368">
        <f>SUM(B96:M96)</f>
        <v>188951705</v>
      </c>
    </row>
    <row r="97" spans="1:14" x14ac:dyDescent="0.25">
      <c r="A97" s="370" t="s">
        <v>317</v>
      </c>
      <c r="B97" s="369">
        <v>3214287.6</v>
      </c>
      <c r="C97" s="369">
        <v>6637699.6799999997</v>
      </c>
      <c r="D97" s="369">
        <v>5468002</v>
      </c>
      <c r="E97" s="369">
        <v>5044720</v>
      </c>
      <c r="F97" s="369">
        <v>4711495</v>
      </c>
      <c r="G97" s="394">
        <v>4592355</v>
      </c>
      <c r="H97" s="369">
        <v>4291018</v>
      </c>
      <c r="I97" s="369">
        <v>3806820</v>
      </c>
      <c r="J97" s="369">
        <v>3891011</v>
      </c>
      <c r="K97" s="369">
        <v>5435885</v>
      </c>
      <c r="L97" s="369">
        <v>5068425</v>
      </c>
      <c r="M97" s="369">
        <v>2393965</v>
      </c>
      <c r="N97" s="368">
        <f>SUM(B97:M97)</f>
        <v>54555683.280000001</v>
      </c>
    </row>
    <row r="98" spans="1:14" ht="15.75" thickBot="1" x14ac:dyDescent="0.3">
      <c r="A98" s="370" t="s">
        <v>234</v>
      </c>
      <c r="B98" s="369">
        <v>0</v>
      </c>
      <c r="C98" s="369">
        <v>0</v>
      </c>
      <c r="D98" s="369">
        <v>0</v>
      </c>
      <c r="E98" s="369">
        <v>0</v>
      </c>
      <c r="F98" s="369">
        <v>0</v>
      </c>
      <c r="G98" s="394">
        <v>0</v>
      </c>
      <c r="H98" s="369">
        <v>0</v>
      </c>
      <c r="I98" s="369">
        <v>0</v>
      </c>
      <c r="J98" s="369">
        <v>0</v>
      </c>
      <c r="K98" s="369">
        <v>0</v>
      </c>
      <c r="L98" s="369">
        <v>350350</v>
      </c>
      <c r="M98" s="369">
        <v>477750</v>
      </c>
      <c r="N98" s="368">
        <f>SUM(B98:M98)</f>
        <v>828100</v>
      </c>
    </row>
    <row r="99" spans="1:14" ht="15.75" thickBot="1" x14ac:dyDescent="0.3">
      <c r="A99" s="367" t="s">
        <v>318</v>
      </c>
      <c r="B99" s="366">
        <v>1702400</v>
      </c>
      <c r="C99" s="366">
        <v>995925</v>
      </c>
      <c r="D99" s="366">
        <v>1967175</v>
      </c>
      <c r="E99" s="366">
        <v>1423975</v>
      </c>
      <c r="F99" s="366">
        <v>1814750</v>
      </c>
      <c r="G99" s="393">
        <v>2027900</v>
      </c>
      <c r="H99" s="366">
        <v>1463175</v>
      </c>
      <c r="I99" s="366">
        <v>1287300</v>
      </c>
      <c r="J99" s="366">
        <v>1334025</v>
      </c>
      <c r="K99" s="366">
        <v>1022700</v>
      </c>
      <c r="L99" s="366">
        <v>1304450</v>
      </c>
      <c r="M99" s="366">
        <v>1142575</v>
      </c>
      <c r="N99" s="366">
        <f>SUM(B99:M99)</f>
        <v>17486350</v>
      </c>
    </row>
    <row r="100" spans="1:14" ht="15.75" thickBot="1" x14ac:dyDescent="0.3">
      <c r="A100" s="365" t="s">
        <v>318</v>
      </c>
      <c r="B100" s="364">
        <v>1702400</v>
      </c>
      <c r="C100" s="364">
        <v>995925</v>
      </c>
      <c r="D100" s="364">
        <v>1967175</v>
      </c>
      <c r="E100" s="364">
        <v>1423975</v>
      </c>
      <c r="F100" s="364">
        <v>1814750</v>
      </c>
      <c r="G100" s="392">
        <v>2027900</v>
      </c>
      <c r="H100" s="364">
        <v>1463175</v>
      </c>
      <c r="I100" s="364">
        <v>1287300</v>
      </c>
      <c r="J100" s="364">
        <v>1334025</v>
      </c>
      <c r="K100" s="364">
        <v>1022700</v>
      </c>
      <c r="L100" s="364">
        <v>1304450</v>
      </c>
      <c r="M100" s="364">
        <v>1142575</v>
      </c>
      <c r="N100" s="363">
        <f>SUM(B100:M100)</f>
        <v>17486350</v>
      </c>
    </row>
    <row r="101" spans="1:14" ht="15.75" thickBot="1" x14ac:dyDescent="0.3">
      <c r="A101" s="362" t="s">
        <v>229</v>
      </c>
      <c r="B101" s="361">
        <v>102405183.44</v>
      </c>
      <c r="C101" s="361">
        <v>113316139.89000002</v>
      </c>
      <c r="D101" s="361">
        <v>143557410.71000001</v>
      </c>
      <c r="E101" s="361">
        <v>126969057</v>
      </c>
      <c r="F101" s="361">
        <v>134358580</v>
      </c>
      <c r="G101" s="361">
        <v>124711774</v>
      </c>
      <c r="H101" s="361">
        <v>138848197</v>
      </c>
      <c r="I101" s="361">
        <v>144153767</v>
      </c>
      <c r="J101" s="361">
        <v>145318826</v>
      </c>
      <c r="K101" s="361">
        <v>136900606</v>
      </c>
      <c r="L101" s="361">
        <v>132922548</v>
      </c>
      <c r="M101" s="361">
        <v>97714774</v>
      </c>
      <c r="N101" s="361">
        <f>SUM(B101:M101)</f>
        <v>1541176863.04</v>
      </c>
    </row>
    <row r="102" spans="1:14" x14ac:dyDescent="0.25">
      <c r="A102" s="360"/>
      <c r="B102" s="391"/>
      <c r="C102" s="390"/>
      <c r="D102" s="360"/>
      <c r="E102" s="360"/>
      <c r="F102" s="360"/>
      <c r="G102" s="360"/>
      <c r="H102" s="360"/>
      <c r="I102" s="360"/>
      <c r="J102" s="360"/>
      <c r="K102" s="360"/>
      <c r="L102" s="360"/>
      <c r="M102" s="360"/>
      <c r="N102" s="360"/>
    </row>
    <row r="103" spans="1:14" x14ac:dyDescent="0.25">
      <c r="A103" s="360"/>
      <c r="B103" s="360" t="s">
        <v>404</v>
      </c>
      <c r="C103" s="360"/>
      <c r="D103" s="360"/>
      <c r="E103" s="360"/>
      <c r="F103" s="360"/>
      <c r="G103" s="360"/>
      <c r="H103" s="360"/>
      <c r="I103" s="360"/>
      <c r="J103" s="360"/>
      <c r="K103" s="360"/>
      <c r="L103" s="360"/>
      <c r="M103" s="360"/>
      <c r="N103" s="360"/>
    </row>
    <row r="105" spans="1:14" x14ac:dyDescent="0.25">
      <c r="A105" s="382" t="s">
        <v>403</v>
      </c>
      <c r="B105" s="382"/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</row>
    <row r="106" spans="1:14" ht="15.75" thickBot="1" x14ac:dyDescent="0.3">
      <c r="A106" s="381"/>
      <c r="B106" s="381"/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</row>
    <row r="107" spans="1:14" ht="15.75" thickBot="1" x14ac:dyDescent="0.3">
      <c r="A107" s="380" t="s">
        <v>216</v>
      </c>
      <c r="B107" s="379" t="s">
        <v>217</v>
      </c>
      <c r="C107" s="379" t="s">
        <v>218</v>
      </c>
      <c r="D107" s="379" t="s">
        <v>219</v>
      </c>
      <c r="E107" s="379" t="s">
        <v>220</v>
      </c>
      <c r="F107" s="379" t="s">
        <v>221</v>
      </c>
      <c r="G107" s="379" t="s">
        <v>222</v>
      </c>
      <c r="H107" s="379" t="s">
        <v>223</v>
      </c>
      <c r="I107" s="379" t="s">
        <v>224</v>
      </c>
      <c r="J107" s="379" t="s">
        <v>225</v>
      </c>
      <c r="K107" s="379" t="s">
        <v>226</v>
      </c>
      <c r="L107" s="379" t="s">
        <v>227</v>
      </c>
      <c r="M107" s="379" t="s">
        <v>228</v>
      </c>
      <c r="N107" s="378" t="s">
        <v>229</v>
      </c>
    </row>
    <row r="108" spans="1:14" ht="15.75" thickBot="1" x14ac:dyDescent="0.3">
      <c r="A108" s="367" t="s">
        <v>230</v>
      </c>
      <c r="B108" s="366">
        <v>1371389.29</v>
      </c>
      <c r="C108" s="366">
        <v>0</v>
      </c>
      <c r="D108" s="366">
        <v>11373523.119999999</v>
      </c>
      <c r="E108" s="366">
        <v>5702937.2400000002</v>
      </c>
      <c r="F108" s="366">
        <v>0</v>
      </c>
      <c r="G108" s="366">
        <v>1849691.5699999998</v>
      </c>
      <c r="H108" s="366">
        <v>3296067.6999999997</v>
      </c>
      <c r="I108" s="366">
        <v>6313337.3499999996</v>
      </c>
      <c r="J108" s="366">
        <v>7182755.5700000003</v>
      </c>
      <c r="K108" s="366">
        <v>2855528.99</v>
      </c>
      <c r="L108" s="366">
        <v>1427557.72</v>
      </c>
      <c r="M108" s="366">
        <v>5707429.96</v>
      </c>
      <c r="N108" s="366">
        <f>SUM(B108:M108)</f>
        <v>47080218.509999998</v>
      </c>
    </row>
    <row r="109" spans="1:14" x14ac:dyDescent="0.25">
      <c r="A109" s="377" t="s">
        <v>231</v>
      </c>
      <c r="B109" s="369">
        <v>1371389.29</v>
      </c>
      <c r="C109" s="369">
        <v>0</v>
      </c>
      <c r="D109" s="369">
        <v>11373523.119999999</v>
      </c>
      <c r="E109" s="369">
        <v>5702937.2400000002</v>
      </c>
      <c r="F109" s="369">
        <v>0</v>
      </c>
      <c r="G109" s="369">
        <v>1422049.9</v>
      </c>
      <c r="H109" s="369">
        <v>2861638.34</v>
      </c>
      <c r="I109" s="369">
        <v>5878626.3700000001</v>
      </c>
      <c r="J109" s="369">
        <v>7182755.5700000003</v>
      </c>
      <c r="K109" s="369">
        <v>2855528.99</v>
      </c>
      <c r="L109" s="369">
        <v>1427557.72</v>
      </c>
      <c r="M109" s="369">
        <v>5707429.96</v>
      </c>
      <c r="N109" s="374">
        <f>SUM(B109:M109)</f>
        <v>45783436.5</v>
      </c>
    </row>
    <row r="110" spans="1:14" x14ac:dyDescent="0.25">
      <c r="A110" s="377" t="s">
        <v>213</v>
      </c>
      <c r="B110" s="369">
        <v>0</v>
      </c>
      <c r="C110" s="369">
        <v>0</v>
      </c>
      <c r="D110" s="369">
        <v>0</v>
      </c>
      <c r="E110" s="369">
        <v>0</v>
      </c>
      <c r="F110" s="369">
        <v>0</v>
      </c>
      <c r="G110" s="369">
        <v>0</v>
      </c>
      <c r="H110" s="369">
        <v>434429.36</v>
      </c>
      <c r="I110" s="369">
        <v>434710.98</v>
      </c>
      <c r="J110" s="369">
        <v>0</v>
      </c>
      <c r="K110" s="369">
        <v>0</v>
      </c>
      <c r="L110" s="369">
        <v>0</v>
      </c>
      <c r="M110" s="369">
        <v>0</v>
      </c>
      <c r="N110" s="374">
        <f>SUM(B110:M110)</f>
        <v>869140.34</v>
      </c>
    </row>
    <row r="111" spans="1:14" x14ac:dyDescent="0.25">
      <c r="A111" s="377" t="s">
        <v>232</v>
      </c>
      <c r="B111" s="369">
        <v>0</v>
      </c>
      <c r="C111" s="369">
        <v>0</v>
      </c>
      <c r="D111" s="369">
        <v>0</v>
      </c>
      <c r="E111" s="369">
        <v>0</v>
      </c>
      <c r="F111" s="369">
        <v>0</v>
      </c>
      <c r="G111" s="369">
        <v>427641.67</v>
      </c>
      <c r="H111" s="369">
        <v>0</v>
      </c>
      <c r="I111" s="369">
        <v>0</v>
      </c>
      <c r="J111" s="369">
        <v>0</v>
      </c>
      <c r="K111" s="369">
        <v>0</v>
      </c>
      <c r="L111" s="369">
        <v>0</v>
      </c>
      <c r="M111" s="369">
        <v>0</v>
      </c>
      <c r="N111" s="374">
        <f>SUM(B111:M111)</f>
        <v>427641.67</v>
      </c>
    </row>
    <row r="112" spans="1:14" x14ac:dyDescent="0.25">
      <c r="A112" s="376" t="s">
        <v>233</v>
      </c>
      <c r="B112" s="369">
        <v>0</v>
      </c>
      <c r="C112" s="369">
        <v>0</v>
      </c>
      <c r="D112" s="369">
        <v>0</v>
      </c>
      <c r="E112" s="369">
        <v>0</v>
      </c>
      <c r="F112" s="369">
        <v>0</v>
      </c>
      <c r="G112" s="369">
        <v>0</v>
      </c>
      <c r="H112" s="369">
        <v>0</v>
      </c>
      <c r="I112" s="369">
        <v>0</v>
      </c>
      <c r="J112" s="369">
        <v>0</v>
      </c>
      <c r="K112" s="369">
        <v>0</v>
      </c>
      <c r="L112" s="369">
        <v>0</v>
      </c>
      <c r="M112" s="369">
        <v>0</v>
      </c>
      <c r="N112" s="374">
        <f>SUM(B112:M112)</f>
        <v>0</v>
      </c>
    </row>
    <row r="113" spans="1:14" ht="15.75" thickBot="1" x14ac:dyDescent="0.3">
      <c r="A113" s="375" t="s">
        <v>234</v>
      </c>
      <c r="B113" s="374">
        <v>0</v>
      </c>
      <c r="C113" s="369">
        <v>0</v>
      </c>
      <c r="D113" s="369">
        <v>0</v>
      </c>
      <c r="E113" s="369">
        <v>0</v>
      </c>
      <c r="F113" s="369">
        <v>0</v>
      </c>
      <c r="G113" s="369">
        <v>0</v>
      </c>
      <c r="H113" s="369">
        <v>0</v>
      </c>
      <c r="I113" s="369">
        <v>0</v>
      </c>
      <c r="J113" s="369">
        <v>0</v>
      </c>
      <c r="K113" s="369">
        <v>0</v>
      </c>
      <c r="L113" s="369">
        <v>0</v>
      </c>
      <c r="M113" s="369">
        <v>0</v>
      </c>
      <c r="N113" s="374">
        <f>SUM(B113:M113)</f>
        <v>0</v>
      </c>
    </row>
    <row r="114" spans="1:14" ht="15.75" thickBot="1" x14ac:dyDescent="0.3">
      <c r="A114" s="367" t="s">
        <v>235</v>
      </c>
      <c r="B114" s="366">
        <v>0</v>
      </c>
      <c r="C114" s="366">
        <v>1897447.03</v>
      </c>
      <c r="D114" s="366">
        <v>603438.26</v>
      </c>
      <c r="E114" s="366">
        <v>1249248.31</v>
      </c>
      <c r="F114" s="366">
        <v>3045864.43</v>
      </c>
      <c r="G114" s="366">
        <v>2470864.0299999998</v>
      </c>
      <c r="H114" s="366">
        <v>1183939.8500000001</v>
      </c>
      <c r="I114" s="366">
        <v>0</v>
      </c>
      <c r="J114" s="366">
        <v>0</v>
      </c>
      <c r="K114" s="366">
        <v>0</v>
      </c>
      <c r="L114" s="366">
        <v>1210043.33</v>
      </c>
      <c r="M114" s="366">
        <v>586979.94999999995</v>
      </c>
      <c r="N114" s="366">
        <f>SUM(B114:M114)</f>
        <v>12247825.189999999</v>
      </c>
    </row>
    <row r="115" spans="1:14" x14ac:dyDescent="0.25">
      <c r="A115" s="370" t="s">
        <v>236</v>
      </c>
      <c r="B115" s="369">
        <v>0</v>
      </c>
      <c r="C115" s="369">
        <v>1897447.03</v>
      </c>
      <c r="D115" s="369">
        <v>603438.26</v>
      </c>
      <c r="E115" s="369">
        <v>1249248.31</v>
      </c>
      <c r="F115" s="369">
        <v>3045864.43</v>
      </c>
      <c r="G115" s="369">
        <v>2470864.0299999998</v>
      </c>
      <c r="H115" s="369">
        <v>1183939.8500000001</v>
      </c>
      <c r="I115" s="369">
        <v>0</v>
      </c>
      <c r="J115" s="369">
        <v>0</v>
      </c>
      <c r="K115" s="369">
        <v>0</v>
      </c>
      <c r="L115" s="369">
        <v>1210043.33</v>
      </c>
      <c r="M115" s="369">
        <v>586979.94999999995</v>
      </c>
      <c r="N115" s="374">
        <f>SUM(B115:M115)</f>
        <v>12247825.189999999</v>
      </c>
    </row>
    <row r="116" spans="1:14" x14ac:dyDescent="0.25">
      <c r="A116" s="370" t="s">
        <v>237</v>
      </c>
      <c r="B116" s="369">
        <v>0</v>
      </c>
      <c r="C116" s="369">
        <v>0</v>
      </c>
      <c r="D116" s="369">
        <v>0</v>
      </c>
      <c r="E116" s="369">
        <v>0</v>
      </c>
      <c r="F116" s="369">
        <v>0</v>
      </c>
      <c r="G116" s="369">
        <v>0</v>
      </c>
      <c r="H116" s="369">
        <v>0</v>
      </c>
      <c r="I116" s="369">
        <v>0</v>
      </c>
      <c r="J116" s="369">
        <v>0</v>
      </c>
      <c r="K116" s="369">
        <v>0</v>
      </c>
      <c r="L116" s="369">
        <v>0</v>
      </c>
      <c r="M116" s="369">
        <v>0</v>
      </c>
      <c r="N116" s="374">
        <f>SUM(B116:M116)</f>
        <v>0</v>
      </c>
    </row>
    <row r="117" spans="1:14" x14ac:dyDescent="0.25">
      <c r="A117" s="370" t="s">
        <v>238</v>
      </c>
      <c r="B117" s="369">
        <v>0</v>
      </c>
      <c r="C117" s="369">
        <v>0</v>
      </c>
      <c r="D117" s="369">
        <v>0</v>
      </c>
      <c r="E117" s="369">
        <v>0</v>
      </c>
      <c r="F117" s="369">
        <v>0</v>
      </c>
      <c r="G117" s="369">
        <v>0</v>
      </c>
      <c r="H117" s="369">
        <v>0</v>
      </c>
      <c r="I117" s="369">
        <v>0</v>
      </c>
      <c r="J117" s="369">
        <v>0</v>
      </c>
      <c r="K117" s="369">
        <v>0</v>
      </c>
      <c r="L117" s="369">
        <v>0</v>
      </c>
      <c r="M117" s="369">
        <v>0</v>
      </c>
      <c r="N117" s="374">
        <f>SUM(B117:M117)</f>
        <v>0</v>
      </c>
    </row>
    <row r="118" spans="1:14" x14ac:dyDescent="0.25">
      <c r="A118" s="370" t="s">
        <v>239</v>
      </c>
      <c r="B118" s="369">
        <v>0</v>
      </c>
      <c r="C118" s="369">
        <v>0</v>
      </c>
      <c r="D118" s="369">
        <v>0</v>
      </c>
      <c r="E118" s="369">
        <v>0</v>
      </c>
      <c r="F118" s="369">
        <v>0</v>
      </c>
      <c r="G118" s="369">
        <v>0</v>
      </c>
      <c r="H118" s="369">
        <v>0</v>
      </c>
      <c r="I118" s="369">
        <v>0</v>
      </c>
      <c r="J118" s="369">
        <v>0</v>
      </c>
      <c r="K118" s="369">
        <v>0</v>
      </c>
      <c r="L118" s="369">
        <v>0</v>
      </c>
      <c r="M118" s="369">
        <v>0</v>
      </c>
      <c r="N118" s="374">
        <f>SUM(B118:M118)</f>
        <v>0</v>
      </c>
    </row>
    <row r="119" spans="1:14" x14ac:dyDescent="0.25">
      <c r="A119" s="370" t="s">
        <v>240</v>
      </c>
      <c r="B119" s="369">
        <v>0</v>
      </c>
      <c r="C119" s="369">
        <v>0</v>
      </c>
      <c r="D119" s="369">
        <v>0</v>
      </c>
      <c r="E119" s="369">
        <v>0</v>
      </c>
      <c r="F119" s="369">
        <v>0</v>
      </c>
      <c r="G119" s="369">
        <v>0</v>
      </c>
      <c r="H119" s="369">
        <v>0</v>
      </c>
      <c r="I119" s="369">
        <v>0</v>
      </c>
      <c r="J119" s="369">
        <v>0</v>
      </c>
      <c r="K119" s="369">
        <v>0</v>
      </c>
      <c r="L119" s="369">
        <v>0</v>
      </c>
      <c r="M119" s="369">
        <v>0</v>
      </c>
      <c r="N119" s="374">
        <f>SUM(B119:M119)</f>
        <v>0</v>
      </c>
    </row>
    <row r="120" spans="1:14" ht="15.75" thickBot="1" x14ac:dyDescent="0.3">
      <c r="A120" s="370" t="s">
        <v>241</v>
      </c>
      <c r="B120" s="369">
        <v>0</v>
      </c>
      <c r="C120" s="369">
        <v>0</v>
      </c>
      <c r="D120" s="369">
        <v>0</v>
      </c>
      <c r="E120" s="369">
        <v>0</v>
      </c>
      <c r="F120" s="369">
        <v>0</v>
      </c>
      <c r="G120" s="369">
        <v>0</v>
      </c>
      <c r="H120" s="369">
        <v>0</v>
      </c>
      <c r="I120" s="369">
        <v>0</v>
      </c>
      <c r="J120" s="369">
        <v>0</v>
      </c>
      <c r="K120" s="369">
        <v>0</v>
      </c>
      <c r="L120" s="369">
        <v>0</v>
      </c>
      <c r="M120" s="369">
        <v>0</v>
      </c>
      <c r="N120" s="374">
        <f>SUM(B120:M120)</f>
        <v>0</v>
      </c>
    </row>
    <row r="121" spans="1:14" ht="15.75" thickBot="1" x14ac:dyDescent="0.3">
      <c r="A121" s="367" t="s">
        <v>242</v>
      </c>
      <c r="B121" s="366">
        <v>0</v>
      </c>
      <c r="C121" s="366">
        <v>0</v>
      </c>
      <c r="D121" s="366">
        <v>0</v>
      </c>
      <c r="E121" s="366">
        <v>0</v>
      </c>
      <c r="F121" s="366">
        <v>0</v>
      </c>
      <c r="G121" s="366">
        <v>0</v>
      </c>
      <c r="H121" s="366">
        <v>0</v>
      </c>
      <c r="I121" s="366">
        <v>0</v>
      </c>
      <c r="J121" s="366">
        <v>0</v>
      </c>
      <c r="K121" s="366">
        <v>0</v>
      </c>
      <c r="L121" s="366">
        <v>0</v>
      </c>
      <c r="M121" s="366">
        <v>0</v>
      </c>
      <c r="N121" s="366">
        <f>SUM(B121:M121)</f>
        <v>0</v>
      </c>
    </row>
    <row r="122" spans="1:14" x14ac:dyDescent="0.25">
      <c r="A122" s="370" t="s">
        <v>243</v>
      </c>
      <c r="B122" s="369">
        <v>0</v>
      </c>
      <c r="C122" s="369">
        <v>0</v>
      </c>
      <c r="D122" s="369">
        <v>0</v>
      </c>
      <c r="E122" s="369">
        <v>0</v>
      </c>
      <c r="F122" s="369">
        <v>0</v>
      </c>
      <c r="G122" s="369">
        <v>0</v>
      </c>
      <c r="H122" s="369">
        <v>0</v>
      </c>
      <c r="I122" s="369">
        <v>0</v>
      </c>
      <c r="J122" s="369">
        <v>0</v>
      </c>
      <c r="K122" s="369">
        <v>0</v>
      </c>
      <c r="L122" s="369">
        <v>0</v>
      </c>
      <c r="M122" s="369">
        <v>0</v>
      </c>
      <c r="N122" s="374">
        <f>SUM(B122:M122)</f>
        <v>0</v>
      </c>
    </row>
    <row r="123" spans="1:14" x14ac:dyDescent="0.25">
      <c r="A123" s="370" t="s">
        <v>244</v>
      </c>
      <c r="B123" s="369">
        <v>0</v>
      </c>
      <c r="C123" s="369">
        <v>0</v>
      </c>
      <c r="D123" s="369">
        <v>0</v>
      </c>
      <c r="E123" s="369">
        <v>0</v>
      </c>
      <c r="F123" s="369">
        <v>0</v>
      </c>
      <c r="G123" s="369">
        <v>0</v>
      </c>
      <c r="H123" s="369">
        <v>0</v>
      </c>
      <c r="I123" s="369">
        <v>0</v>
      </c>
      <c r="J123" s="369">
        <v>0</v>
      </c>
      <c r="K123" s="369">
        <v>0</v>
      </c>
      <c r="L123" s="369">
        <v>0</v>
      </c>
      <c r="M123" s="369">
        <v>0</v>
      </c>
      <c r="N123" s="374">
        <f>SUM(B123:M123)</f>
        <v>0</v>
      </c>
    </row>
    <row r="124" spans="1:14" ht="22.5" x14ac:dyDescent="0.25">
      <c r="A124" s="370" t="s">
        <v>245</v>
      </c>
      <c r="B124" s="369">
        <v>0</v>
      </c>
      <c r="C124" s="369">
        <v>0</v>
      </c>
      <c r="D124" s="369">
        <v>0</v>
      </c>
      <c r="E124" s="369">
        <v>0</v>
      </c>
      <c r="F124" s="369">
        <v>0</v>
      </c>
      <c r="G124" s="369">
        <v>0</v>
      </c>
      <c r="H124" s="369">
        <v>0</v>
      </c>
      <c r="I124" s="369">
        <v>0</v>
      </c>
      <c r="J124" s="369">
        <v>0</v>
      </c>
      <c r="K124" s="369">
        <v>0</v>
      </c>
      <c r="L124" s="369">
        <v>0</v>
      </c>
      <c r="M124" s="369">
        <v>0</v>
      </c>
      <c r="N124" s="374">
        <f>SUM(B124:M124)</f>
        <v>0</v>
      </c>
    </row>
    <row r="125" spans="1:14" ht="23.25" thickBot="1" x14ac:dyDescent="0.3">
      <c r="A125" s="370" t="s">
        <v>246</v>
      </c>
      <c r="B125" s="369">
        <v>0</v>
      </c>
      <c r="C125" s="369">
        <v>0</v>
      </c>
      <c r="D125" s="369">
        <v>0</v>
      </c>
      <c r="E125" s="369">
        <v>0</v>
      </c>
      <c r="F125" s="369">
        <v>0</v>
      </c>
      <c r="G125" s="369">
        <v>0</v>
      </c>
      <c r="H125" s="369">
        <v>0</v>
      </c>
      <c r="I125" s="369">
        <v>0</v>
      </c>
      <c r="J125" s="369">
        <v>0</v>
      </c>
      <c r="K125" s="369">
        <v>0</v>
      </c>
      <c r="L125" s="369">
        <v>0</v>
      </c>
      <c r="M125" s="369">
        <v>0</v>
      </c>
      <c r="N125" s="374">
        <f>SUM(B125:M125)</f>
        <v>0</v>
      </c>
    </row>
    <row r="126" spans="1:14" ht="15.75" thickBot="1" x14ac:dyDescent="0.3">
      <c r="A126" s="367" t="s">
        <v>247</v>
      </c>
      <c r="B126" s="373">
        <v>0</v>
      </c>
      <c r="C126" s="373">
        <v>0</v>
      </c>
      <c r="D126" s="373">
        <v>0</v>
      </c>
      <c r="E126" s="373">
        <v>0</v>
      </c>
      <c r="F126" s="373">
        <v>0</v>
      </c>
      <c r="G126" s="373">
        <v>0</v>
      </c>
      <c r="H126" s="373">
        <v>0</v>
      </c>
      <c r="I126" s="373">
        <v>0</v>
      </c>
      <c r="J126" s="373">
        <v>0</v>
      </c>
      <c r="K126" s="373">
        <v>0</v>
      </c>
      <c r="L126" s="373">
        <v>0</v>
      </c>
      <c r="M126" s="373">
        <v>0</v>
      </c>
      <c r="N126" s="373">
        <f>SUM(B126:M126)</f>
        <v>0</v>
      </c>
    </row>
    <row r="127" spans="1:14" x14ac:dyDescent="0.25">
      <c r="A127" s="370" t="s">
        <v>248</v>
      </c>
      <c r="B127" s="369">
        <v>0</v>
      </c>
      <c r="C127" s="369">
        <v>0</v>
      </c>
      <c r="D127" s="369">
        <v>0</v>
      </c>
      <c r="E127" s="369">
        <v>0</v>
      </c>
      <c r="F127" s="369">
        <v>0</v>
      </c>
      <c r="G127" s="369">
        <v>0</v>
      </c>
      <c r="H127" s="369">
        <v>0</v>
      </c>
      <c r="I127" s="369">
        <v>0</v>
      </c>
      <c r="J127" s="369">
        <v>0</v>
      </c>
      <c r="K127" s="369">
        <v>0</v>
      </c>
      <c r="L127" s="369">
        <v>0</v>
      </c>
      <c r="M127" s="369">
        <v>0</v>
      </c>
      <c r="N127" s="368">
        <f>SUM(B127:M127)</f>
        <v>0</v>
      </c>
    </row>
    <row r="128" spans="1:14" ht="15.75" thickBot="1" x14ac:dyDescent="0.3">
      <c r="A128" s="370" t="s">
        <v>249</v>
      </c>
      <c r="B128" s="369">
        <v>0</v>
      </c>
      <c r="C128" s="369">
        <v>0</v>
      </c>
      <c r="D128" s="369">
        <v>0</v>
      </c>
      <c r="E128" s="369">
        <v>0</v>
      </c>
      <c r="F128" s="369">
        <v>0</v>
      </c>
      <c r="G128" s="369">
        <v>0</v>
      </c>
      <c r="H128" s="369">
        <v>0</v>
      </c>
      <c r="I128" s="369">
        <v>0</v>
      </c>
      <c r="J128" s="369">
        <v>0</v>
      </c>
      <c r="K128" s="369">
        <v>0</v>
      </c>
      <c r="L128" s="369">
        <v>0</v>
      </c>
      <c r="M128" s="369">
        <v>0</v>
      </c>
      <c r="N128" s="368">
        <f>SUM(B128:M128)</f>
        <v>0</v>
      </c>
    </row>
    <row r="129" spans="1:14" ht="15.75" thickBot="1" x14ac:dyDescent="0.3">
      <c r="A129" s="367" t="s">
        <v>250</v>
      </c>
      <c r="B129" s="366">
        <v>99255529.690000013</v>
      </c>
      <c r="C129" s="366">
        <v>79088372.450000003</v>
      </c>
      <c r="D129" s="366">
        <v>108898541.25</v>
      </c>
      <c r="E129" s="366">
        <v>125932663.44</v>
      </c>
      <c r="F129" s="366">
        <v>127858929.86</v>
      </c>
      <c r="G129" s="366">
        <v>96204493.550000012</v>
      </c>
      <c r="H129" s="366">
        <v>129283632.91999999</v>
      </c>
      <c r="I129" s="366">
        <v>120020751.01000001</v>
      </c>
      <c r="J129" s="366">
        <v>32953233.060000002</v>
      </c>
      <c r="K129" s="366">
        <v>33249713.880000003</v>
      </c>
      <c r="L129" s="366">
        <v>16597752.809999999</v>
      </c>
      <c r="M129" s="366">
        <v>33196072.339999996</v>
      </c>
      <c r="N129" s="366">
        <f>SUM(B129:M129)</f>
        <v>1002539686.26</v>
      </c>
    </row>
    <row r="130" spans="1:14" x14ac:dyDescent="0.25">
      <c r="A130" s="370" t="s">
        <v>251</v>
      </c>
      <c r="B130" s="369">
        <v>0</v>
      </c>
      <c r="C130" s="369">
        <v>0</v>
      </c>
      <c r="D130" s="369">
        <v>0</v>
      </c>
      <c r="E130" s="369">
        <v>0</v>
      </c>
      <c r="F130" s="369">
        <v>0</v>
      </c>
      <c r="G130" s="369">
        <v>0</v>
      </c>
      <c r="H130" s="369">
        <v>0</v>
      </c>
      <c r="I130" s="369">
        <v>0</v>
      </c>
      <c r="J130" s="369">
        <v>0</v>
      </c>
      <c r="K130" s="369">
        <v>0</v>
      </c>
      <c r="L130" s="369">
        <v>0</v>
      </c>
      <c r="M130" s="369">
        <v>0</v>
      </c>
      <c r="N130" s="368">
        <f>SUM(B130:M130)</f>
        <v>0</v>
      </c>
    </row>
    <row r="131" spans="1:14" x14ac:dyDescent="0.25">
      <c r="A131" s="370" t="s">
        <v>252</v>
      </c>
      <c r="B131" s="369">
        <v>0</v>
      </c>
      <c r="C131" s="369">
        <v>0</v>
      </c>
      <c r="D131" s="369">
        <v>0</v>
      </c>
      <c r="E131" s="369">
        <v>0</v>
      </c>
      <c r="F131" s="369">
        <v>0</v>
      </c>
      <c r="G131" s="369">
        <v>0</v>
      </c>
      <c r="H131" s="369">
        <v>0</v>
      </c>
      <c r="I131" s="369">
        <v>0</v>
      </c>
      <c r="J131" s="369">
        <v>0</v>
      </c>
      <c r="K131" s="369">
        <v>0</v>
      </c>
      <c r="L131" s="369">
        <v>0</v>
      </c>
      <c r="M131" s="369">
        <v>0</v>
      </c>
      <c r="N131" s="368">
        <f>SUM(B131:M131)</f>
        <v>0</v>
      </c>
    </row>
    <row r="132" spans="1:14" x14ac:dyDescent="0.25">
      <c r="A132" s="370" t="s">
        <v>253</v>
      </c>
      <c r="B132" s="369">
        <v>7219709.7300000004</v>
      </c>
      <c r="C132" s="369">
        <v>4904769.57</v>
      </c>
      <c r="D132" s="369">
        <v>1791100.88</v>
      </c>
      <c r="E132" s="369">
        <v>1958168.83</v>
      </c>
      <c r="F132" s="369">
        <v>891511.97</v>
      </c>
      <c r="G132" s="369">
        <v>3226863.45</v>
      </c>
      <c r="H132" s="369">
        <v>2445771.5699999998</v>
      </c>
      <c r="I132" s="369">
        <v>1022541.75</v>
      </c>
      <c r="J132" s="369">
        <v>2252371.96</v>
      </c>
      <c r="K132" s="369">
        <v>1441122.62</v>
      </c>
      <c r="L132" s="369">
        <v>0</v>
      </c>
      <c r="M132" s="369">
        <v>2950886.16</v>
      </c>
      <c r="N132" s="368">
        <f>SUM(B132:M132)</f>
        <v>30104818.490000002</v>
      </c>
    </row>
    <row r="133" spans="1:14" x14ac:dyDescent="0.25">
      <c r="A133" s="370" t="s">
        <v>254</v>
      </c>
      <c r="B133" s="369">
        <v>54731413.469999999</v>
      </c>
      <c r="C133" s="369">
        <v>54981313.280000001</v>
      </c>
      <c r="D133" s="369">
        <v>103041482.77</v>
      </c>
      <c r="E133" s="369">
        <v>108668776.11</v>
      </c>
      <c r="F133" s="369">
        <v>79998714.659999996</v>
      </c>
      <c r="G133" s="369">
        <v>84535908.650000006</v>
      </c>
      <c r="H133" s="369">
        <v>97463553.120000005</v>
      </c>
      <c r="I133" s="369">
        <v>107344835.92</v>
      </c>
      <c r="J133" s="369">
        <v>22022587.620000001</v>
      </c>
      <c r="K133" s="369">
        <v>16468914.140000001</v>
      </c>
      <c r="L133" s="369">
        <v>4144160.77</v>
      </c>
      <c r="M133" s="369">
        <v>12662489.26</v>
      </c>
      <c r="N133" s="368">
        <f>SUM(B133:M133)</f>
        <v>746064149.76999986</v>
      </c>
    </row>
    <row r="134" spans="1:14" x14ac:dyDescent="0.25">
      <c r="A134" s="370" t="s">
        <v>255</v>
      </c>
      <c r="B134" s="369">
        <v>0</v>
      </c>
      <c r="C134" s="369">
        <v>0</v>
      </c>
      <c r="D134" s="369">
        <v>0</v>
      </c>
      <c r="E134" s="369">
        <v>0</v>
      </c>
      <c r="F134" s="369">
        <v>0</v>
      </c>
      <c r="G134" s="369">
        <v>0</v>
      </c>
      <c r="H134" s="369">
        <v>0</v>
      </c>
      <c r="I134" s="369">
        <v>0</v>
      </c>
      <c r="J134" s="369">
        <v>0</v>
      </c>
      <c r="K134" s="369">
        <v>0</v>
      </c>
      <c r="L134" s="369">
        <v>0</v>
      </c>
      <c r="M134" s="369">
        <v>0</v>
      </c>
      <c r="N134" s="368">
        <f>SUM(B134:M134)</f>
        <v>0</v>
      </c>
    </row>
    <row r="135" spans="1:14" x14ac:dyDescent="0.25">
      <c r="A135" s="370" t="s">
        <v>256</v>
      </c>
      <c r="B135" s="369">
        <v>12070272.82</v>
      </c>
      <c r="C135" s="369">
        <v>1652895.73</v>
      </c>
      <c r="D135" s="369">
        <v>3970751.87</v>
      </c>
      <c r="E135" s="369">
        <v>1233021.18</v>
      </c>
      <c r="F135" s="369">
        <v>589713.61</v>
      </c>
      <c r="G135" s="369">
        <v>671475.81</v>
      </c>
      <c r="H135" s="369">
        <v>1242558.52</v>
      </c>
      <c r="I135" s="369">
        <v>449807.51</v>
      </c>
      <c r="J135" s="369">
        <v>687700.53</v>
      </c>
      <c r="K135" s="369">
        <v>197989.98</v>
      </c>
      <c r="L135" s="369">
        <v>0</v>
      </c>
      <c r="M135" s="369">
        <v>2129238.65</v>
      </c>
      <c r="N135" s="368">
        <f>SUM(B135:M135)</f>
        <v>24895426.210000001</v>
      </c>
    </row>
    <row r="136" spans="1:14" x14ac:dyDescent="0.25">
      <c r="A136" s="370" t="s">
        <v>257</v>
      </c>
      <c r="B136" s="369">
        <v>0</v>
      </c>
      <c r="C136" s="369">
        <v>0</v>
      </c>
      <c r="D136" s="369">
        <v>0</v>
      </c>
      <c r="E136" s="369">
        <v>0</v>
      </c>
      <c r="F136" s="369">
        <v>0</v>
      </c>
      <c r="G136" s="369">
        <v>0</v>
      </c>
      <c r="H136" s="369">
        <v>0</v>
      </c>
      <c r="I136" s="369">
        <v>0</v>
      </c>
      <c r="J136" s="369">
        <v>0</v>
      </c>
      <c r="K136" s="369">
        <v>0</v>
      </c>
      <c r="L136" s="369">
        <v>0</v>
      </c>
      <c r="M136" s="369">
        <v>0</v>
      </c>
      <c r="N136" s="368">
        <f>SUM(B136:M136)</f>
        <v>0</v>
      </c>
    </row>
    <row r="137" spans="1:14" x14ac:dyDescent="0.25">
      <c r="A137" s="370" t="s">
        <v>258</v>
      </c>
      <c r="B137" s="369">
        <v>0</v>
      </c>
      <c r="C137" s="369">
        <v>0</v>
      </c>
      <c r="D137" s="369">
        <v>0</v>
      </c>
      <c r="E137" s="369">
        <v>606762.55000000005</v>
      </c>
      <c r="F137" s="369">
        <v>1325644.0900000001</v>
      </c>
      <c r="G137" s="369">
        <v>684801.65</v>
      </c>
      <c r="H137" s="369">
        <v>297419.61</v>
      </c>
      <c r="I137" s="369">
        <v>1665240.27</v>
      </c>
      <c r="J137" s="369">
        <v>0</v>
      </c>
      <c r="K137" s="369">
        <v>0</v>
      </c>
      <c r="L137" s="369">
        <v>0</v>
      </c>
      <c r="M137" s="369">
        <v>852858.24</v>
      </c>
      <c r="N137" s="368">
        <f>SUM(B137:M137)</f>
        <v>5432726.4100000001</v>
      </c>
    </row>
    <row r="138" spans="1:14" x14ac:dyDescent="0.25">
      <c r="A138" s="370" t="s">
        <v>259</v>
      </c>
      <c r="B138" s="369">
        <v>25234133.670000002</v>
      </c>
      <c r="C138" s="369">
        <v>17549393.870000001</v>
      </c>
      <c r="D138" s="369">
        <v>95205.73</v>
      </c>
      <c r="E138" s="369">
        <v>13465934.77</v>
      </c>
      <c r="F138" s="369">
        <v>45053345.530000001</v>
      </c>
      <c r="G138" s="369">
        <v>7085443.9900000002</v>
      </c>
      <c r="H138" s="369">
        <v>27834330.100000001</v>
      </c>
      <c r="I138" s="369">
        <v>9538325.5600000005</v>
      </c>
      <c r="J138" s="369">
        <v>7990572.9500000002</v>
      </c>
      <c r="K138" s="369">
        <v>15141687.140000001</v>
      </c>
      <c r="L138" s="369">
        <v>12453592.039999999</v>
      </c>
      <c r="M138" s="369">
        <v>14600600.029999999</v>
      </c>
      <c r="N138" s="368">
        <f>SUM(B138:M138)</f>
        <v>196042565.38</v>
      </c>
    </row>
    <row r="139" spans="1:14" x14ac:dyDescent="0.25">
      <c r="A139" s="370" t="s">
        <v>260</v>
      </c>
      <c r="B139" s="369">
        <v>0</v>
      </c>
      <c r="C139" s="369">
        <v>0</v>
      </c>
      <c r="D139" s="369">
        <v>0</v>
      </c>
      <c r="E139" s="369">
        <v>0</v>
      </c>
      <c r="F139" s="369">
        <v>0</v>
      </c>
      <c r="G139" s="369">
        <v>0</v>
      </c>
      <c r="H139" s="369">
        <v>0</v>
      </c>
      <c r="I139" s="369">
        <v>0</v>
      </c>
      <c r="J139" s="369">
        <v>0</v>
      </c>
      <c r="K139" s="369">
        <v>0</v>
      </c>
      <c r="L139" s="369">
        <v>0</v>
      </c>
      <c r="M139" s="369">
        <v>0</v>
      </c>
      <c r="N139" s="368">
        <f>SUM(B139:M139)</f>
        <v>0</v>
      </c>
    </row>
    <row r="140" spans="1:14" ht="15.75" thickBot="1" x14ac:dyDescent="0.3">
      <c r="A140" s="370" t="s">
        <v>261</v>
      </c>
      <c r="B140" s="369">
        <v>0</v>
      </c>
      <c r="C140" s="369">
        <v>0</v>
      </c>
      <c r="D140" s="369">
        <v>0</v>
      </c>
      <c r="E140" s="369">
        <v>0</v>
      </c>
      <c r="F140" s="369">
        <v>0</v>
      </c>
      <c r="G140" s="369">
        <v>0</v>
      </c>
      <c r="H140" s="369">
        <v>0</v>
      </c>
      <c r="I140" s="369">
        <v>0</v>
      </c>
      <c r="J140" s="369">
        <v>0</v>
      </c>
      <c r="K140" s="369">
        <v>0</v>
      </c>
      <c r="L140" s="369">
        <v>0</v>
      </c>
      <c r="M140" s="369">
        <v>0</v>
      </c>
      <c r="N140" s="368">
        <f>SUM(B140:M140)</f>
        <v>0</v>
      </c>
    </row>
    <row r="141" spans="1:14" ht="15.75" thickBot="1" x14ac:dyDescent="0.3">
      <c r="A141" s="367" t="s">
        <v>262</v>
      </c>
      <c r="B141" s="366">
        <v>0</v>
      </c>
      <c r="C141" s="366">
        <v>0</v>
      </c>
      <c r="D141" s="366">
        <v>0</v>
      </c>
      <c r="E141" s="366">
        <v>0</v>
      </c>
      <c r="F141" s="366">
        <v>0</v>
      </c>
      <c r="G141" s="366">
        <v>0</v>
      </c>
      <c r="H141" s="366">
        <v>0</v>
      </c>
      <c r="I141" s="366">
        <v>0</v>
      </c>
      <c r="J141" s="366">
        <v>0</v>
      </c>
      <c r="K141" s="366">
        <v>0</v>
      </c>
      <c r="L141" s="366">
        <v>0</v>
      </c>
      <c r="M141" s="366">
        <v>0</v>
      </c>
      <c r="N141" s="366">
        <f>SUM(B141:M141)</f>
        <v>0</v>
      </c>
    </row>
    <row r="142" spans="1:14" ht="15.75" thickBot="1" x14ac:dyDescent="0.3">
      <c r="A142" s="372" t="s">
        <v>262</v>
      </c>
      <c r="B142" s="371">
        <v>0</v>
      </c>
      <c r="C142" s="371">
        <v>0</v>
      </c>
      <c r="D142" s="371">
        <v>0</v>
      </c>
      <c r="E142" s="371">
        <v>0</v>
      </c>
      <c r="F142" s="371">
        <v>0</v>
      </c>
      <c r="G142" s="371">
        <v>0</v>
      </c>
      <c r="H142" s="371">
        <v>0</v>
      </c>
      <c r="I142" s="371">
        <v>0</v>
      </c>
      <c r="J142" s="371">
        <v>0</v>
      </c>
      <c r="K142" s="371">
        <v>0</v>
      </c>
      <c r="L142" s="371">
        <v>0</v>
      </c>
      <c r="M142" s="371">
        <v>0</v>
      </c>
      <c r="N142" s="368">
        <f>SUM(B142:M142)</f>
        <v>0</v>
      </c>
    </row>
    <row r="143" spans="1:14" ht="15.75" thickBot="1" x14ac:dyDescent="0.3">
      <c r="A143" s="367" t="s">
        <v>263</v>
      </c>
      <c r="B143" s="366">
        <v>2764209.85</v>
      </c>
      <c r="C143" s="366">
        <v>2656044.5299999998</v>
      </c>
      <c r="D143" s="366">
        <v>0</v>
      </c>
      <c r="E143" s="366">
        <v>2399454.87</v>
      </c>
      <c r="F143" s="366">
        <v>5531736.9199999999</v>
      </c>
      <c r="G143" s="366">
        <v>532009.21</v>
      </c>
      <c r="H143" s="366">
        <v>2706558.6</v>
      </c>
      <c r="I143" s="366">
        <v>5225174.78</v>
      </c>
      <c r="J143" s="366">
        <v>2775234.63</v>
      </c>
      <c r="K143" s="366">
        <v>5637538.3399999999</v>
      </c>
      <c r="L143" s="366">
        <v>5682882.7800000003</v>
      </c>
      <c r="M143" s="366">
        <v>8080383.0800000001</v>
      </c>
      <c r="N143" s="366">
        <f>SUM(B143:M143)</f>
        <v>43991227.589999996</v>
      </c>
    </row>
    <row r="144" spans="1:14" x14ac:dyDescent="0.25">
      <c r="A144" s="370" t="s">
        <v>264</v>
      </c>
      <c r="B144" s="369">
        <v>2764209.85</v>
      </c>
      <c r="C144" s="369">
        <v>2656044.5299999998</v>
      </c>
      <c r="D144" s="369">
        <v>0</v>
      </c>
      <c r="E144" s="369">
        <v>2399454.87</v>
      </c>
      <c r="F144" s="369">
        <v>5531736.9199999999</v>
      </c>
      <c r="G144" s="369">
        <v>532009.21</v>
      </c>
      <c r="H144" s="369">
        <v>2706558.6</v>
      </c>
      <c r="I144" s="369">
        <v>5225174.78</v>
      </c>
      <c r="J144" s="369">
        <v>2775234.63</v>
      </c>
      <c r="K144" s="369">
        <v>5637538.3399999999</v>
      </c>
      <c r="L144" s="369">
        <v>5682882.7800000003</v>
      </c>
      <c r="M144" s="369">
        <v>8080383.0800000001</v>
      </c>
      <c r="N144" s="368">
        <f>SUM(B144:M144)</f>
        <v>43991227.589999996</v>
      </c>
    </row>
    <row r="145" spans="1:14" x14ac:dyDescent="0.25">
      <c r="A145" s="370" t="s">
        <v>265</v>
      </c>
      <c r="B145" s="369">
        <v>0</v>
      </c>
      <c r="C145" s="369">
        <v>0</v>
      </c>
      <c r="D145" s="369">
        <v>0</v>
      </c>
      <c r="E145" s="369">
        <v>0</v>
      </c>
      <c r="F145" s="369">
        <v>0</v>
      </c>
      <c r="G145" s="369">
        <v>0</v>
      </c>
      <c r="H145" s="369">
        <v>0</v>
      </c>
      <c r="I145" s="369">
        <v>0</v>
      </c>
      <c r="J145" s="369">
        <v>0</v>
      </c>
      <c r="K145" s="369">
        <v>0</v>
      </c>
      <c r="L145" s="369">
        <v>0</v>
      </c>
      <c r="M145" s="369">
        <v>0</v>
      </c>
      <c r="N145" s="368">
        <f>SUM(B145:M145)</f>
        <v>0</v>
      </c>
    </row>
    <row r="146" spans="1:14" x14ac:dyDescent="0.25">
      <c r="A146" s="370" t="s">
        <v>266</v>
      </c>
      <c r="B146" s="369">
        <v>0</v>
      </c>
      <c r="C146" s="369">
        <v>0</v>
      </c>
      <c r="D146" s="369">
        <v>0</v>
      </c>
      <c r="E146" s="369">
        <v>0</v>
      </c>
      <c r="F146" s="369">
        <v>0</v>
      </c>
      <c r="G146" s="369">
        <v>0</v>
      </c>
      <c r="H146" s="369">
        <v>0</v>
      </c>
      <c r="I146" s="369">
        <v>0</v>
      </c>
      <c r="J146" s="369">
        <v>0</v>
      </c>
      <c r="K146" s="369">
        <v>0</v>
      </c>
      <c r="L146" s="369">
        <v>0</v>
      </c>
      <c r="M146" s="369">
        <v>0</v>
      </c>
      <c r="N146" s="368">
        <f>SUM(B146:M146)</f>
        <v>0</v>
      </c>
    </row>
    <row r="147" spans="1:14" ht="22.5" x14ac:dyDescent="0.25">
      <c r="A147" s="370" t="s">
        <v>267</v>
      </c>
      <c r="B147" s="369">
        <v>0</v>
      </c>
      <c r="C147" s="369">
        <v>0</v>
      </c>
      <c r="D147" s="369">
        <v>0</v>
      </c>
      <c r="E147" s="369">
        <v>0</v>
      </c>
      <c r="F147" s="369">
        <v>0</v>
      </c>
      <c r="G147" s="369">
        <v>0</v>
      </c>
      <c r="H147" s="369">
        <v>0</v>
      </c>
      <c r="I147" s="369">
        <v>0</v>
      </c>
      <c r="J147" s="369">
        <v>0</v>
      </c>
      <c r="K147" s="369">
        <v>0</v>
      </c>
      <c r="L147" s="369">
        <v>0</v>
      </c>
      <c r="M147" s="369">
        <v>0</v>
      </c>
      <c r="N147" s="368">
        <f>SUM(B147:M147)</f>
        <v>0</v>
      </c>
    </row>
    <row r="148" spans="1:14" ht="22.5" x14ac:dyDescent="0.25">
      <c r="A148" s="370" t="s">
        <v>268</v>
      </c>
      <c r="B148" s="369">
        <v>0</v>
      </c>
      <c r="C148" s="369">
        <v>0</v>
      </c>
      <c r="D148" s="369">
        <v>0</v>
      </c>
      <c r="E148" s="369">
        <v>0</v>
      </c>
      <c r="F148" s="369">
        <v>0</v>
      </c>
      <c r="G148" s="369">
        <v>0</v>
      </c>
      <c r="H148" s="369">
        <v>0</v>
      </c>
      <c r="I148" s="369">
        <v>0</v>
      </c>
      <c r="J148" s="369">
        <v>0</v>
      </c>
      <c r="K148" s="369">
        <v>0</v>
      </c>
      <c r="L148" s="369">
        <v>0</v>
      </c>
      <c r="M148" s="369">
        <v>0</v>
      </c>
      <c r="N148" s="368">
        <f>SUM(B148:M148)</f>
        <v>0</v>
      </c>
    </row>
    <row r="149" spans="1:14" x14ac:dyDescent="0.25">
      <c r="A149" s="370" t="s">
        <v>269</v>
      </c>
      <c r="B149" s="369">
        <v>0</v>
      </c>
      <c r="C149" s="369">
        <v>0</v>
      </c>
      <c r="D149" s="369">
        <v>0</v>
      </c>
      <c r="E149" s="369">
        <v>0</v>
      </c>
      <c r="F149" s="369">
        <v>0</v>
      </c>
      <c r="G149" s="369">
        <v>0</v>
      </c>
      <c r="H149" s="369">
        <v>0</v>
      </c>
      <c r="I149" s="369">
        <v>0</v>
      </c>
      <c r="J149" s="369">
        <v>0</v>
      </c>
      <c r="K149" s="369">
        <v>0</v>
      </c>
      <c r="L149" s="369">
        <v>0</v>
      </c>
      <c r="M149" s="369">
        <v>0</v>
      </c>
      <c r="N149" s="368">
        <f>SUM(B149:M149)</f>
        <v>0</v>
      </c>
    </row>
    <row r="150" spans="1:14" x14ac:dyDescent="0.25">
      <c r="A150" s="370" t="s">
        <v>270</v>
      </c>
      <c r="B150" s="369">
        <v>0</v>
      </c>
      <c r="C150" s="369">
        <v>0</v>
      </c>
      <c r="D150" s="369">
        <v>0</v>
      </c>
      <c r="E150" s="369">
        <v>0</v>
      </c>
      <c r="F150" s="369">
        <v>0</v>
      </c>
      <c r="G150" s="369">
        <v>0</v>
      </c>
      <c r="H150" s="369">
        <v>0</v>
      </c>
      <c r="I150" s="369">
        <v>0</v>
      </c>
      <c r="J150" s="369">
        <v>0</v>
      </c>
      <c r="K150" s="369">
        <v>0</v>
      </c>
      <c r="L150" s="369">
        <v>0</v>
      </c>
      <c r="M150" s="369">
        <v>0</v>
      </c>
      <c r="N150" s="368">
        <f>SUM(B150:M150)</f>
        <v>0</v>
      </c>
    </row>
    <row r="151" spans="1:14" x14ac:dyDescent="0.25">
      <c r="A151" s="370" t="s">
        <v>271</v>
      </c>
      <c r="B151" s="369">
        <v>0</v>
      </c>
      <c r="C151" s="369">
        <v>0</v>
      </c>
      <c r="D151" s="369">
        <v>0</v>
      </c>
      <c r="E151" s="369">
        <v>0</v>
      </c>
      <c r="F151" s="369">
        <v>0</v>
      </c>
      <c r="G151" s="369">
        <v>0</v>
      </c>
      <c r="H151" s="369">
        <v>0</v>
      </c>
      <c r="I151" s="369">
        <v>0</v>
      </c>
      <c r="J151" s="369">
        <v>0</v>
      </c>
      <c r="K151" s="369">
        <v>0</v>
      </c>
      <c r="L151" s="369">
        <v>0</v>
      </c>
      <c r="M151" s="369">
        <v>0</v>
      </c>
      <c r="N151" s="368">
        <f>SUM(B151:M151)</f>
        <v>0</v>
      </c>
    </row>
    <row r="152" spans="1:14" x14ac:dyDescent="0.25">
      <c r="A152" s="370" t="s">
        <v>272</v>
      </c>
      <c r="B152" s="369">
        <v>0</v>
      </c>
      <c r="C152" s="369">
        <v>0</v>
      </c>
      <c r="D152" s="369">
        <v>0</v>
      </c>
      <c r="E152" s="369">
        <v>0</v>
      </c>
      <c r="F152" s="369">
        <v>0</v>
      </c>
      <c r="G152" s="369">
        <v>0</v>
      </c>
      <c r="H152" s="369">
        <v>0</v>
      </c>
      <c r="I152" s="369">
        <v>0</v>
      </c>
      <c r="J152" s="369">
        <v>0</v>
      </c>
      <c r="K152" s="369">
        <v>0</v>
      </c>
      <c r="L152" s="369">
        <v>0</v>
      </c>
      <c r="M152" s="369">
        <v>0</v>
      </c>
      <c r="N152" s="368">
        <f>SUM(B152:M152)</f>
        <v>0</v>
      </c>
    </row>
    <row r="153" spans="1:14" ht="15.75" thickBot="1" x14ac:dyDescent="0.3">
      <c r="A153" s="370" t="s">
        <v>273</v>
      </c>
      <c r="B153" s="369">
        <v>0</v>
      </c>
      <c r="C153" s="369">
        <v>0</v>
      </c>
      <c r="D153" s="369">
        <v>0</v>
      </c>
      <c r="E153" s="369">
        <v>0</v>
      </c>
      <c r="F153" s="369">
        <v>0</v>
      </c>
      <c r="G153" s="369">
        <v>0</v>
      </c>
      <c r="H153" s="369">
        <v>0</v>
      </c>
      <c r="I153" s="369">
        <v>0</v>
      </c>
      <c r="J153" s="369">
        <v>0</v>
      </c>
      <c r="K153" s="369">
        <v>0</v>
      </c>
      <c r="L153" s="369">
        <v>0</v>
      </c>
      <c r="M153" s="369">
        <v>0</v>
      </c>
      <c r="N153" s="368">
        <f>SUM(B153:M153)</f>
        <v>0</v>
      </c>
    </row>
    <row r="154" spans="1:14" ht="15.75" thickBot="1" x14ac:dyDescent="0.3">
      <c r="A154" s="367" t="s">
        <v>274</v>
      </c>
      <c r="B154" s="366">
        <v>0</v>
      </c>
      <c r="C154" s="366">
        <v>0</v>
      </c>
      <c r="D154" s="366">
        <v>0</v>
      </c>
      <c r="E154" s="366">
        <v>0</v>
      </c>
      <c r="F154" s="366">
        <v>0</v>
      </c>
      <c r="G154" s="366">
        <v>0</v>
      </c>
      <c r="H154" s="366">
        <v>0</v>
      </c>
      <c r="I154" s="366">
        <v>0</v>
      </c>
      <c r="J154" s="366">
        <v>0</v>
      </c>
      <c r="K154" s="366">
        <v>0</v>
      </c>
      <c r="L154" s="366">
        <v>0</v>
      </c>
      <c r="M154" s="366">
        <v>0</v>
      </c>
      <c r="N154" s="366">
        <f>SUM(B154:M154)</f>
        <v>0</v>
      </c>
    </row>
    <row r="155" spans="1:14" x14ac:dyDescent="0.25">
      <c r="A155" s="370" t="s">
        <v>275</v>
      </c>
      <c r="B155" s="369">
        <v>0</v>
      </c>
      <c r="C155" s="369">
        <v>0</v>
      </c>
      <c r="D155" s="369">
        <v>0</v>
      </c>
      <c r="E155" s="369">
        <v>0</v>
      </c>
      <c r="F155" s="369">
        <v>0</v>
      </c>
      <c r="G155" s="369">
        <v>0</v>
      </c>
      <c r="H155" s="369">
        <v>0</v>
      </c>
      <c r="I155" s="369">
        <v>0</v>
      </c>
      <c r="J155" s="369">
        <v>0</v>
      </c>
      <c r="K155" s="369">
        <v>0</v>
      </c>
      <c r="L155" s="369">
        <v>0</v>
      </c>
      <c r="M155" s="369">
        <v>0</v>
      </c>
      <c r="N155" s="368">
        <f>SUM(B155:M155)</f>
        <v>0</v>
      </c>
    </row>
    <row r="156" spans="1:14" x14ac:dyDescent="0.25">
      <c r="A156" s="370" t="s">
        <v>276</v>
      </c>
      <c r="B156" s="369">
        <v>0</v>
      </c>
      <c r="C156" s="369">
        <v>0</v>
      </c>
      <c r="D156" s="369">
        <v>0</v>
      </c>
      <c r="E156" s="369">
        <v>0</v>
      </c>
      <c r="F156" s="369">
        <v>0</v>
      </c>
      <c r="G156" s="369">
        <v>0</v>
      </c>
      <c r="H156" s="369">
        <v>0</v>
      </c>
      <c r="I156" s="369">
        <v>0</v>
      </c>
      <c r="J156" s="369">
        <v>0</v>
      </c>
      <c r="K156" s="369">
        <v>0</v>
      </c>
      <c r="L156" s="369">
        <v>0</v>
      </c>
      <c r="M156" s="369">
        <v>0</v>
      </c>
      <c r="N156" s="368">
        <f>SUM(B156:M156)</f>
        <v>0</v>
      </c>
    </row>
    <row r="157" spans="1:14" x14ac:dyDescent="0.25">
      <c r="A157" s="370" t="s">
        <v>277</v>
      </c>
      <c r="B157" s="369">
        <v>0</v>
      </c>
      <c r="C157" s="369">
        <v>0</v>
      </c>
      <c r="D157" s="369">
        <v>0</v>
      </c>
      <c r="E157" s="369">
        <v>0</v>
      </c>
      <c r="F157" s="369">
        <v>0</v>
      </c>
      <c r="G157" s="369">
        <v>0</v>
      </c>
      <c r="H157" s="369">
        <v>0</v>
      </c>
      <c r="I157" s="369">
        <v>0</v>
      </c>
      <c r="J157" s="369">
        <v>0</v>
      </c>
      <c r="K157" s="369">
        <v>0</v>
      </c>
      <c r="L157" s="369">
        <v>0</v>
      </c>
      <c r="M157" s="369">
        <v>0</v>
      </c>
      <c r="N157" s="368">
        <f>SUM(B157:M157)</f>
        <v>0</v>
      </c>
    </row>
    <row r="158" spans="1:14" x14ac:dyDescent="0.25">
      <c r="A158" s="370" t="s">
        <v>278</v>
      </c>
      <c r="B158" s="369">
        <v>0</v>
      </c>
      <c r="C158" s="369">
        <v>0</v>
      </c>
      <c r="D158" s="369">
        <v>0</v>
      </c>
      <c r="E158" s="369">
        <v>0</v>
      </c>
      <c r="F158" s="369">
        <v>0</v>
      </c>
      <c r="G158" s="369">
        <v>0</v>
      </c>
      <c r="H158" s="369">
        <v>0</v>
      </c>
      <c r="I158" s="369">
        <v>0</v>
      </c>
      <c r="J158" s="369">
        <v>0</v>
      </c>
      <c r="K158" s="369">
        <v>0</v>
      </c>
      <c r="L158" s="369">
        <v>0</v>
      </c>
      <c r="M158" s="369">
        <v>0</v>
      </c>
      <c r="N158" s="368">
        <f>SUM(B158:M158)</f>
        <v>0</v>
      </c>
    </row>
    <row r="159" spans="1:14" x14ac:dyDescent="0.25">
      <c r="A159" s="370" t="s">
        <v>279</v>
      </c>
      <c r="B159" s="369">
        <v>0</v>
      </c>
      <c r="C159" s="369">
        <v>0</v>
      </c>
      <c r="D159" s="369">
        <v>0</v>
      </c>
      <c r="E159" s="369">
        <v>0</v>
      </c>
      <c r="F159" s="369">
        <v>0</v>
      </c>
      <c r="G159" s="369">
        <v>0</v>
      </c>
      <c r="H159" s="369">
        <v>0</v>
      </c>
      <c r="I159" s="369">
        <v>0</v>
      </c>
      <c r="J159" s="369">
        <v>0</v>
      </c>
      <c r="K159" s="369">
        <v>0</v>
      </c>
      <c r="L159" s="369">
        <v>0</v>
      </c>
      <c r="M159" s="369">
        <v>0</v>
      </c>
      <c r="N159" s="368">
        <f>SUM(B159:M159)</f>
        <v>0</v>
      </c>
    </row>
    <row r="160" spans="1:14" ht="22.5" x14ac:dyDescent="0.25">
      <c r="A160" s="370" t="s">
        <v>280</v>
      </c>
      <c r="B160" s="369">
        <v>0</v>
      </c>
      <c r="C160" s="369">
        <v>0</v>
      </c>
      <c r="D160" s="369">
        <v>0</v>
      </c>
      <c r="E160" s="369">
        <v>0</v>
      </c>
      <c r="F160" s="369">
        <v>0</v>
      </c>
      <c r="G160" s="369">
        <v>0</v>
      </c>
      <c r="H160" s="369">
        <v>0</v>
      </c>
      <c r="I160" s="369">
        <v>0</v>
      </c>
      <c r="J160" s="369">
        <v>0</v>
      </c>
      <c r="K160" s="369">
        <v>0</v>
      </c>
      <c r="L160" s="369">
        <v>0</v>
      </c>
      <c r="M160" s="369">
        <v>0</v>
      </c>
      <c r="N160" s="368">
        <f>SUM(B160:M160)</f>
        <v>0</v>
      </c>
    </row>
    <row r="161" spans="1:14" ht="23.25" thickBot="1" x14ac:dyDescent="0.3">
      <c r="A161" s="370" t="s">
        <v>281</v>
      </c>
      <c r="B161" s="369">
        <v>0</v>
      </c>
      <c r="C161" s="369">
        <v>0</v>
      </c>
      <c r="D161" s="369">
        <v>0</v>
      </c>
      <c r="E161" s="369">
        <v>0</v>
      </c>
      <c r="F161" s="369">
        <v>0</v>
      </c>
      <c r="G161" s="369">
        <v>0</v>
      </c>
      <c r="H161" s="369">
        <v>0</v>
      </c>
      <c r="I161" s="369">
        <v>0</v>
      </c>
      <c r="J161" s="369">
        <v>0</v>
      </c>
      <c r="K161" s="369">
        <v>0</v>
      </c>
      <c r="L161" s="369">
        <v>0</v>
      </c>
      <c r="M161" s="369">
        <v>0</v>
      </c>
      <c r="N161" s="368">
        <f>SUM(B161:M161)</f>
        <v>0</v>
      </c>
    </row>
    <row r="162" spans="1:14" ht="23.25" thickBot="1" x14ac:dyDescent="0.3">
      <c r="A162" s="367" t="s">
        <v>282</v>
      </c>
      <c r="B162" s="366">
        <v>0</v>
      </c>
      <c r="C162" s="366">
        <v>0</v>
      </c>
      <c r="D162" s="366">
        <v>0</v>
      </c>
      <c r="E162" s="366">
        <v>0</v>
      </c>
      <c r="F162" s="366">
        <v>0</v>
      </c>
      <c r="G162" s="366">
        <v>0</v>
      </c>
      <c r="H162" s="366">
        <v>0</v>
      </c>
      <c r="I162" s="366">
        <v>0</v>
      </c>
      <c r="J162" s="366">
        <v>0</v>
      </c>
      <c r="K162" s="366">
        <v>0</v>
      </c>
      <c r="L162" s="366">
        <v>0</v>
      </c>
      <c r="M162" s="366">
        <v>0</v>
      </c>
      <c r="N162" s="366">
        <f>SUM(B162:M162)</f>
        <v>0</v>
      </c>
    </row>
    <row r="163" spans="1:14" x14ac:dyDescent="0.25">
      <c r="A163" s="370" t="s">
        <v>283</v>
      </c>
      <c r="B163" s="369">
        <v>0</v>
      </c>
      <c r="C163" s="369">
        <v>0</v>
      </c>
      <c r="D163" s="369">
        <v>0</v>
      </c>
      <c r="E163" s="369">
        <v>0</v>
      </c>
      <c r="F163" s="369">
        <v>0</v>
      </c>
      <c r="G163" s="369">
        <v>0</v>
      </c>
      <c r="H163" s="369">
        <v>0</v>
      </c>
      <c r="I163" s="369">
        <v>0</v>
      </c>
      <c r="J163" s="369">
        <v>0</v>
      </c>
      <c r="K163" s="369">
        <v>0</v>
      </c>
      <c r="L163" s="369">
        <v>0</v>
      </c>
      <c r="M163" s="369">
        <v>0</v>
      </c>
      <c r="N163" s="368">
        <f>SUM(B163:M163)</f>
        <v>0</v>
      </c>
    </row>
    <row r="164" spans="1:14" x14ac:dyDescent="0.25">
      <c r="A164" s="370" t="s">
        <v>284</v>
      </c>
      <c r="B164" s="369">
        <v>0</v>
      </c>
      <c r="C164" s="369">
        <v>0</v>
      </c>
      <c r="D164" s="369">
        <v>0</v>
      </c>
      <c r="E164" s="369">
        <v>0</v>
      </c>
      <c r="F164" s="369">
        <v>0</v>
      </c>
      <c r="G164" s="369">
        <v>0</v>
      </c>
      <c r="H164" s="369">
        <v>0</v>
      </c>
      <c r="I164" s="369">
        <v>0</v>
      </c>
      <c r="J164" s="369">
        <v>0</v>
      </c>
      <c r="K164" s="369">
        <v>0</v>
      </c>
      <c r="L164" s="369">
        <v>0</v>
      </c>
      <c r="M164" s="369">
        <v>0</v>
      </c>
      <c r="N164" s="368">
        <f>SUM(B164:M164)</f>
        <v>0</v>
      </c>
    </row>
    <row r="165" spans="1:14" x14ac:dyDescent="0.25">
      <c r="A165" s="370" t="s">
        <v>285</v>
      </c>
      <c r="B165" s="369">
        <v>0</v>
      </c>
      <c r="C165" s="369">
        <v>0</v>
      </c>
      <c r="D165" s="369">
        <v>0</v>
      </c>
      <c r="E165" s="369">
        <v>0</v>
      </c>
      <c r="F165" s="369">
        <v>0</v>
      </c>
      <c r="G165" s="369">
        <v>0</v>
      </c>
      <c r="H165" s="369">
        <v>0</v>
      </c>
      <c r="I165" s="369">
        <v>0</v>
      </c>
      <c r="J165" s="369">
        <v>0</v>
      </c>
      <c r="K165" s="369">
        <v>0</v>
      </c>
      <c r="L165" s="369">
        <v>0</v>
      </c>
      <c r="M165" s="369">
        <v>0</v>
      </c>
      <c r="N165" s="368">
        <f>SUM(B165:M165)</f>
        <v>0</v>
      </c>
    </row>
    <row r="166" spans="1:14" x14ac:dyDescent="0.25">
      <c r="A166" s="370" t="s">
        <v>286</v>
      </c>
      <c r="B166" s="369">
        <v>0</v>
      </c>
      <c r="C166" s="369">
        <v>0</v>
      </c>
      <c r="D166" s="369">
        <v>0</v>
      </c>
      <c r="E166" s="369">
        <v>0</v>
      </c>
      <c r="F166" s="369">
        <v>0</v>
      </c>
      <c r="G166" s="369">
        <v>0</v>
      </c>
      <c r="H166" s="369">
        <v>0</v>
      </c>
      <c r="I166" s="369">
        <v>0</v>
      </c>
      <c r="J166" s="369">
        <v>0</v>
      </c>
      <c r="K166" s="369">
        <v>0</v>
      </c>
      <c r="L166" s="369">
        <v>0</v>
      </c>
      <c r="M166" s="369">
        <v>0</v>
      </c>
      <c r="N166" s="368">
        <f>SUM(B166:M166)</f>
        <v>0</v>
      </c>
    </row>
    <row r="167" spans="1:14" x14ac:dyDescent="0.25">
      <c r="A167" s="370" t="s">
        <v>287</v>
      </c>
      <c r="B167" s="369">
        <v>0</v>
      </c>
      <c r="C167" s="369">
        <v>0</v>
      </c>
      <c r="D167" s="369">
        <v>0</v>
      </c>
      <c r="E167" s="369">
        <v>0</v>
      </c>
      <c r="F167" s="369">
        <v>0</v>
      </c>
      <c r="G167" s="369">
        <v>0</v>
      </c>
      <c r="H167" s="369">
        <v>0</v>
      </c>
      <c r="I167" s="369">
        <v>0</v>
      </c>
      <c r="J167" s="369">
        <v>0</v>
      </c>
      <c r="K167" s="369">
        <v>0</v>
      </c>
      <c r="L167" s="369">
        <v>0</v>
      </c>
      <c r="M167" s="369">
        <v>0</v>
      </c>
      <c r="N167" s="368">
        <f>SUM(B167:M167)</f>
        <v>0</v>
      </c>
    </row>
    <row r="168" spans="1:14" x14ac:dyDescent="0.25">
      <c r="A168" s="370" t="s">
        <v>288</v>
      </c>
      <c r="B168" s="369">
        <v>0</v>
      </c>
      <c r="C168" s="369">
        <v>0</v>
      </c>
      <c r="D168" s="369">
        <v>0</v>
      </c>
      <c r="E168" s="369">
        <v>0</v>
      </c>
      <c r="F168" s="369">
        <v>0</v>
      </c>
      <c r="G168" s="369">
        <v>0</v>
      </c>
      <c r="H168" s="369">
        <v>0</v>
      </c>
      <c r="I168" s="369">
        <v>0</v>
      </c>
      <c r="J168" s="369">
        <v>0</v>
      </c>
      <c r="K168" s="369">
        <v>0</v>
      </c>
      <c r="L168" s="369">
        <v>0</v>
      </c>
      <c r="M168" s="369">
        <v>0</v>
      </c>
      <c r="N168" s="368">
        <f>SUM(B168:M168)</f>
        <v>0</v>
      </c>
    </row>
    <row r="169" spans="1:14" x14ac:dyDescent="0.25">
      <c r="A169" s="370" t="s">
        <v>289</v>
      </c>
      <c r="B169" s="369">
        <v>0</v>
      </c>
      <c r="C169" s="369">
        <v>0</v>
      </c>
      <c r="D169" s="369">
        <v>0</v>
      </c>
      <c r="E169" s="369">
        <v>0</v>
      </c>
      <c r="F169" s="369">
        <v>0</v>
      </c>
      <c r="G169" s="369">
        <v>0</v>
      </c>
      <c r="H169" s="369">
        <v>0</v>
      </c>
      <c r="I169" s="369">
        <v>0</v>
      </c>
      <c r="J169" s="369">
        <v>0</v>
      </c>
      <c r="K169" s="369">
        <v>0</v>
      </c>
      <c r="L169" s="369">
        <v>0</v>
      </c>
      <c r="M169" s="369">
        <v>0</v>
      </c>
      <c r="N169" s="368">
        <f>SUM(B169:M169)</f>
        <v>0</v>
      </c>
    </row>
    <row r="170" spans="1:14" x14ac:dyDescent="0.25">
      <c r="A170" s="370" t="s">
        <v>290</v>
      </c>
      <c r="B170" s="369">
        <v>0</v>
      </c>
      <c r="C170" s="369">
        <v>0</v>
      </c>
      <c r="D170" s="369">
        <v>0</v>
      </c>
      <c r="E170" s="369">
        <v>0</v>
      </c>
      <c r="F170" s="369">
        <v>0</v>
      </c>
      <c r="G170" s="369">
        <v>0</v>
      </c>
      <c r="H170" s="369">
        <v>0</v>
      </c>
      <c r="I170" s="369">
        <v>0</v>
      </c>
      <c r="J170" s="369">
        <v>0</v>
      </c>
      <c r="K170" s="369">
        <v>0</v>
      </c>
      <c r="L170" s="369">
        <v>0</v>
      </c>
      <c r="M170" s="369">
        <v>0</v>
      </c>
      <c r="N170" s="368">
        <f>SUM(B170:M170)</f>
        <v>0</v>
      </c>
    </row>
    <row r="171" spans="1:14" x14ac:dyDescent="0.25">
      <c r="A171" s="370" t="s">
        <v>291</v>
      </c>
      <c r="B171" s="369">
        <v>0</v>
      </c>
      <c r="C171" s="369">
        <v>0</v>
      </c>
      <c r="D171" s="369">
        <v>0</v>
      </c>
      <c r="E171" s="369">
        <v>0</v>
      </c>
      <c r="F171" s="369">
        <v>0</v>
      </c>
      <c r="G171" s="369">
        <v>0</v>
      </c>
      <c r="H171" s="369">
        <v>0</v>
      </c>
      <c r="I171" s="369">
        <v>0</v>
      </c>
      <c r="J171" s="369">
        <v>0</v>
      </c>
      <c r="K171" s="369">
        <v>0</v>
      </c>
      <c r="L171" s="369">
        <v>0</v>
      </c>
      <c r="M171" s="369">
        <v>0</v>
      </c>
      <c r="N171" s="368">
        <f>SUM(B171:M171)</f>
        <v>0</v>
      </c>
    </row>
    <row r="172" spans="1:14" x14ac:dyDescent="0.25">
      <c r="A172" s="370" t="s">
        <v>292</v>
      </c>
      <c r="B172" s="369">
        <v>0</v>
      </c>
      <c r="C172" s="369">
        <v>0</v>
      </c>
      <c r="D172" s="369">
        <v>0</v>
      </c>
      <c r="E172" s="369">
        <v>0</v>
      </c>
      <c r="F172" s="369">
        <v>0</v>
      </c>
      <c r="G172" s="369">
        <v>0</v>
      </c>
      <c r="H172" s="369">
        <v>0</v>
      </c>
      <c r="I172" s="369">
        <v>0</v>
      </c>
      <c r="J172" s="369">
        <v>0</v>
      </c>
      <c r="K172" s="369">
        <v>0</v>
      </c>
      <c r="L172" s="369">
        <v>0</v>
      </c>
      <c r="M172" s="369">
        <v>0</v>
      </c>
      <c r="N172" s="368">
        <f>SUM(B172:M172)</f>
        <v>0</v>
      </c>
    </row>
    <row r="173" spans="1:14" x14ac:dyDescent="0.25">
      <c r="A173" s="370" t="s">
        <v>293</v>
      </c>
      <c r="B173" s="369">
        <v>0</v>
      </c>
      <c r="C173" s="369">
        <v>0</v>
      </c>
      <c r="D173" s="369">
        <v>0</v>
      </c>
      <c r="E173" s="369">
        <v>0</v>
      </c>
      <c r="F173" s="369">
        <v>0</v>
      </c>
      <c r="G173" s="369">
        <v>0</v>
      </c>
      <c r="H173" s="369">
        <v>0</v>
      </c>
      <c r="I173" s="369">
        <v>0</v>
      </c>
      <c r="J173" s="369">
        <v>0</v>
      </c>
      <c r="K173" s="369">
        <v>0</v>
      </c>
      <c r="L173" s="369">
        <v>0</v>
      </c>
      <c r="M173" s="369">
        <v>0</v>
      </c>
      <c r="N173" s="368">
        <f>SUM(B173:M173)</f>
        <v>0</v>
      </c>
    </row>
    <row r="174" spans="1:14" x14ac:dyDescent="0.25">
      <c r="A174" s="370" t="s">
        <v>294</v>
      </c>
      <c r="B174" s="369">
        <v>0</v>
      </c>
      <c r="C174" s="369">
        <v>0</v>
      </c>
      <c r="D174" s="369">
        <v>0</v>
      </c>
      <c r="E174" s="369">
        <v>0</v>
      </c>
      <c r="F174" s="369">
        <v>0</v>
      </c>
      <c r="G174" s="369">
        <v>0</v>
      </c>
      <c r="H174" s="369">
        <v>0</v>
      </c>
      <c r="I174" s="369">
        <v>0</v>
      </c>
      <c r="J174" s="369">
        <v>0</v>
      </c>
      <c r="K174" s="369">
        <v>0</v>
      </c>
      <c r="L174" s="369">
        <v>0</v>
      </c>
      <c r="M174" s="369">
        <v>0</v>
      </c>
      <c r="N174" s="368">
        <f>SUM(B174:M174)</f>
        <v>0</v>
      </c>
    </row>
    <row r="175" spans="1:14" ht="33.75" x14ac:dyDescent="0.25">
      <c r="A175" s="370" t="s">
        <v>295</v>
      </c>
      <c r="B175" s="369">
        <v>0</v>
      </c>
      <c r="C175" s="369">
        <v>0</v>
      </c>
      <c r="D175" s="369">
        <v>0</v>
      </c>
      <c r="E175" s="369">
        <v>0</v>
      </c>
      <c r="F175" s="369">
        <v>0</v>
      </c>
      <c r="G175" s="369">
        <v>0</v>
      </c>
      <c r="H175" s="369">
        <v>0</v>
      </c>
      <c r="I175" s="369">
        <v>0</v>
      </c>
      <c r="J175" s="369">
        <v>0</v>
      </c>
      <c r="K175" s="369">
        <v>0</v>
      </c>
      <c r="L175" s="369">
        <v>0</v>
      </c>
      <c r="M175" s="369">
        <v>0</v>
      </c>
      <c r="N175" s="368">
        <f>SUM(B175:M175)</f>
        <v>0</v>
      </c>
    </row>
    <row r="176" spans="1:14" ht="22.5" x14ac:dyDescent="0.25">
      <c r="A176" s="370" t="s">
        <v>296</v>
      </c>
      <c r="B176" s="369">
        <v>0</v>
      </c>
      <c r="C176" s="369">
        <v>0</v>
      </c>
      <c r="D176" s="369">
        <v>0</v>
      </c>
      <c r="E176" s="369">
        <v>0</v>
      </c>
      <c r="F176" s="369">
        <v>0</v>
      </c>
      <c r="G176" s="369">
        <v>0</v>
      </c>
      <c r="H176" s="369">
        <v>0</v>
      </c>
      <c r="I176" s="369">
        <v>0</v>
      </c>
      <c r="J176" s="369">
        <v>0</v>
      </c>
      <c r="K176" s="369">
        <v>0</v>
      </c>
      <c r="L176" s="369">
        <v>0</v>
      </c>
      <c r="M176" s="369">
        <v>0</v>
      </c>
      <c r="N176" s="368">
        <f>SUM(B176:M176)</f>
        <v>0</v>
      </c>
    </row>
    <row r="177" spans="1:14" ht="15.75" thickBot="1" x14ac:dyDescent="0.3">
      <c r="A177" s="370" t="s">
        <v>297</v>
      </c>
      <c r="B177" s="369">
        <v>0</v>
      </c>
      <c r="C177" s="369">
        <v>0</v>
      </c>
      <c r="D177" s="369">
        <v>0</v>
      </c>
      <c r="E177" s="369">
        <v>0</v>
      </c>
      <c r="F177" s="369">
        <v>0</v>
      </c>
      <c r="G177" s="369">
        <v>0</v>
      </c>
      <c r="H177" s="369">
        <v>0</v>
      </c>
      <c r="I177" s="369">
        <v>0</v>
      </c>
      <c r="J177" s="369">
        <v>0</v>
      </c>
      <c r="K177" s="369">
        <v>0</v>
      </c>
      <c r="L177" s="369">
        <v>0</v>
      </c>
      <c r="M177" s="369">
        <v>0</v>
      </c>
      <c r="N177" s="368">
        <f>SUM(B177:M177)</f>
        <v>0</v>
      </c>
    </row>
    <row r="178" spans="1:14" ht="23.25" thickBot="1" x14ac:dyDescent="0.3">
      <c r="A178" s="367" t="s">
        <v>298</v>
      </c>
      <c r="B178" s="366">
        <v>0</v>
      </c>
      <c r="C178" s="366">
        <v>0</v>
      </c>
      <c r="D178" s="366">
        <v>0</v>
      </c>
      <c r="E178" s="366">
        <v>0</v>
      </c>
      <c r="F178" s="366">
        <v>0</v>
      </c>
      <c r="G178" s="366">
        <v>0</v>
      </c>
      <c r="H178" s="366">
        <v>0</v>
      </c>
      <c r="I178" s="366">
        <v>0</v>
      </c>
      <c r="J178" s="366">
        <v>0</v>
      </c>
      <c r="K178" s="366">
        <v>0</v>
      </c>
      <c r="L178" s="366">
        <v>0</v>
      </c>
      <c r="M178" s="366">
        <v>0</v>
      </c>
      <c r="N178" s="366">
        <f>SUM(B178:M178)</f>
        <v>0</v>
      </c>
    </row>
    <row r="179" spans="1:14" x14ac:dyDescent="0.25">
      <c r="A179" s="370" t="s">
        <v>299</v>
      </c>
      <c r="B179" s="369">
        <v>0</v>
      </c>
      <c r="C179" s="369">
        <v>0</v>
      </c>
      <c r="D179" s="369">
        <v>0</v>
      </c>
      <c r="E179" s="369">
        <v>0</v>
      </c>
      <c r="F179" s="369">
        <v>0</v>
      </c>
      <c r="G179" s="369">
        <v>0</v>
      </c>
      <c r="H179" s="369">
        <v>0</v>
      </c>
      <c r="I179" s="369">
        <v>0</v>
      </c>
      <c r="J179" s="369">
        <v>0</v>
      </c>
      <c r="K179" s="369">
        <v>0</v>
      </c>
      <c r="L179" s="369">
        <v>0</v>
      </c>
      <c r="M179" s="369">
        <v>0</v>
      </c>
      <c r="N179" s="368">
        <f>SUM(B179:M179)</f>
        <v>0</v>
      </c>
    </row>
    <row r="180" spans="1:14" x14ac:dyDescent="0.25">
      <c r="A180" s="370" t="s">
        <v>300</v>
      </c>
      <c r="B180" s="369">
        <v>0</v>
      </c>
      <c r="C180" s="369">
        <v>0</v>
      </c>
      <c r="D180" s="369">
        <v>0</v>
      </c>
      <c r="E180" s="369">
        <v>0</v>
      </c>
      <c r="F180" s="369">
        <v>0</v>
      </c>
      <c r="G180" s="369">
        <v>0</v>
      </c>
      <c r="H180" s="369">
        <v>0</v>
      </c>
      <c r="I180" s="369">
        <v>0</v>
      </c>
      <c r="J180" s="369">
        <v>0</v>
      </c>
      <c r="K180" s="369">
        <v>0</v>
      </c>
      <c r="L180" s="369">
        <v>0</v>
      </c>
      <c r="M180" s="369">
        <v>0</v>
      </c>
      <c r="N180" s="368">
        <f>SUM(B180:M180)</f>
        <v>0</v>
      </c>
    </row>
    <row r="181" spans="1:14" x14ac:dyDescent="0.25">
      <c r="A181" s="370" t="s">
        <v>301</v>
      </c>
      <c r="B181" s="369">
        <v>0</v>
      </c>
      <c r="C181" s="369">
        <v>0</v>
      </c>
      <c r="D181" s="369">
        <v>0</v>
      </c>
      <c r="E181" s="369">
        <v>0</v>
      </c>
      <c r="F181" s="369">
        <v>0</v>
      </c>
      <c r="G181" s="369">
        <v>0</v>
      </c>
      <c r="H181" s="369">
        <v>0</v>
      </c>
      <c r="I181" s="369">
        <v>0</v>
      </c>
      <c r="J181" s="369">
        <v>0</v>
      </c>
      <c r="K181" s="369">
        <v>0</v>
      </c>
      <c r="L181" s="369">
        <v>0</v>
      </c>
      <c r="M181" s="369">
        <v>0</v>
      </c>
      <c r="N181" s="368">
        <f>SUM(B181:M181)</f>
        <v>0</v>
      </c>
    </row>
    <row r="182" spans="1:14" x14ac:dyDescent="0.25">
      <c r="A182" s="370" t="s">
        <v>302</v>
      </c>
      <c r="B182" s="369">
        <v>0</v>
      </c>
      <c r="C182" s="369">
        <v>0</v>
      </c>
      <c r="D182" s="369">
        <v>0</v>
      </c>
      <c r="E182" s="369">
        <v>0</v>
      </c>
      <c r="F182" s="369">
        <v>0</v>
      </c>
      <c r="G182" s="369">
        <v>0</v>
      </c>
      <c r="H182" s="369">
        <v>0</v>
      </c>
      <c r="I182" s="369">
        <v>0</v>
      </c>
      <c r="J182" s="369">
        <v>0</v>
      </c>
      <c r="K182" s="369">
        <v>0</v>
      </c>
      <c r="L182" s="369">
        <v>0</v>
      </c>
      <c r="M182" s="369">
        <v>0</v>
      </c>
      <c r="N182" s="368">
        <f>SUM(B182:M182)</f>
        <v>0</v>
      </c>
    </row>
    <row r="183" spans="1:14" x14ac:dyDescent="0.25">
      <c r="A183" s="370" t="s">
        <v>303</v>
      </c>
      <c r="B183" s="369">
        <v>0</v>
      </c>
      <c r="C183" s="369">
        <v>0</v>
      </c>
      <c r="D183" s="369">
        <v>0</v>
      </c>
      <c r="E183" s="369">
        <v>0</v>
      </c>
      <c r="F183" s="369">
        <v>0</v>
      </c>
      <c r="G183" s="369">
        <v>0</v>
      </c>
      <c r="H183" s="369">
        <v>0</v>
      </c>
      <c r="I183" s="369">
        <v>0</v>
      </c>
      <c r="J183" s="369">
        <v>0</v>
      </c>
      <c r="K183" s="369">
        <v>0</v>
      </c>
      <c r="L183" s="369">
        <v>0</v>
      </c>
      <c r="M183" s="369">
        <v>0</v>
      </c>
      <c r="N183" s="368">
        <f>SUM(B183:M183)</f>
        <v>0</v>
      </c>
    </row>
    <row r="184" spans="1:14" ht="15.75" thickBot="1" x14ac:dyDescent="0.3">
      <c r="A184" s="370" t="s">
        <v>234</v>
      </c>
      <c r="B184" s="369">
        <v>0</v>
      </c>
      <c r="C184" s="369">
        <v>0</v>
      </c>
      <c r="D184" s="369">
        <v>0</v>
      </c>
      <c r="E184" s="369">
        <v>0</v>
      </c>
      <c r="F184" s="369">
        <v>0</v>
      </c>
      <c r="G184" s="369">
        <v>0</v>
      </c>
      <c r="H184" s="369">
        <v>0</v>
      </c>
      <c r="I184" s="369">
        <v>0</v>
      </c>
      <c r="J184" s="369">
        <v>0</v>
      </c>
      <c r="K184" s="369">
        <v>0</v>
      </c>
      <c r="L184" s="369">
        <v>0</v>
      </c>
      <c r="M184" s="369">
        <v>0</v>
      </c>
      <c r="N184" s="368">
        <f>SUM(B184:M184)</f>
        <v>0</v>
      </c>
    </row>
    <row r="185" spans="1:14" ht="23.25" thickBot="1" x14ac:dyDescent="0.3">
      <c r="A185" s="367" t="s">
        <v>304</v>
      </c>
      <c r="B185" s="366">
        <v>0</v>
      </c>
      <c r="C185" s="366">
        <v>0</v>
      </c>
      <c r="D185" s="366">
        <v>0</v>
      </c>
      <c r="E185" s="366">
        <v>0</v>
      </c>
      <c r="F185" s="366">
        <v>0</v>
      </c>
      <c r="G185" s="366">
        <v>0</v>
      </c>
      <c r="H185" s="366">
        <v>0</v>
      </c>
      <c r="I185" s="366">
        <v>0</v>
      </c>
      <c r="J185" s="366">
        <v>0</v>
      </c>
      <c r="K185" s="366">
        <v>0</v>
      </c>
      <c r="L185" s="366">
        <v>0</v>
      </c>
      <c r="M185" s="366">
        <v>0</v>
      </c>
      <c r="N185" s="366">
        <f>SUM(B185:M185)</f>
        <v>0</v>
      </c>
    </row>
    <row r="186" spans="1:14" x14ac:dyDescent="0.25">
      <c r="A186" s="370" t="s">
        <v>305</v>
      </c>
      <c r="B186" s="369">
        <v>0</v>
      </c>
      <c r="C186" s="369">
        <v>0</v>
      </c>
      <c r="D186" s="369">
        <v>0</v>
      </c>
      <c r="E186" s="369">
        <v>0</v>
      </c>
      <c r="F186" s="369">
        <v>0</v>
      </c>
      <c r="G186" s="369">
        <v>0</v>
      </c>
      <c r="H186" s="369">
        <v>0</v>
      </c>
      <c r="I186" s="369">
        <v>0</v>
      </c>
      <c r="J186" s="369">
        <v>0</v>
      </c>
      <c r="K186" s="369">
        <v>0</v>
      </c>
      <c r="L186" s="369">
        <v>0</v>
      </c>
      <c r="M186" s="369">
        <v>0</v>
      </c>
      <c r="N186" s="369">
        <f>SUM(B186:M186)</f>
        <v>0</v>
      </c>
    </row>
    <row r="187" spans="1:14" x14ac:dyDescent="0.25">
      <c r="A187" s="370" t="s">
        <v>306</v>
      </c>
      <c r="B187" s="369">
        <v>0</v>
      </c>
      <c r="C187" s="369">
        <v>0</v>
      </c>
      <c r="D187" s="369">
        <v>0</v>
      </c>
      <c r="E187" s="369">
        <v>0</v>
      </c>
      <c r="F187" s="369">
        <v>0</v>
      </c>
      <c r="G187" s="369">
        <v>0</v>
      </c>
      <c r="H187" s="369">
        <v>0</v>
      </c>
      <c r="I187" s="369">
        <v>0</v>
      </c>
      <c r="J187" s="369">
        <v>0</v>
      </c>
      <c r="K187" s="369">
        <v>0</v>
      </c>
      <c r="L187" s="369">
        <v>0</v>
      </c>
      <c r="M187" s="369">
        <v>0</v>
      </c>
      <c r="N187" s="369">
        <f>SUM(B187:M187)</f>
        <v>0</v>
      </c>
    </row>
    <row r="188" spans="1:14" ht="22.5" x14ac:dyDescent="0.25">
      <c r="A188" s="370" t="s">
        <v>307</v>
      </c>
      <c r="B188" s="369">
        <v>0</v>
      </c>
      <c r="C188" s="369">
        <v>0</v>
      </c>
      <c r="D188" s="369">
        <v>0</v>
      </c>
      <c r="E188" s="369">
        <v>0</v>
      </c>
      <c r="F188" s="369">
        <v>0</v>
      </c>
      <c r="G188" s="369">
        <v>0</v>
      </c>
      <c r="H188" s="369">
        <v>0</v>
      </c>
      <c r="I188" s="369">
        <v>0</v>
      </c>
      <c r="J188" s="369">
        <v>0</v>
      </c>
      <c r="K188" s="369">
        <v>0</v>
      </c>
      <c r="L188" s="369">
        <v>0</v>
      </c>
      <c r="M188" s="369">
        <v>0</v>
      </c>
      <c r="N188" s="369">
        <f>SUM(B188:M188)</f>
        <v>0</v>
      </c>
    </row>
    <row r="189" spans="1:14" ht="15.75" thickBot="1" x14ac:dyDescent="0.3">
      <c r="A189" s="370" t="s">
        <v>234</v>
      </c>
      <c r="B189" s="369">
        <v>0</v>
      </c>
      <c r="C189" s="369">
        <v>0</v>
      </c>
      <c r="D189" s="369">
        <v>0</v>
      </c>
      <c r="E189" s="369">
        <v>0</v>
      </c>
      <c r="F189" s="369">
        <v>0</v>
      </c>
      <c r="G189" s="369">
        <v>0</v>
      </c>
      <c r="H189" s="369">
        <v>0</v>
      </c>
      <c r="I189" s="369">
        <v>0</v>
      </c>
      <c r="J189" s="369">
        <v>0</v>
      </c>
      <c r="K189" s="369">
        <v>0</v>
      </c>
      <c r="L189" s="369">
        <v>0</v>
      </c>
      <c r="M189" s="369">
        <v>0</v>
      </c>
      <c r="N189" s="369">
        <f>SUM(B189:M189)</f>
        <v>0</v>
      </c>
    </row>
    <row r="190" spans="1:14" ht="15.75" thickBot="1" x14ac:dyDescent="0.3">
      <c r="A190" s="367" t="s">
        <v>308</v>
      </c>
      <c r="B190" s="366">
        <v>1218512.6499999999</v>
      </c>
      <c r="C190" s="366">
        <v>2706147.25</v>
      </c>
      <c r="D190" s="366">
        <v>1716361.1</v>
      </c>
      <c r="E190" s="366">
        <v>1228821.8500000001</v>
      </c>
      <c r="F190" s="366">
        <v>3246150.64</v>
      </c>
      <c r="G190" s="366">
        <v>1223979.6499999999</v>
      </c>
      <c r="H190" s="366">
        <v>493034.65</v>
      </c>
      <c r="I190" s="366">
        <v>2226091.4</v>
      </c>
      <c r="J190" s="366">
        <v>3971172.6100000003</v>
      </c>
      <c r="K190" s="366">
        <v>3705989.46</v>
      </c>
      <c r="L190" s="366">
        <v>1727153.1</v>
      </c>
      <c r="M190" s="366">
        <v>6442542.4800000004</v>
      </c>
      <c r="N190" s="366">
        <f>SUM(B190:M190)</f>
        <v>29905956.840000004</v>
      </c>
    </row>
    <row r="191" spans="1:14" x14ac:dyDescent="0.25">
      <c r="A191" s="370" t="s">
        <v>309</v>
      </c>
      <c r="B191" s="369">
        <v>0</v>
      </c>
      <c r="C191" s="369">
        <v>0</v>
      </c>
      <c r="D191" s="369">
        <v>0</v>
      </c>
      <c r="E191" s="369">
        <v>0</v>
      </c>
      <c r="F191" s="369">
        <v>0</v>
      </c>
      <c r="G191" s="369">
        <v>0</v>
      </c>
      <c r="H191" s="369">
        <v>0</v>
      </c>
      <c r="I191" s="369">
        <v>0</v>
      </c>
      <c r="J191" s="369">
        <v>0</v>
      </c>
      <c r="K191" s="369">
        <v>0</v>
      </c>
      <c r="L191" s="369">
        <v>0</v>
      </c>
      <c r="M191" s="369">
        <v>0</v>
      </c>
      <c r="N191" s="368">
        <f>SUM(B191:M191)</f>
        <v>0</v>
      </c>
    </row>
    <row r="192" spans="1:14" x14ac:dyDescent="0.25">
      <c r="A192" s="370" t="s">
        <v>310</v>
      </c>
      <c r="B192" s="369">
        <v>0</v>
      </c>
      <c r="C192" s="369">
        <v>0</v>
      </c>
      <c r="D192" s="369">
        <v>0</v>
      </c>
      <c r="E192" s="369">
        <v>0</v>
      </c>
      <c r="F192" s="369">
        <v>1319931.29</v>
      </c>
      <c r="G192" s="369">
        <v>0</v>
      </c>
      <c r="H192" s="369">
        <v>0</v>
      </c>
      <c r="I192" s="369">
        <v>0</v>
      </c>
      <c r="J192" s="369">
        <v>1993446.31</v>
      </c>
      <c r="K192" s="369">
        <v>1975811.76</v>
      </c>
      <c r="L192" s="369">
        <v>0</v>
      </c>
      <c r="M192" s="369">
        <v>3973311.58</v>
      </c>
      <c r="N192" s="368">
        <f>SUM(B192:M192)</f>
        <v>9262500.9400000013</v>
      </c>
    </row>
    <row r="193" spans="1:14" ht="22.5" x14ac:dyDescent="0.25">
      <c r="A193" s="370" t="s">
        <v>311</v>
      </c>
      <c r="B193" s="369">
        <v>0</v>
      </c>
      <c r="C193" s="369">
        <v>0</v>
      </c>
      <c r="D193" s="369">
        <v>0</v>
      </c>
      <c r="E193" s="369">
        <v>0</v>
      </c>
      <c r="F193" s="369">
        <v>0</v>
      </c>
      <c r="G193" s="369">
        <v>0</v>
      </c>
      <c r="H193" s="369">
        <v>0</v>
      </c>
      <c r="I193" s="369">
        <v>0</v>
      </c>
      <c r="J193" s="369">
        <v>0</v>
      </c>
      <c r="K193" s="369">
        <v>0</v>
      </c>
      <c r="L193" s="369">
        <v>0</v>
      </c>
      <c r="M193" s="369">
        <v>0</v>
      </c>
      <c r="N193" s="368">
        <f>SUM(B193:M193)</f>
        <v>0</v>
      </c>
    </row>
    <row r="194" spans="1:14" x14ac:dyDescent="0.25">
      <c r="A194" s="370" t="s">
        <v>312</v>
      </c>
      <c r="B194" s="369">
        <v>0</v>
      </c>
      <c r="C194" s="369">
        <v>0</v>
      </c>
      <c r="D194" s="369">
        <v>0</v>
      </c>
      <c r="E194" s="369">
        <v>0</v>
      </c>
      <c r="F194" s="369">
        <v>0</v>
      </c>
      <c r="G194" s="369">
        <v>0</v>
      </c>
      <c r="H194" s="369">
        <v>0</v>
      </c>
      <c r="I194" s="369">
        <v>0</v>
      </c>
      <c r="J194" s="369">
        <v>0</v>
      </c>
      <c r="K194" s="369">
        <v>0</v>
      </c>
      <c r="L194" s="369">
        <v>0</v>
      </c>
      <c r="M194" s="369">
        <v>0</v>
      </c>
      <c r="N194" s="368">
        <f>SUM(B194:M194)</f>
        <v>0</v>
      </c>
    </row>
    <row r="195" spans="1:14" x14ac:dyDescent="0.25">
      <c r="A195" s="370" t="s">
        <v>398</v>
      </c>
      <c r="B195" s="369">
        <v>1218512.6499999999</v>
      </c>
      <c r="C195" s="369">
        <v>2706147.25</v>
      </c>
      <c r="D195" s="369">
        <v>1716361.1</v>
      </c>
      <c r="E195" s="369">
        <v>1228821.8500000001</v>
      </c>
      <c r="F195" s="369">
        <v>1926219.35</v>
      </c>
      <c r="G195" s="369">
        <v>1223979.6499999999</v>
      </c>
      <c r="H195" s="369">
        <v>493034.65</v>
      </c>
      <c r="I195" s="369">
        <v>2226091.4</v>
      </c>
      <c r="J195" s="369">
        <v>1977726.3</v>
      </c>
      <c r="K195" s="369">
        <v>1730177.7</v>
      </c>
      <c r="L195" s="369">
        <v>1727153.1</v>
      </c>
      <c r="M195" s="369">
        <v>2469230.9</v>
      </c>
      <c r="N195" s="368">
        <f>SUM(B195:M195)</f>
        <v>20643455.899999999</v>
      </c>
    </row>
    <row r="196" spans="1:14" x14ac:dyDescent="0.25">
      <c r="A196" s="370" t="s">
        <v>314</v>
      </c>
      <c r="B196" s="369">
        <v>0</v>
      </c>
      <c r="C196" s="369">
        <v>0</v>
      </c>
      <c r="D196" s="369">
        <v>0</v>
      </c>
      <c r="E196" s="369">
        <v>0</v>
      </c>
      <c r="F196" s="369">
        <v>0</v>
      </c>
      <c r="G196" s="369">
        <v>0</v>
      </c>
      <c r="H196" s="369">
        <v>0</v>
      </c>
      <c r="I196" s="369">
        <v>0</v>
      </c>
      <c r="J196" s="369">
        <v>0</v>
      </c>
      <c r="K196" s="369">
        <v>0</v>
      </c>
      <c r="L196" s="369">
        <v>0</v>
      </c>
      <c r="M196" s="369">
        <v>0</v>
      </c>
      <c r="N196" s="368">
        <f>SUM(B196:M196)</f>
        <v>0</v>
      </c>
    </row>
    <row r="197" spans="1:14" x14ac:dyDescent="0.25">
      <c r="A197" s="370" t="s">
        <v>313</v>
      </c>
      <c r="B197" s="369">
        <v>0</v>
      </c>
      <c r="C197" s="369">
        <v>0</v>
      </c>
      <c r="D197" s="369">
        <v>0</v>
      </c>
      <c r="E197" s="369">
        <v>0</v>
      </c>
      <c r="F197" s="369">
        <v>0</v>
      </c>
      <c r="G197" s="369">
        <v>0</v>
      </c>
      <c r="H197" s="369">
        <v>0</v>
      </c>
      <c r="I197" s="369">
        <v>0</v>
      </c>
      <c r="J197" s="369">
        <v>0</v>
      </c>
      <c r="K197" s="369">
        <v>0</v>
      </c>
      <c r="L197" s="369">
        <v>0</v>
      </c>
      <c r="M197" s="369">
        <v>0</v>
      </c>
      <c r="N197" s="368">
        <f>SUM(B197:M197)</f>
        <v>0</v>
      </c>
    </row>
    <row r="198" spans="1:14" ht="15.75" thickBot="1" x14ac:dyDescent="0.3">
      <c r="A198" s="370" t="s">
        <v>234</v>
      </c>
      <c r="B198" s="369">
        <v>0</v>
      </c>
      <c r="C198" s="369">
        <v>0</v>
      </c>
      <c r="D198" s="369">
        <v>0</v>
      </c>
      <c r="E198" s="369">
        <v>0</v>
      </c>
      <c r="F198" s="369">
        <v>0</v>
      </c>
      <c r="G198" s="369">
        <v>0</v>
      </c>
      <c r="H198" s="369">
        <v>0</v>
      </c>
      <c r="I198" s="369">
        <v>0</v>
      </c>
      <c r="J198" s="369">
        <v>0</v>
      </c>
      <c r="K198" s="369">
        <v>0</v>
      </c>
      <c r="L198" s="369">
        <v>0</v>
      </c>
      <c r="M198" s="369">
        <v>0</v>
      </c>
      <c r="N198" s="368">
        <f>SUM(B198:M198)</f>
        <v>0</v>
      </c>
    </row>
    <row r="199" spans="1:14" ht="23.25" thickBot="1" x14ac:dyDescent="0.3">
      <c r="A199" s="367" t="s">
        <v>315</v>
      </c>
      <c r="B199" s="366">
        <v>0</v>
      </c>
      <c r="C199" s="366">
        <v>0</v>
      </c>
      <c r="D199" s="366">
        <v>0</v>
      </c>
      <c r="E199" s="366">
        <v>0</v>
      </c>
      <c r="F199" s="366">
        <v>0</v>
      </c>
      <c r="G199" s="366">
        <v>0</v>
      </c>
      <c r="H199" s="366">
        <v>0</v>
      </c>
      <c r="I199" s="366">
        <v>0</v>
      </c>
      <c r="J199" s="366">
        <v>0</v>
      </c>
      <c r="K199" s="366">
        <v>0</v>
      </c>
      <c r="L199" s="366">
        <v>0</v>
      </c>
      <c r="M199" s="366">
        <v>0</v>
      </c>
      <c r="N199" s="366">
        <f>SUM(B199:M199)</f>
        <v>0</v>
      </c>
    </row>
    <row r="200" spans="1:14" x14ac:dyDescent="0.25">
      <c r="A200" s="370" t="s">
        <v>316</v>
      </c>
      <c r="B200" s="369">
        <v>0</v>
      </c>
      <c r="C200" s="369">
        <v>0</v>
      </c>
      <c r="D200" s="369">
        <v>0</v>
      </c>
      <c r="E200" s="369">
        <v>0</v>
      </c>
      <c r="F200" s="369">
        <v>0</v>
      </c>
      <c r="G200" s="369">
        <v>0</v>
      </c>
      <c r="H200" s="369">
        <v>0</v>
      </c>
      <c r="I200" s="369">
        <v>0</v>
      </c>
      <c r="J200" s="369">
        <v>0</v>
      </c>
      <c r="K200" s="369">
        <v>0</v>
      </c>
      <c r="L200" s="369">
        <v>0</v>
      </c>
      <c r="M200" s="369">
        <v>0</v>
      </c>
      <c r="N200" s="368">
        <f>SUM(B200:M200)</f>
        <v>0</v>
      </c>
    </row>
    <row r="201" spans="1:14" x14ac:dyDescent="0.25">
      <c r="A201" s="370" t="s">
        <v>317</v>
      </c>
      <c r="B201" s="369">
        <v>0</v>
      </c>
      <c r="C201" s="369">
        <v>0</v>
      </c>
      <c r="D201" s="369">
        <v>0</v>
      </c>
      <c r="E201" s="369">
        <v>0</v>
      </c>
      <c r="F201" s="369">
        <v>0</v>
      </c>
      <c r="G201" s="369">
        <v>0</v>
      </c>
      <c r="H201" s="369">
        <v>0</v>
      </c>
      <c r="I201" s="369">
        <v>0</v>
      </c>
      <c r="J201" s="369">
        <v>0</v>
      </c>
      <c r="K201" s="369">
        <v>0</v>
      </c>
      <c r="L201" s="369">
        <v>0</v>
      </c>
      <c r="M201" s="369">
        <v>0</v>
      </c>
      <c r="N201" s="368">
        <f>SUM(B201:M201)</f>
        <v>0</v>
      </c>
    </row>
    <row r="202" spans="1:14" ht="15.75" thickBot="1" x14ac:dyDescent="0.3">
      <c r="A202" s="370" t="s">
        <v>234</v>
      </c>
      <c r="B202" s="369">
        <v>0</v>
      </c>
      <c r="C202" s="369">
        <v>0</v>
      </c>
      <c r="D202" s="369">
        <v>0</v>
      </c>
      <c r="E202" s="369">
        <v>0</v>
      </c>
      <c r="F202" s="369">
        <v>0</v>
      </c>
      <c r="G202" s="369">
        <v>0</v>
      </c>
      <c r="H202" s="369">
        <v>0</v>
      </c>
      <c r="I202" s="369">
        <v>0</v>
      </c>
      <c r="J202" s="369">
        <v>0</v>
      </c>
      <c r="K202" s="369">
        <v>0</v>
      </c>
      <c r="L202" s="369">
        <v>0</v>
      </c>
      <c r="M202" s="369">
        <v>0</v>
      </c>
      <c r="N202" s="368">
        <f>SUM(B202:M202)</f>
        <v>0</v>
      </c>
    </row>
    <row r="203" spans="1:14" ht="15.75" thickBot="1" x14ac:dyDescent="0.3">
      <c r="A203" s="367" t="s">
        <v>318</v>
      </c>
      <c r="B203" s="366">
        <v>0</v>
      </c>
      <c r="C203" s="366">
        <v>0</v>
      </c>
      <c r="D203" s="366">
        <v>0</v>
      </c>
      <c r="E203" s="366">
        <v>0</v>
      </c>
      <c r="F203" s="366">
        <v>0</v>
      </c>
      <c r="G203" s="366">
        <v>0</v>
      </c>
      <c r="H203" s="366">
        <v>0</v>
      </c>
      <c r="I203" s="366">
        <v>0</v>
      </c>
      <c r="J203" s="366">
        <v>0</v>
      </c>
      <c r="K203" s="366">
        <v>0</v>
      </c>
      <c r="L203" s="366">
        <v>0</v>
      </c>
      <c r="M203" s="366">
        <v>0</v>
      </c>
      <c r="N203" s="366">
        <f>SUM(B203:M203)</f>
        <v>0</v>
      </c>
    </row>
    <row r="204" spans="1:14" ht="15.75" thickBot="1" x14ac:dyDescent="0.3">
      <c r="A204" s="365" t="s">
        <v>318</v>
      </c>
      <c r="B204" s="364">
        <v>0</v>
      </c>
      <c r="C204" s="364">
        <v>0</v>
      </c>
      <c r="D204" s="364">
        <v>0</v>
      </c>
      <c r="E204" s="364">
        <v>0</v>
      </c>
      <c r="F204" s="364">
        <v>0</v>
      </c>
      <c r="G204" s="364">
        <v>0</v>
      </c>
      <c r="H204" s="364">
        <v>0</v>
      </c>
      <c r="I204" s="364">
        <v>0</v>
      </c>
      <c r="J204" s="364">
        <v>0</v>
      </c>
      <c r="K204" s="364">
        <v>0</v>
      </c>
      <c r="L204" s="364">
        <v>0</v>
      </c>
      <c r="M204" s="364">
        <v>0</v>
      </c>
      <c r="N204" s="363">
        <f>SUM(B204:M204)</f>
        <v>0</v>
      </c>
    </row>
    <row r="205" spans="1:14" ht="15.75" thickBot="1" x14ac:dyDescent="0.3">
      <c r="A205" s="362" t="s">
        <v>229</v>
      </c>
      <c r="B205" s="361">
        <f>B108+B114+B121+B126+B129+B141+B143+B154+B162+B178+B185+B190+B199+B203</f>
        <v>104609641.48000002</v>
      </c>
      <c r="C205" s="361">
        <f>C108+C114+C121+C126+C129+C141+C143+C154+C162+C178+C185+C190+C199+C203</f>
        <v>86348011.260000005</v>
      </c>
      <c r="D205" s="361">
        <f>SUM(D203,D199,D190,D185,D178,D162,D154,D143,D141,D129,D126,D121,D114,D108)</f>
        <v>122591863.73</v>
      </c>
      <c r="E205" s="361">
        <f>SUM(E203,E199,E190,E185,E178,E162,E154,E143,E141,E129,E126,E121,E114,E108)</f>
        <v>136513125.71000001</v>
      </c>
      <c r="F205" s="361">
        <f>SUM(F203,F199,F190,F185,F178,F162,F154,F143,F141,F129,F126,F121,F114,F108)</f>
        <v>139682681.84999999</v>
      </c>
      <c r="G205" s="361">
        <f>SUM(G203,G199,G190,G185,G178,G162,G154,G143,G141,G129,G126,G121,G114,G108)</f>
        <v>102281038.01000001</v>
      </c>
      <c r="H205" s="361">
        <f>SUM(H203,H199,H190,H185,H178,H162,H154,H143,H141,H129,H126,H121,H114,H108)</f>
        <v>136963233.71999997</v>
      </c>
      <c r="I205" s="361">
        <f>SUM(I203,I199,I190,I185,I178,I162,I154,I143,I141,I129,I126,I121,I114,I108)</f>
        <v>133785354.53999999</v>
      </c>
      <c r="J205" s="361">
        <f>SUM(J203,J199,J190,J185,J178,J162,J154,J143,J141,J129,J126,J121,J114,J108)</f>
        <v>46882395.870000005</v>
      </c>
      <c r="K205" s="361">
        <f>SUM(K203,K199,K190,K185,K178,K162,K154,K143,K141,K129,K126,K121,K114,K108)</f>
        <v>45448770.670000009</v>
      </c>
      <c r="L205" s="361">
        <f>SUM(L203,L199,L190,L185,L178,L162,L154,L143,L141,L129,L126,L121,L114,L108)</f>
        <v>26645389.739999995</v>
      </c>
      <c r="M205" s="361">
        <f>SUM(M203,M199,M190,M185,M178,M162,M154,M143,M141,M129,M126,M121,M114,M108)</f>
        <v>54013407.810000002</v>
      </c>
      <c r="N205" s="361">
        <f>SUM(B205:M205)</f>
        <v>1135764914.3899999</v>
      </c>
    </row>
    <row r="206" spans="1:14" x14ac:dyDescent="0.25">
      <c r="A206" s="360"/>
      <c r="B206" s="360"/>
      <c r="C206" s="360"/>
      <c r="D206" s="360"/>
      <c r="E206" s="360"/>
      <c r="F206" s="360"/>
      <c r="G206" s="360"/>
      <c r="H206" s="360"/>
      <c r="I206" s="360"/>
      <c r="J206" s="360"/>
      <c r="K206" s="360"/>
      <c r="L206" s="360"/>
      <c r="M206" s="360"/>
      <c r="N206" s="383"/>
    </row>
    <row r="207" spans="1:14" x14ac:dyDescent="0.25">
      <c r="A207" s="382" t="s">
        <v>402</v>
      </c>
      <c r="B207" s="382"/>
      <c r="C207" s="382"/>
      <c r="D207" s="382"/>
      <c r="E207" s="382"/>
      <c r="F207" s="382"/>
      <c r="G207" s="382"/>
      <c r="H207" s="382"/>
      <c r="I207" s="382"/>
      <c r="J207" s="382"/>
      <c r="K207" s="382"/>
      <c r="L207" s="382"/>
      <c r="M207" s="382"/>
      <c r="N207" s="382"/>
    </row>
    <row r="208" spans="1:14" ht="15.75" thickBot="1" x14ac:dyDescent="0.3">
      <c r="A208" s="381"/>
      <c r="B208" s="381"/>
      <c r="C208" s="381"/>
      <c r="D208" s="381"/>
      <c r="E208" s="381"/>
      <c r="F208" s="381"/>
      <c r="G208" s="381"/>
      <c r="H208" s="381"/>
      <c r="I208" s="381"/>
      <c r="J208" s="381"/>
      <c r="K208" s="381"/>
      <c r="L208" s="381"/>
      <c r="M208" s="381"/>
      <c r="N208" s="381"/>
    </row>
    <row r="209" spans="1:14" ht="15.75" thickBot="1" x14ac:dyDescent="0.3">
      <c r="A209" s="380" t="s">
        <v>216</v>
      </c>
      <c r="B209" s="379" t="s">
        <v>217</v>
      </c>
      <c r="C209" s="379" t="s">
        <v>218</v>
      </c>
      <c r="D209" s="379" t="s">
        <v>219</v>
      </c>
      <c r="E209" s="379" t="s">
        <v>220</v>
      </c>
      <c r="F209" s="379" t="s">
        <v>221</v>
      </c>
      <c r="G209" s="379" t="s">
        <v>222</v>
      </c>
      <c r="H209" s="379" t="s">
        <v>223</v>
      </c>
      <c r="I209" s="379" t="s">
        <v>224</v>
      </c>
      <c r="J209" s="379" t="s">
        <v>225</v>
      </c>
      <c r="K209" s="379" t="s">
        <v>226</v>
      </c>
      <c r="L209" s="379" t="s">
        <v>227</v>
      </c>
      <c r="M209" s="379" t="s">
        <v>228</v>
      </c>
      <c r="N209" s="378" t="s">
        <v>229</v>
      </c>
    </row>
    <row r="210" spans="1:14" ht="15.75" thickBot="1" x14ac:dyDescent="0.3">
      <c r="A210" s="367" t="s">
        <v>230</v>
      </c>
      <c r="B210" s="366">
        <v>0</v>
      </c>
      <c r="C210" s="366">
        <v>1080196.5</v>
      </c>
      <c r="D210" s="366">
        <v>0</v>
      </c>
      <c r="E210" s="366">
        <v>1619332.75</v>
      </c>
      <c r="F210" s="366">
        <v>0</v>
      </c>
      <c r="G210" s="366">
        <v>0</v>
      </c>
      <c r="H210" s="366">
        <v>0</v>
      </c>
      <c r="I210" s="366">
        <v>0</v>
      </c>
      <c r="J210" s="366">
        <v>0</v>
      </c>
      <c r="K210" s="366">
        <v>2255233.25</v>
      </c>
      <c r="L210" s="366">
        <v>919339</v>
      </c>
      <c r="M210" s="366">
        <v>0</v>
      </c>
      <c r="N210" s="366">
        <f>+SUM(B210:M210)</f>
        <v>5874101.5</v>
      </c>
    </row>
    <row r="211" spans="1:14" x14ac:dyDescent="0.25">
      <c r="A211" s="377" t="s">
        <v>231</v>
      </c>
      <c r="B211" s="369">
        <v>0</v>
      </c>
      <c r="C211" s="369">
        <v>0</v>
      </c>
      <c r="D211" s="369">
        <v>0</v>
      </c>
      <c r="E211" s="369">
        <v>0</v>
      </c>
      <c r="F211" s="369">
        <v>0</v>
      </c>
      <c r="G211" s="369">
        <v>0</v>
      </c>
      <c r="H211" s="369">
        <v>0</v>
      </c>
      <c r="I211" s="369">
        <v>0</v>
      </c>
      <c r="J211" s="369">
        <v>0</v>
      </c>
      <c r="K211" s="369">
        <v>0</v>
      </c>
      <c r="L211" s="369">
        <v>0</v>
      </c>
      <c r="M211" s="369">
        <v>0</v>
      </c>
      <c r="N211" s="374">
        <f>+SUM(B211:M211)</f>
        <v>0</v>
      </c>
    </row>
    <row r="212" spans="1:14" x14ac:dyDescent="0.25">
      <c r="A212" s="377" t="s">
        <v>213</v>
      </c>
      <c r="B212" s="369">
        <v>0</v>
      </c>
      <c r="C212" s="369">
        <v>0</v>
      </c>
      <c r="D212" s="369">
        <v>0</v>
      </c>
      <c r="E212" s="369">
        <v>0</v>
      </c>
      <c r="F212" s="369">
        <v>0</v>
      </c>
      <c r="G212" s="369">
        <v>0</v>
      </c>
      <c r="H212" s="369">
        <v>0</v>
      </c>
      <c r="I212" s="369">
        <v>0</v>
      </c>
      <c r="J212" s="369">
        <v>0</v>
      </c>
      <c r="K212" s="369">
        <v>0</v>
      </c>
      <c r="L212" s="369">
        <v>0</v>
      </c>
      <c r="M212" s="369">
        <v>0</v>
      </c>
      <c r="N212" s="374">
        <f>+SUM(B212:M212)</f>
        <v>0</v>
      </c>
    </row>
    <row r="213" spans="1:14" x14ac:dyDescent="0.25">
      <c r="A213" s="377" t="s">
        <v>232</v>
      </c>
      <c r="B213" s="369">
        <v>0</v>
      </c>
      <c r="C213" s="369">
        <v>0</v>
      </c>
      <c r="D213" s="385">
        <v>0</v>
      </c>
      <c r="E213" s="385">
        <v>0</v>
      </c>
      <c r="F213" s="385">
        <v>0</v>
      </c>
      <c r="G213" s="385">
        <v>0</v>
      </c>
      <c r="H213" s="385">
        <v>0</v>
      </c>
      <c r="I213" s="385">
        <v>0</v>
      </c>
      <c r="J213" s="385">
        <v>0</v>
      </c>
      <c r="K213" s="385">
        <v>0</v>
      </c>
      <c r="L213" s="385">
        <v>0</v>
      </c>
      <c r="M213" s="369">
        <v>0</v>
      </c>
      <c r="N213" s="374">
        <f>+SUM(B213:M213)</f>
        <v>0</v>
      </c>
    </row>
    <row r="214" spans="1:14" x14ac:dyDescent="0.25">
      <c r="A214" s="376" t="s">
        <v>233</v>
      </c>
      <c r="B214" s="369">
        <v>0</v>
      </c>
      <c r="C214" s="369">
        <v>0</v>
      </c>
      <c r="D214" s="385">
        <v>0</v>
      </c>
      <c r="E214" s="385">
        <v>0</v>
      </c>
      <c r="F214" s="385">
        <v>0</v>
      </c>
      <c r="G214" s="385">
        <v>0</v>
      </c>
      <c r="H214" s="385">
        <v>0</v>
      </c>
      <c r="I214" s="385">
        <v>0</v>
      </c>
      <c r="J214" s="385">
        <v>0</v>
      </c>
      <c r="K214" s="385">
        <v>0</v>
      </c>
      <c r="L214" s="385">
        <v>0</v>
      </c>
      <c r="M214" s="369">
        <v>0</v>
      </c>
      <c r="N214" s="374">
        <f>+SUM(B214:M214)</f>
        <v>0</v>
      </c>
    </row>
    <row r="215" spans="1:14" ht="15.75" thickBot="1" x14ac:dyDescent="0.3">
      <c r="A215" s="375" t="s">
        <v>234</v>
      </c>
      <c r="B215" s="374">
        <v>0</v>
      </c>
      <c r="C215" s="374">
        <v>1080196.5</v>
      </c>
      <c r="D215" s="389">
        <v>0</v>
      </c>
      <c r="E215" s="389">
        <v>1619332.75</v>
      </c>
      <c r="F215" s="389">
        <v>0</v>
      </c>
      <c r="G215" s="389">
        <v>0</v>
      </c>
      <c r="H215" s="389">
        <v>0</v>
      </c>
      <c r="I215" s="389">
        <v>0</v>
      </c>
      <c r="J215" s="389">
        <v>0</v>
      </c>
      <c r="K215" s="389">
        <v>2255233.25</v>
      </c>
      <c r="L215" s="389">
        <v>919339</v>
      </c>
      <c r="M215" s="374">
        <v>0</v>
      </c>
      <c r="N215" s="374">
        <f>+SUM(B215:M215)</f>
        <v>5874101.5</v>
      </c>
    </row>
    <row r="216" spans="1:14" ht="15.75" thickBot="1" x14ac:dyDescent="0.3">
      <c r="A216" s="367" t="s">
        <v>235</v>
      </c>
      <c r="B216" s="366">
        <v>13813979.379999999</v>
      </c>
      <c r="C216" s="366">
        <v>8202329.0200000005</v>
      </c>
      <c r="D216" s="384">
        <v>12011838</v>
      </c>
      <c r="E216" s="384">
        <v>10864822.99</v>
      </c>
      <c r="F216" s="384">
        <v>14045895.130000001</v>
      </c>
      <c r="G216" s="384">
        <v>10560779.190000001</v>
      </c>
      <c r="H216" s="384">
        <v>14696030.100000001</v>
      </c>
      <c r="I216" s="384">
        <v>18257874.240000002</v>
      </c>
      <c r="J216" s="384">
        <v>15048343.990000002</v>
      </c>
      <c r="K216" s="384">
        <v>14480555.220000001</v>
      </c>
      <c r="L216" s="384">
        <v>14525812.720000001</v>
      </c>
      <c r="M216" s="366">
        <v>13037608.77</v>
      </c>
      <c r="N216" s="366">
        <f>+SUM(B216:M216)</f>
        <v>159545868.75000003</v>
      </c>
    </row>
    <row r="217" spans="1:14" x14ac:dyDescent="0.25">
      <c r="A217" s="370" t="s">
        <v>236</v>
      </c>
      <c r="B217" s="369">
        <v>518531.01</v>
      </c>
      <c r="C217" s="369">
        <v>2571494.33</v>
      </c>
      <c r="D217" s="385">
        <v>7255272</v>
      </c>
      <c r="E217" s="385">
        <v>6623411.79</v>
      </c>
      <c r="F217" s="385">
        <v>3355422</v>
      </c>
      <c r="G217" s="385">
        <v>3715382.37</v>
      </c>
      <c r="H217" s="385">
        <v>5358278.07</v>
      </c>
      <c r="I217" s="385">
        <v>1537920.96</v>
      </c>
      <c r="J217" s="385">
        <v>4004973.12</v>
      </c>
      <c r="K217" s="385">
        <v>5608297.3499999996</v>
      </c>
      <c r="L217" s="385">
        <v>6813042.3300000001</v>
      </c>
      <c r="M217" s="369">
        <v>2351836.23</v>
      </c>
      <c r="N217" s="374">
        <f>+SUM(B217:M217)</f>
        <v>49713861.559999995</v>
      </c>
    </row>
    <row r="218" spans="1:14" x14ac:dyDescent="0.25">
      <c r="A218" s="370" t="s">
        <v>237</v>
      </c>
      <c r="B218" s="369">
        <v>12356114.199999999</v>
      </c>
      <c r="C218" s="369">
        <v>3741237.9</v>
      </c>
      <c r="D218" s="385">
        <v>2901068</v>
      </c>
      <c r="E218" s="385">
        <v>3024974.88</v>
      </c>
      <c r="F218" s="385">
        <v>8437751.7100000009</v>
      </c>
      <c r="G218" s="385">
        <v>5385768.2300000004</v>
      </c>
      <c r="H218" s="385">
        <v>5911353.6200000001</v>
      </c>
      <c r="I218" s="385">
        <v>13674629.609999999</v>
      </c>
      <c r="J218" s="385">
        <v>7717571</v>
      </c>
      <c r="K218" s="385">
        <v>5386415.8200000003</v>
      </c>
      <c r="L218" s="385">
        <v>4434215.7</v>
      </c>
      <c r="M218" s="369">
        <v>7973469.6399999997</v>
      </c>
      <c r="N218" s="374">
        <f>+SUM(B218:M218)</f>
        <v>80944570.310000002</v>
      </c>
    </row>
    <row r="219" spans="1:14" x14ac:dyDescent="0.25">
      <c r="A219" s="370" t="s">
        <v>238</v>
      </c>
      <c r="B219" s="369">
        <v>0</v>
      </c>
      <c r="C219" s="369">
        <v>0</v>
      </c>
      <c r="D219" s="385">
        <v>0</v>
      </c>
      <c r="E219" s="385">
        <v>0</v>
      </c>
      <c r="F219" s="385">
        <v>0</v>
      </c>
      <c r="G219" s="385">
        <v>0</v>
      </c>
      <c r="H219" s="385">
        <v>0</v>
      </c>
      <c r="I219" s="385">
        <v>0</v>
      </c>
      <c r="J219" s="385">
        <v>0</v>
      </c>
      <c r="K219" s="385">
        <v>0</v>
      </c>
      <c r="L219" s="385">
        <v>0</v>
      </c>
      <c r="M219" s="369">
        <v>0</v>
      </c>
      <c r="N219" s="374">
        <f>+SUM(B219:M219)</f>
        <v>0</v>
      </c>
    </row>
    <row r="220" spans="1:14" x14ac:dyDescent="0.25">
      <c r="A220" s="370" t="s">
        <v>239</v>
      </c>
      <c r="B220" s="369">
        <v>555664.17000000004</v>
      </c>
      <c r="C220" s="369">
        <v>1206907.79</v>
      </c>
      <c r="D220" s="385">
        <v>0</v>
      </c>
      <c r="E220" s="385">
        <v>1015466.32</v>
      </c>
      <c r="F220" s="385">
        <v>1478303.42</v>
      </c>
      <c r="G220" s="385">
        <v>748568.59</v>
      </c>
      <c r="H220" s="385">
        <v>256600.41</v>
      </c>
      <c r="I220" s="385">
        <v>755369.67</v>
      </c>
      <c r="J220" s="385">
        <v>1177023.8700000001</v>
      </c>
      <c r="K220" s="385">
        <v>1311712.05</v>
      </c>
      <c r="L220" s="385">
        <v>994804.69</v>
      </c>
      <c r="M220" s="369">
        <v>485167.1</v>
      </c>
      <c r="N220" s="374">
        <f>+SUM(B220:M220)</f>
        <v>9985588.0799999982</v>
      </c>
    </row>
    <row r="221" spans="1:14" x14ac:dyDescent="0.25">
      <c r="A221" s="370" t="s">
        <v>240</v>
      </c>
      <c r="B221" s="369">
        <v>0</v>
      </c>
      <c r="C221" s="369">
        <v>0</v>
      </c>
      <c r="D221" s="385">
        <v>0</v>
      </c>
      <c r="E221" s="385">
        <v>0</v>
      </c>
      <c r="F221" s="385">
        <v>0</v>
      </c>
      <c r="G221" s="385">
        <v>0</v>
      </c>
      <c r="H221" s="385">
        <v>0</v>
      </c>
      <c r="I221" s="385">
        <v>0</v>
      </c>
      <c r="J221" s="385">
        <v>0</v>
      </c>
      <c r="K221" s="385">
        <v>0</v>
      </c>
      <c r="L221" s="385">
        <v>0</v>
      </c>
      <c r="M221" s="369">
        <v>0</v>
      </c>
      <c r="N221" s="374">
        <f>+SUM(B221:M221)</f>
        <v>0</v>
      </c>
    </row>
    <row r="222" spans="1:14" ht="15.75" thickBot="1" x14ac:dyDescent="0.3">
      <c r="A222" s="370" t="s">
        <v>241</v>
      </c>
      <c r="B222" s="369">
        <v>383670</v>
      </c>
      <c r="C222" s="369">
        <v>682689</v>
      </c>
      <c r="D222" s="385">
        <v>1855498</v>
      </c>
      <c r="E222" s="385">
        <v>200970</v>
      </c>
      <c r="F222" s="385">
        <v>774418</v>
      </c>
      <c r="G222" s="385">
        <v>711060</v>
      </c>
      <c r="H222" s="385">
        <v>3169798</v>
      </c>
      <c r="I222" s="385">
        <v>2289954</v>
      </c>
      <c r="J222" s="385">
        <v>2148776</v>
      </c>
      <c r="K222" s="385">
        <v>2174130</v>
      </c>
      <c r="L222" s="385">
        <v>2283750</v>
      </c>
      <c r="M222" s="369">
        <v>2227135.7999999998</v>
      </c>
      <c r="N222" s="374">
        <f>+SUM(B222:M222)</f>
        <v>18901848.800000001</v>
      </c>
    </row>
    <row r="223" spans="1:14" ht="15.75" thickBot="1" x14ac:dyDescent="0.3">
      <c r="A223" s="367" t="s">
        <v>242</v>
      </c>
      <c r="B223" s="366">
        <v>0</v>
      </c>
      <c r="C223" s="366">
        <v>0</v>
      </c>
      <c r="D223" s="384">
        <v>0</v>
      </c>
      <c r="E223" s="384">
        <v>0</v>
      </c>
      <c r="F223" s="384">
        <v>0</v>
      </c>
      <c r="G223" s="384">
        <v>0</v>
      </c>
      <c r="H223" s="384">
        <v>0</v>
      </c>
      <c r="I223" s="384">
        <v>0</v>
      </c>
      <c r="J223" s="384">
        <v>0</v>
      </c>
      <c r="K223" s="384">
        <v>0</v>
      </c>
      <c r="L223" s="384">
        <v>0</v>
      </c>
      <c r="M223" s="366">
        <v>0</v>
      </c>
      <c r="N223" s="366">
        <f>+SUM(B223:M223)</f>
        <v>0</v>
      </c>
    </row>
    <row r="224" spans="1:14" x14ac:dyDescent="0.25">
      <c r="A224" s="370" t="s">
        <v>243</v>
      </c>
      <c r="B224" s="369">
        <v>0</v>
      </c>
      <c r="C224" s="369">
        <v>0</v>
      </c>
      <c r="D224" s="385">
        <v>0</v>
      </c>
      <c r="E224" s="385">
        <v>0</v>
      </c>
      <c r="F224" s="385">
        <v>0</v>
      </c>
      <c r="G224" s="385">
        <v>0</v>
      </c>
      <c r="H224" s="385">
        <v>0</v>
      </c>
      <c r="I224" s="385">
        <v>0</v>
      </c>
      <c r="J224" s="385">
        <v>0</v>
      </c>
      <c r="K224" s="385">
        <v>0</v>
      </c>
      <c r="L224" s="385">
        <v>0</v>
      </c>
      <c r="M224" s="369">
        <v>0</v>
      </c>
      <c r="N224" s="374">
        <f>+SUM(B224:M224)</f>
        <v>0</v>
      </c>
    </row>
    <row r="225" spans="1:14" x14ac:dyDescent="0.25">
      <c r="A225" s="370" t="s">
        <v>244</v>
      </c>
      <c r="B225" s="369">
        <v>0</v>
      </c>
      <c r="C225" s="369">
        <v>0</v>
      </c>
      <c r="D225" s="385">
        <v>0</v>
      </c>
      <c r="E225" s="385">
        <v>0</v>
      </c>
      <c r="F225" s="385">
        <v>0</v>
      </c>
      <c r="G225" s="385">
        <v>0</v>
      </c>
      <c r="H225" s="385">
        <v>0</v>
      </c>
      <c r="I225" s="385">
        <v>0</v>
      </c>
      <c r="J225" s="385">
        <v>0</v>
      </c>
      <c r="K225" s="385">
        <v>0</v>
      </c>
      <c r="L225" s="385">
        <v>0</v>
      </c>
      <c r="M225" s="369">
        <v>0</v>
      </c>
      <c r="N225" s="374">
        <f>+SUM(B225:M225)</f>
        <v>0</v>
      </c>
    </row>
    <row r="226" spans="1:14" ht="22.5" x14ac:dyDescent="0.25">
      <c r="A226" s="370" t="s">
        <v>245</v>
      </c>
      <c r="B226" s="369">
        <v>0</v>
      </c>
      <c r="C226" s="369">
        <v>0</v>
      </c>
      <c r="D226" s="385">
        <v>0</v>
      </c>
      <c r="E226" s="385">
        <v>0</v>
      </c>
      <c r="F226" s="385">
        <v>0</v>
      </c>
      <c r="G226" s="385">
        <v>0</v>
      </c>
      <c r="H226" s="385">
        <v>0</v>
      </c>
      <c r="I226" s="385">
        <v>0</v>
      </c>
      <c r="J226" s="385">
        <v>0</v>
      </c>
      <c r="K226" s="385">
        <v>0</v>
      </c>
      <c r="L226" s="385">
        <v>0</v>
      </c>
      <c r="M226" s="369">
        <v>0</v>
      </c>
      <c r="N226" s="374">
        <f>+SUM(B226:M226)</f>
        <v>0</v>
      </c>
    </row>
    <row r="227" spans="1:14" ht="23.25" thickBot="1" x14ac:dyDescent="0.3">
      <c r="A227" s="370" t="s">
        <v>246</v>
      </c>
      <c r="B227" s="369">
        <v>0</v>
      </c>
      <c r="C227" s="369">
        <v>0</v>
      </c>
      <c r="D227" s="385">
        <v>0</v>
      </c>
      <c r="E227" s="385">
        <v>0</v>
      </c>
      <c r="F227" s="385">
        <v>0</v>
      </c>
      <c r="G227" s="385">
        <v>0</v>
      </c>
      <c r="H227" s="385">
        <v>0</v>
      </c>
      <c r="I227" s="385">
        <v>0</v>
      </c>
      <c r="J227" s="385">
        <v>0</v>
      </c>
      <c r="K227" s="385">
        <v>0</v>
      </c>
      <c r="L227" s="385">
        <v>0</v>
      </c>
      <c r="M227" s="369">
        <v>0</v>
      </c>
      <c r="N227" s="374">
        <f>+SUM(B227:M227)</f>
        <v>0</v>
      </c>
    </row>
    <row r="228" spans="1:14" ht="15.75" thickBot="1" x14ac:dyDescent="0.3">
      <c r="A228" s="367" t="s">
        <v>247</v>
      </c>
      <c r="B228" s="373">
        <v>1369376</v>
      </c>
      <c r="C228" s="373">
        <v>1479284</v>
      </c>
      <c r="D228" s="388">
        <v>2346386</v>
      </c>
      <c r="E228" s="388">
        <v>1619210</v>
      </c>
      <c r="F228" s="388">
        <v>1598158</v>
      </c>
      <c r="G228" s="388">
        <v>2429092</v>
      </c>
      <c r="H228" s="388">
        <v>2852420</v>
      </c>
      <c r="I228" s="388">
        <v>3029170</v>
      </c>
      <c r="J228" s="388">
        <v>2651436</v>
      </c>
      <c r="K228" s="388">
        <v>2479510</v>
      </c>
      <c r="L228" s="388">
        <v>2519602</v>
      </c>
      <c r="M228" s="373">
        <v>1963818</v>
      </c>
      <c r="N228" s="373">
        <f>+SUM(B228:M228)</f>
        <v>26337462</v>
      </c>
    </row>
    <row r="229" spans="1:14" x14ac:dyDescent="0.25">
      <c r="A229" s="370" t="s">
        <v>248</v>
      </c>
      <c r="B229" s="369">
        <v>0</v>
      </c>
      <c r="C229" s="369">
        <v>0</v>
      </c>
      <c r="D229" s="385">
        <v>0</v>
      </c>
      <c r="E229" s="385">
        <v>0</v>
      </c>
      <c r="F229" s="385">
        <v>0</v>
      </c>
      <c r="G229" s="385">
        <v>0</v>
      </c>
      <c r="H229" s="385">
        <v>0</v>
      </c>
      <c r="I229" s="385">
        <v>0</v>
      </c>
      <c r="J229" s="385">
        <v>0</v>
      </c>
      <c r="K229" s="385">
        <v>0</v>
      </c>
      <c r="L229" s="385">
        <v>0</v>
      </c>
      <c r="M229" s="369">
        <v>0</v>
      </c>
      <c r="N229" s="368">
        <f>+SUM(B229:M229)</f>
        <v>0</v>
      </c>
    </row>
    <row r="230" spans="1:14" ht="15.75" thickBot="1" x14ac:dyDescent="0.3">
      <c r="A230" s="370" t="s">
        <v>249</v>
      </c>
      <c r="B230" s="387">
        <v>1369376</v>
      </c>
      <c r="C230" s="387">
        <v>1479284</v>
      </c>
      <c r="D230" s="369">
        <v>2346386</v>
      </c>
      <c r="E230" s="369">
        <v>1619210</v>
      </c>
      <c r="F230" s="369">
        <v>1598158</v>
      </c>
      <c r="G230" s="369">
        <v>2429092</v>
      </c>
      <c r="H230" s="369">
        <v>2852420</v>
      </c>
      <c r="I230" s="369">
        <v>3029170</v>
      </c>
      <c r="J230" s="369">
        <v>2651436</v>
      </c>
      <c r="K230" s="369">
        <v>2479510</v>
      </c>
      <c r="L230" s="369">
        <v>2519602</v>
      </c>
      <c r="M230" s="369">
        <v>1963818</v>
      </c>
      <c r="N230" s="368">
        <f>+SUM(B230:M230)</f>
        <v>26337462</v>
      </c>
    </row>
    <row r="231" spans="1:14" ht="15.75" thickBot="1" x14ac:dyDescent="0.3">
      <c r="A231" s="367" t="s">
        <v>250</v>
      </c>
      <c r="B231" s="366">
        <v>117132475.41999999</v>
      </c>
      <c r="C231" s="366">
        <v>121994311.22999999</v>
      </c>
      <c r="D231" s="384">
        <v>114619893</v>
      </c>
      <c r="E231" s="384">
        <v>28329393.640000001</v>
      </c>
      <c r="F231" s="384">
        <v>93726771.070000008</v>
      </c>
      <c r="G231" s="384">
        <v>106622084.77</v>
      </c>
      <c r="H231" s="384">
        <v>135051414.76999998</v>
      </c>
      <c r="I231" s="384">
        <v>145749711.97</v>
      </c>
      <c r="J231" s="384">
        <v>126064004.03</v>
      </c>
      <c r="K231" s="384">
        <v>77498926.439999998</v>
      </c>
      <c r="L231" s="384">
        <v>45431041.5</v>
      </c>
      <c r="M231" s="366">
        <v>65672153.509999998</v>
      </c>
      <c r="N231" s="366">
        <f>+SUM(B231:M231)</f>
        <v>1177892181.3499999</v>
      </c>
    </row>
    <row r="232" spans="1:14" x14ac:dyDescent="0.25">
      <c r="A232" s="370" t="s">
        <v>251</v>
      </c>
      <c r="B232" s="369">
        <v>0</v>
      </c>
      <c r="C232" s="369">
        <v>0</v>
      </c>
      <c r="D232" s="385">
        <v>0</v>
      </c>
      <c r="E232" s="385">
        <v>0</v>
      </c>
      <c r="F232" s="385">
        <v>0</v>
      </c>
      <c r="G232" s="385">
        <v>0</v>
      </c>
      <c r="H232" s="385">
        <v>0</v>
      </c>
      <c r="I232" s="385">
        <v>0</v>
      </c>
      <c r="J232" s="385">
        <v>0</v>
      </c>
      <c r="K232" s="385">
        <v>0</v>
      </c>
      <c r="L232" s="385">
        <v>0</v>
      </c>
      <c r="M232" s="369">
        <v>0</v>
      </c>
      <c r="N232" s="368">
        <f>+SUM(B232:M232)</f>
        <v>0</v>
      </c>
    </row>
    <row r="233" spans="1:14" x14ac:dyDescent="0.25">
      <c r="A233" s="370" t="s">
        <v>252</v>
      </c>
      <c r="B233" s="369">
        <v>0</v>
      </c>
      <c r="C233" s="369">
        <v>0</v>
      </c>
      <c r="D233" s="385">
        <v>0</v>
      </c>
      <c r="E233" s="385">
        <v>0</v>
      </c>
      <c r="F233" s="385">
        <v>0</v>
      </c>
      <c r="G233" s="385">
        <v>0</v>
      </c>
      <c r="H233" s="385">
        <v>0</v>
      </c>
      <c r="I233" s="385">
        <v>0</v>
      </c>
      <c r="J233" s="385">
        <v>0</v>
      </c>
      <c r="K233" s="385">
        <v>0</v>
      </c>
      <c r="L233" s="385">
        <v>0</v>
      </c>
      <c r="M233" s="369">
        <v>0</v>
      </c>
      <c r="N233" s="368">
        <f>+SUM(B233:M233)</f>
        <v>0</v>
      </c>
    </row>
    <row r="234" spans="1:14" x14ac:dyDescent="0.25">
      <c r="A234" s="370" t="s">
        <v>253</v>
      </c>
      <c r="B234" s="369">
        <v>0</v>
      </c>
      <c r="C234" s="369">
        <v>0</v>
      </c>
      <c r="D234" s="385">
        <v>0</v>
      </c>
      <c r="E234" s="385">
        <v>0</v>
      </c>
      <c r="F234" s="385">
        <v>0</v>
      </c>
      <c r="G234" s="385">
        <v>0</v>
      </c>
      <c r="H234" s="385">
        <v>0</v>
      </c>
      <c r="I234" s="385">
        <v>0</v>
      </c>
      <c r="J234" s="385">
        <v>0</v>
      </c>
      <c r="K234" s="385">
        <v>0</v>
      </c>
      <c r="L234" s="385">
        <v>0</v>
      </c>
      <c r="M234" s="369">
        <v>0</v>
      </c>
      <c r="N234" s="368">
        <f>+SUM(B234:M234)</f>
        <v>0</v>
      </c>
    </row>
    <row r="235" spans="1:14" x14ac:dyDescent="0.25">
      <c r="A235" s="370" t="s">
        <v>254</v>
      </c>
      <c r="B235" s="369">
        <v>68229084.959999993</v>
      </c>
      <c r="C235" s="369">
        <v>70499995.969999999</v>
      </c>
      <c r="D235" s="385">
        <v>92090235</v>
      </c>
      <c r="E235" s="385">
        <v>5592751.9199999999</v>
      </c>
      <c r="F235" s="385">
        <v>4253406.2</v>
      </c>
      <c r="G235" s="385">
        <v>15193670.84</v>
      </c>
      <c r="H235" s="385">
        <v>38110973.740000002</v>
      </c>
      <c r="I235" s="385">
        <v>93284736.129999995</v>
      </c>
      <c r="J235" s="385">
        <v>74862517.219999999</v>
      </c>
      <c r="K235" s="385">
        <v>31071086.109999999</v>
      </c>
      <c r="L235" s="385">
        <v>21540467.620000001</v>
      </c>
      <c r="M235" s="369">
        <v>53501431.25</v>
      </c>
      <c r="N235" s="368">
        <f>+SUM(B235:M235)</f>
        <v>568230356.96000004</v>
      </c>
    </row>
    <row r="236" spans="1:14" x14ac:dyDescent="0.25">
      <c r="A236" s="370" t="s">
        <v>255</v>
      </c>
      <c r="B236" s="369">
        <v>5215925</v>
      </c>
      <c r="C236" s="369">
        <v>6331954</v>
      </c>
      <c r="D236" s="385">
        <v>9679058</v>
      </c>
      <c r="E236" s="385">
        <v>6761619.5999999996</v>
      </c>
      <c r="F236" s="385">
        <v>6680519.4000000004</v>
      </c>
      <c r="G236" s="385">
        <v>8063961.5999999996</v>
      </c>
      <c r="H236" s="385">
        <v>8462164.4000000004</v>
      </c>
      <c r="I236" s="385">
        <v>10441470</v>
      </c>
      <c r="J236" s="385">
        <v>6942635</v>
      </c>
      <c r="K236" s="385">
        <v>6557071</v>
      </c>
      <c r="L236" s="385">
        <v>6503718.2000000002</v>
      </c>
      <c r="M236" s="369">
        <v>5963275</v>
      </c>
      <c r="N236" s="368">
        <f>+SUM(B236:M236)</f>
        <v>87603371.200000003</v>
      </c>
    </row>
    <row r="237" spans="1:14" x14ac:dyDescent="0.25">
      <c r="A237" s="370" t="s">
        <v>256</v>
      </c>
      <c r="B237" s="369">
        <v>0</v>
      </c>
      <c r="C237" s="369">
        <v>0</v>
      </c>
      <c r="D237" s="385">
        <v>0</v>
      </c>
      <c r="E237" s="385">
        <v>0</v>
      </c>
      <c r="F237" s="385">
        <v>0</v>
      </c>
      <c r="G237" s="385">
        <v>0</v>
      </c>
      <c r="H237" s="385">
        <v>0</v>
      </c>
      <c r="I237" s="385">
        <v>0</v>
      </c>
      <c r="J237" s="385">
        <v>0</v>
      </c>
      <c r="K237" s="385">
        <v>0</v>
      </c>
      <c r="L237" s="385">
        <v>0</v>
      </c>
      <c r="M237" s="369">
        <v>0</v>
      </c>
      <c r="N237" s="368">
        <f>+SUM(B237:M237)</f>
        <v>0</v>
      </c>
    </row>
    <row r="238" spans="1:14" x14ac:dyDescent="0.25">
      <c r="A238" s="370" t="s">
        <v>257</v>
      </c>
      <c r="B238" s="369">
        <v>0</v>
      </c>
      <c r="C238" s="369">
        <v>0</v>
      </c>
      <c r="D238" s="385">
        <v>0</v>
      </c>
      <c r="E238" s="385">
        <v>0</v>
      </c>
      <c r="F238" s="385">
        <v>0</v>
      </c>
      <c r="G238" s="385">
        <v>0</v>
      </c>
      <c r="H238" s="385">
        <v>0</v>
      </c>
      <c r="I238" s="385">
        <v>0</v>
      </c>
      <c r="J238" s="385">
        <v>0</v>
      </c>
      <c r="K238" s="385">
        <v>0</v>
      </c>
      <c r="L238" s="385">
        <v>0</v>
      </c>
      <c r="M238" s="369">
        <v>0</v>
      </c>
      <c r="N238" s="368">
        <f>+SUM(B238:M238)</f>
        <v>0</v>
      </c>
    </row>
    <row r="239" spans="1:14" x14ac:dyDescent="0.25">
      <c r="A239" s="370" t="s">
        <v>258</v>
      </c>
      <c r="B239" s="369">
        <v>0</v>
      </c>
      <c r="C239" s="369">
        <v>2792441.82</v>
      </c>
      <c r="D239" s="385">
        <v>5829378</v>
      </c>
      <c r="E239" s="385">
        <v>2530462.48</v>
      </c>
      <c r="F239" s="385">
        <v>565185.6</v>
      </c>
      <c r="G239" s="385">
        <v>0</v>
      </c>
      <c r="H239" s="385">
        <v>0</v>
      </c>
      <c r="I239" s="385">
        <v>0</v>
      </c>
      <c r="J239" s="385">
        <v>0</v>
      </c>
      <c r="K239" s="385">
        <v>0</v>
      </c>
      <c r="L239" s="385">
        <v>0</v>
      </c>
      <c r="M239" s="369">
        <v>0</v>
      </c>
      <c r="N239" s="368">
        <f>+SUM(B239:M239)</f>
        <v>11717467.9</v>
      </c>
    </row>
    <row r="240" spans="1:14" x14ac:dyDescent="0.25">
      <c r="A240" s="370" t="s">
        <v>259</v>
      </c>
      <c r="B240" s="369">
        <v>41241903.460000001</v>
      </c>
      <c r="C240" s="369">
        <v>40355559.439999998</v>
      </c>
      <c r="D240" s="385">
        <v>1760920</v>
      </c>
      <c r="E240" s="385">
        <v>10202172.640000001</v>
      </c>
      <c r="F240" s="385">
        <v>78539784.870000005</v>
      </c>
      <c r="G240" s="385">
        <v>78954236.329999998</v>
      </c>
      <c r="H240" s="385">
        <v>79793232.629999995</v>
      </c>
      <c r="I240" s="385">
        <v>30989208.84</v>
      </c>
      <c r="J240" s="385">
        <v>36521081.810000002</v>
      </c>
      <c r="K240" s="385">
        <v>30222157.93</v>
      </c>
      <c r="L240" s="385">
        <v>11626932.640000001</v>
      </c>
      <c r="M240" s="369">
        <v>927039.9</v>
      </c>
      <c r="N240" s="368">
        <f>+SUM(B240:M240)</f>
        <v>441134230.48999995</v>
      </c>
    </row>
    <row r="241" spans="1:14" x14ac:dyDescent="0.25">
      <c r="A241" s="370" t="s">
        <v>260</v>
      </c>
      <c r="B241" s="369">
        <v>0</v>
      </c>
      <c r="C241" s="369">
        <v>0</v>
      </c>
      <c r="D241" s="385">
        <v>0</v>
      </c>
      <c r="E241" s="385">
        <v>33900</v>
      </c>
      <c r="F241" s="385">
        <v>0</v>
      </c>
      <c r="G241" s="385">
        <v>440700</v>
      </c>
      <c r="H241" s="385">
        <v>0</v>
      </c>
      <c r="I241" s="385">
        <v>33900</v>
      </c>
      <c r="J241" s="385">
        <v>203400</v>
      </c>
      <c r="K241" s="385">
        <v>0</v>
      </c>
      <c r="L241" s="385">
        <v>685023.04</v>
      </c>
      <c r="M241" s="369">
        <v>1142835.3600000001</v>
      </c>
      <c r="N241" s="368">
        <f>+SUM(B241:M241)</f>
        <v>2539758.4000000004</v>
      </c>
    </row>
    <row r="242" spans="1:14" ht="15.75" thickBot="1" x14ac:dyDescent="0.3">
      <c r="A242" s="370" t="s">
        <v>261</v>
      </c>
      <c r="B242" s="369">
        <v>2445562</v>
      </c>
      <c r="C242" s="369">
        <v>2014360</v>
      </c>
      <c r="D242" s="385">
        <v>5260302</v>
      </c>
      <c r="E242" s="385">
        <v>3208487</v>
      </c>
      <c r="F242" s="385">
        <v>3687875</v>
      </c>
      <c r="G242" s="385">
        <v>3969516</v>
      </c>
      <c r="H242" s="385">
        <v>8685044</v>
      </c>
      <c r="I242" s="385">
        <v>11000397</v>
      </c>
      <c r="J242" s="385">
        <v>7534370</v>
      </c>
      <c r="K242" s="385">
        <v>9648611.4000000004</v>
      </c>
      <c r="L242" s="385">
        <v>5074900</v>
      </c>
      <c r="M242" s="369">
        <v>4137572</v>
      </c>
      <c r="N242" s="368">
        <f>+SUM(B242:M242)</f>
        <v>66666996.399999999</v>
      </c>
    </row>
    <row r="243" spans="1:14" ht="15.75" thickBot="1" x14ac:dyDescent="0.3">
      <c r="A243" s="367" t="s">
        <v>262</v>
      </c>
      <c r="B243" s="366">
        <v>0</v>
      </c>
      <c r="C243" s="366">
        <v>0</v>
      </c>
      <c r="D243" s="384">
        <v>0</v>
      </c>
      <c r="E243" s="384">
        <v>0</v>
      </c>
      <c r="F243" s="384">
        <v>0</v>
      </c>
      <c r="G243" s="384">
        <v>0</v>
      </c>
      <c r="H243" s="384">
        <v>0</v>
      </c>
      <c r="I243" s="384">
        <v>0</v>
      </c>
      <c r="J243" s="384">
        <v>0</v>
      </c>
      <c r="K243" s="384">
        <v>0</v>
      </c>
      <c r="L243" s="384">
        <v>0</v>
      </c>
      <c r="M243" s="366">
        <v>0</v>
      </c>
      <c r="N243" s="366">
        <f>+SUM(B243:M243)</f>
        <v>0</v>
      </c>
    </row>
    <row r="244" spans="1:14" ht="15.75" thickBot="1" x14ac:dyDescent="0.3">
      <c r="A244" s="372" t="s">
        <v>262</v>
      </c>
      <c r="B244" s="371">
        <v>0</v>
      </c>
      <c r="C244" s="371">
        <v>0</v>
      </c>
      <c r="D244" s="386">
        <v>0</v>
      </c>
      <c r="E244" s="386">
        <v>0</v>
      </c>
      <c r="F244" s="386">
        <v>0</v>
      </c>
      <c r="G244" s="386">
        <v>0</v>
      </c>
      <c r="H244" s="386">
        <v>0</v>
      </c>
      <c r="I244" s="386">
        <v>0</v>
      </c>
      <c r="J244" s="386">
        <v>0</v>
      </c>
      <c r="K244" s="386">
        <v>0</v>
      </c>
      <c r="L244" s="386">
        <v>0</v>
      </c>
      <c r="M244" s="371">
        <v>0</v>
      </c>
      <c r="N244" s="368">
        <f>+SUM(B244:M244)</f>
        <v>0</v>
      </c>
    </row>
    <row r="245" spans="1:14" ht="15.75" thickBot="1" x14ac:dyDescent="0.3">
      <c r="A245" s="367" t="s">
        <v>263</v>
      </c>
      <c r="B245" s="366">
        <v>7135679.4100000001</v>
      </c>
      <c r="C245" s="366">
        <v>2650611.7200000002</v>
      </c>
      <c r="D245" s="384">
        <v>8459315</v>
      </c>
      <c r="E245" s="384">
        <v>8635955.3100000005</v>
      </c>
      <c r="F245" s="384">
        <v>7150587.7999999998</v>
      </c>
      <c r="G245" s="384">
        <v>7300047.9100000001</v>
      </c>
      <c r="H245" s="384">
        <v>7186602.6900000004</v>
      </c>
      <c r="I245" s="384">
        <v>7559023.5199999996</v>
      </c>
      <c r="J245" s="384">
        <v>7201063.9300000006</v>
      </c>
      <c r="K245" s="384">
        <v>8889717.1300000008</v>
      </c>
      <c r="L245" s="384">
        <v>4767945.5600000005</v>
      </c>
      <c r="M245" s="366">
        <v>6407168</v>
      </c>
      <c r="N245" s="366">
        <f>+SUM(B245:M245)</f>
        <v>83343717.980000004</v>
      </c>
    </row>
    <row r="246" spans="1:14" x14ac:dyDescent="0.25">
      <c r="A246" s="370" t="s">
        <v>264</v>
      </c>
      <c r="B246" s="369">
        <v>0</v>
      </c>
      <c r="C246" s="369">
        <v>0</v>
      </c>
      <c r="D246" s="385">
        <v>0</v>
      </c>
      <c r="E246" s="385">
        <v>0</v>
      </c>
      <c r="F246" s="385">
        <v>0</v>
      </c>
      <c r="G246" s="385">
        <v>0</v>
      </c>
      <c r="H246" s="385">
        <v>0</v>
      </c>
      <c r="I246" s="385">
        <v>0</v>
      </c>
      <c r="J246" s="385">
        <v>0</v>
      </c>
      <c r="K246" s="385">
        <v>0</v>
      </c>
      <c r="L246" s="385">
        <v>0</v>
      </c>
      <c r="M246" s="369">
        <v>0</v>
      </c>
      <c r="N246" s="368">
        <f>+SUM(B246:M246)</f>
        <v>0</v>
      </c>
    </row>
    <row r="247" spans="1:14" x14ac:dyDescent="0.25">
      <c r="A247" s="370" t="s">
        <v>265</v>
      </c>
      <c r="B247" s="369">
        <v>6977990.8600000003</v>
      </c>
      <c r="C247" s="369">
        <v>2650611.7200000002</v>
      </c>
      <c r="D247" s="385">
        <v>7688690</v>
      </c>
      <c r="E247" s="385">
        <v>7097522.46</v>
      </c>
      <c r="F247" s="385">
        <v>5670949.96</v>
      </c>
      <c r="G247" s="385">
        <v>4910882.4000000004</v>
      </c>
      <c r="H247" s="385">
        <v>4497725.26</v>
      </c>
      <c r="I247" s="385">
        <v>4779174.16</v>
      </c>
      <c r="J247" s="385">
        <v>4368215.58</v>
      </c>
      <c r="K247" s="385">
        <v>5773433.6600000001</v>
      </c>
      <c r="L247" s="385">
        <v>3996450.56</v>
      </c>
      <c r="M247" s="369">
        <v>5855015.9400000004</v>
      </c>
      <c r="N247" s="368">
        <f>+SUM(B247:M247)</f>
        <v>64266662.559999987</v>
      </c>
    </row>
    <row r="248" spans="1:14" x14ac:dyDescent="0.25">
      <c r="A248" s="370" t="s">
        <v>266</v>
      </c>
      <c r="B248" s="369">
        <v>0</v>
      </c>
      <c r="C248" s="369">
        <v>0</v>
      </c>
      <c r="D248" s="385">
        <v>770625</v>
      </c>
      <c r="E248" s="385">
        <v>1335750</v>
      </c>
      <c r="F248" s="385">
        <v>1387125</v>
      </c>
      <c r="G248" s="385">
        <v>2098441.4500000002</v>
      </c>
      <c r="H248" s="385">
        <v>2586496.98</v>
      </c>
      <c r="I248" s="385">
        <v>2646517.7799999998</v>
      </c>
      <c r="J248" s="385">
        <v>2619251.2200000002</v>
      </c>
      <c r="K248" s="385">
        <v>3012367.07</v>
      </c>
      <c r="L248" s="385">
        <v>771495</v>
      </c>
      <c r="M248" s="369">
        <v>552152.06000000006</v>
      </c>
      <c r="N248" s="368">
        <f>+SUM(B248:M248)</f>
        <v>17780221.559999999</v>
      </c>
    </row>
    <row r="249" spans="1:14" ht="22.5" x14ac:dyDescent="0.25">
      <c r="A249" s="370" t="s">
        <v>267</v>
      </c>
      <c r="B249" s="369">
        <v>157688.54999999999</v>
      </c>
      <c r="C249" s="369">
        <v>0</v>
      </c>
      <c r="D249" s="385">
        <v>0</v>
      </c>
      <c r="E249" s="385">
        <v>202682.85</v>
      </c>
      <c r="F249" s="385">
        <v>92512.84</v>
      </c>
      <c r="G249" s="385">
        <v>290724.06</v>
      </c>
      <c r="H249" s="385">
        <v>102380.45</v>
      </c>
      <c r="I249" s="385">
        <v>133331.57999999999</v>
      </c>
      <c r="J249" s="385">
        <v>213597.13</v>
      </c>
      <c r="K249" s="385">
        <v>103916.4</v>
      </c>
      <c r="L249" s="385">
        <v>0</v>
      </c>
      <c r="M249" s="369">
        <v>0</v>
      </c>
      <c r="N249" s="368">
        <f>+SUM(B249:M249)</f>
        <v>1296833.8599999999</v>
      </c>
    </row>
    <row r="250" spans="1:14" ht="22.5" x14ac:dyDescent="0.25">
      <c r="A250" s="370" t="s">
        <v>268</v>
      </c>
      <c r="B250" s="369">
        <v>0</v>
      </c>
      <c r="C250" s="369">
        <v>0</v>
      </c>
      <c r="D250" s="385">
        <v>0</v>
      </c>
      <c r="E250" s="385">
        <v>0</v>
      </c>
      <c r="F250" s="385">
        <v>0</v>
      </c>
      <c r="G250" s="385">
        <v>0</v>
      </c>
      <c r="H250" s="385">
        <v>0</v>
      </c>
      <c r="I250" s="385">
        <v>0</v>
      </c>
      <c r="J250" s="385">
        <v>0</v>
      </c>
      <c r="K250" s="385">
        <v>0</v>
      </c>
      <c r="L250" s="385">
        <v>0</v>
      </c>
      <c r="M250" s="369">
        <v>0</v>
      </c>
      <c r="N250" s="368">
        <f>+SUM(B250:M250)</f>
        <v>0</v>
      </c>
    </row>
    <row r="251" spans="1:14" x14ac:dyDescent="0.25">
      <c r="A251" s="370" t="s">
        <v>269</v>
      </c>
      <c r="B251" s="369">
        <v>0</v>
      </c>
      <c r="C251" s="369">
        <v>0</v>
      </c>
      <c r="D251" s="385">
        <v>0</v>
      </c>
      <c r="E251" s="385">
        <v>0</v>
      </c>
      <c r="F251" s="385">
        <v>0</v>
      </c>
      <c r="G251" s="385">
        <v>0</v>
      </c>
      <c r="H251" s="385">
        <v>0</v>
      </c>
      <c r="I251" s="385">
        <v>0</v>
      </c>
      <c r="J251" s="385">
        <v>0</v>
      </c>
      <c r="K251" s="385">
        <v>0</v>
      </c>
      <c r="L251" s="385">
        <v>0</v>
      </c>
      <c r="M251" s="369">
        <v>0</v>
      </c>
      <c r="N251" s="368">
        <f>+SUM(B251:M251)</f>
        <v>0</v>
      </c>
    </row>
    <row r="252" spans="1:14" x14ac:dyDescent="0.25">
      <c r="A252" s="370" t="s">
        <v>270</v>
      </c>
      <c r="B252" s="369">
        <v>0</v>
      </c>
      <c r="C252" s="369">
        <v>0</v>
      </c>
      <c r="D252" s="385">
        <v>0</v>
      </c>
      <c r="E252" s="385">
        <v>0</v>
      </c>
      <c r="F252" s="385">
        <v>0</v>
      </c>
      <c r="G252" s="385">
        <v>0</v>
      </c>
      <c r="H252" s="385">
        <v>0</v>
      </c>
      <c r="I252" s="385">
        <v>0</v>
      </c>
      <c r="J252" s="385">
        <v>0</v>
      </c>
      <c r="K252" s="385">
        <v>0</v>
      </c>
      <c r="L252" s="385">
        <v>0</v>
      </c>
      <c r="M252" s="369">
        <v>0</v>
      </c>
      <c r="N252" s="368">
        <f>+SUM(B252:M252)</f>
        <v>0</v>
      </c>
    </row>
    <row r="253" spans="1:14" x14ac:dyDescent="0.25">
      <c r="A253" s="370" t="s">
        <v>271</v>
      </c>
      <c r="B253" s="369">
        <v>0</v>
      </c>
      <c r="C253" s="369">
        <v>0</v>
      </c>
      <c r="D253" s="385">
        <v>0</v>
      </c>
      <c r="E253" s="385">
        <v>0</v>
      </c>
      <c r="F253" s="385">
        <v>0</v>
      </c>
      <c r="G253" s="385">
        <v>0</v>
      </c>
      <c r="H253" s="385">
        <v>0</v>
      </c>
      <c r="I253" s="385">
        <v>0</v>
      </c>
      <c r="J253" s="385">
        <v>0</v>
      </c>
      <c r="K253" s="385">
        <v>0</v>
      </c>
      <c r="L253" s="385">
        <v>0</v>
      </c>
      <c r="M253" s="369">
        <v>0</v>
      </c>
      <c r="N253" s="368">
        <f>+SUM(B253:M253)</f>
        <v>0</v>
      </c>
    </row>
    <row r="254" spans="1:14" x14ac:dyDescent="0.25">
      <c r="A254" s="370" t="s">
        <v>272</v>
      </c>
      <c r="B254" s="369">
        <v>0</v>
      </c>
      <c r="C254" s="369">
        <v>0</v>
      </c>
      <c r="D254" s="385">
        <v>0</v>
      </c>
      <c r="E254" s="385">
        <v>0</v>
      </c>
      <c r="F254" s="385">
        <v>0</v>
      </c>
      <c r="G254" s="385">
        <v>0</v>
      </c>
      <c r="H254" s="385">
        <v>0</v>
      </c>
      <c r="I254" s="385">
        <v>0</v>
      </c>
      <c r="J254" s="385">
        <v>0</v>
      </c>
      <c r="K254" s="385">
        <v>0</v>
      </c>
      <c r="L254" s="385">
        <v>0</v>
      </c>
      <c r="M254" s="369">
        <v>0</v>
      </c>
      <c r="N254" s="368">
        <f>+SUM(B254:M254)</f>
        <v>0</v>
      </c>
    </row>
    <row r="255" spans="1:14" ht="15.75" thickBot="1" x14ac:dyDescent="0.3">
      <c r="A255" s="370" t="s">
        <v>273</v>
      </c>
      <c r="B255" s="369">
        <v>0</v>
      </c>
      <c r="C255" s="369">
        <v>0</v>
      </c>
      <c r="D255" s="385">
        <v>0</v>
      </c>
      <c r="E255" s="385">
        <v>0</v>
      </c>
      <c r="F255" s="385">
        <v>0</v>
      </c>
      <c r="G255" s="385">
        <v>0</v>
      </c>
      <c r="H255" s="385">
        <v>0</v>
      </c>
      <c r="I255" s="385">
        <v>0</v>
      </c>
      <c r="J255" s="385">
        <v>0</v>
      </c>
      <c r="K255" s="385">
        <v>0</v>
      </c>
      <c r="L255" s="385">
        <v>0</v>
      </c>
      <c r="M255" s="369">
        <v>0</v>
      </c>
      <c r="N255" s="368">
        <f>+SUM(B255:M255)</f>
        <v>0</v>
      </c>
    </row>
    <row r="256" spans="1:14" ht="15.75" thickBot="1" x14ac:dyDescent="0.3">
      <c r="A256" s="367" t="s">
        <v>274</v>
      </c>
      <c r="B256" s="366">
        <v>1613557.67</v>
      </c>
      <c r="C256" s="366">
        <v>2821047.72</v>
      </c>
      <c r="D256" s="384">
        <v>509240</v>
      </c>
      <c r="E256" s="384">
        <v>2529039.7599999998</v>
      </c>
      <c r="F256" s="384">
        <v>1013775.2</v>
      </c>
      <c r="G256" s="384">
        <v>0</v>
      </c>
      <c r="H256" s="384">
        <v>0</v>
      </c>
      <c r="I256" s="384">
        <v>0</v>
      </c>
      <c r="J256" s="384">
        <v>0</v>
      </c>
      <c r="K256" s="384">
        <v>0</v>
      </c>
      <c r="L256" s="384">
        <v>170294.39999999999</v>
      </c>
      <c r="M256" s="366">
        <v>0</v>
      </c>
      <c r="N256" s="366">
        <f>+SUM(B256:M256)</f>
        <v>8656954.75</v>
      </c>
    </row>
    <row r="257" spans="1:14" x14ac:dyDescent="0.25">
      <c r="A257" s="370" t="s">
        <v>275</v>
      </c>
      <c r="B257" s="369">
        <v>1613557.67</v>
      </c>
      <c r="C257" s="369">
        <v>2821047.72</v>
      </c>
      <c r="D257" s="385">
        <v>509240</v>
      </c>
      <c r="E257" s="385">
        <v>2529039.7599999998</v>
      </c>
      <c r="F257" s="385">
        <v>1013775.2</v>
      </c>
      <c r="G257" s="385">
        <v>0</v>
      </c>
      <c r="H257" s="385">
        <v>0</v>
      </c>
      <c r="I257" s="385">
        <v>0</v>
      </c>
      <c r="J257" s="385">
        <v>0</v>
      </c>
      <c r="K257" s="385">
        <v>0</v>
      </c>
      <c r="L257" s="385">
        <v>0</v>
      </c>
      <c r="M257" s="369">
        <v>0</v>
      </c>
      <c r="N257" s="368">
        <f>+SUM(B257:M257)</f>
        <v>8486660.3499999996</v>
      </c>
    </row>
    <row r="258" spans="1:14" x14ac:dyDescent="0.25">
      <c r="A258" s="370" t="s">
        <v>276</v>
      </c>
      <c r="B258" s="369">
        <v>0</v>
      </c>
      <c r="C258" s="369">
        <v>0</v>
      </c>
      <c r="D258" s="385">
        <v>0</v>
      </c>
      <c r="E258" s="385">
        <v>0</v>
      </c>
      <c r="F258" s="385">
        <v>0</v>
      </c>
      <c r="G258" s="385">
        <v>0</v>
      </c>
      <c r="H258" s="385">
        <v>0</v>
      </c>
      <c r="I258" s="385">
        <v>0</v>
      </c>
      <c r="J258" s="385">
        <v>0</v>
      </c>
      <c r="K258" s="385">
        <v>0</v>
      </c>
      <c r="L258" s="385">
        <v>0</v>
      </c>
      <c r="M258" s="369">
        <v>0</v>
      </c>
      <c r="N258" s="368">
        <f>+SUM(B258:M258)</f>
        <v>0</v>
      </c>
    </row>
    <row r="259" spans="1:14" x14ac:dyDescent="0.25">
      <c r="A259" s="370" t="s">
        <v>277</v>
      </c>
      <c r="B259" s="369">
        <v>0</v>
      </c>
      <c r="C259" s="369">
        <v>0</v>
      </c>
      <c r="D259" s="385">
        <v>0</v>
      </c>
      <c r="E259" s="385">
        <v>0</v>
      </c>
      <c r="F259" s="385">
        <v>0</v>
      </c>
      <c r="G259" s="385">
        <v>0</v>
      </c>
      <c r="H259" s="385">
        <v>0</v>
      </c>
      <c r="I259" s="385">
        <v>0</v>
      </c>
      <c r="J259" s="385">
        <v>0</v>
      </c>
      <c r="K259" s="385">
        <v>0</v>
      </c>
      <c r="L259" s="385">
        <v>170294.39999999999</v>
      </c>
      <c r="M259" s="369">
        <v>0</v>
      </c>
      <c r="N259" s="368">
        <f>+SUM(B259:M259)</f>
        <v>170294.39999999999</v>
      </c>
    </row>
    <row r="260" spans="1:14" x14ac:dyDescent="0.25">
      <c r="A260" s="370" t="s">
        <v>278</v>
      </c>
      <c r="B260" s="369">
        <v>0</v>
      </c>
      <c r="C260" s="369">
        <v>0</v>
      </c>
      <c r="D260" s="385">
        <v>0</v>
      </c>
      <c r="E260" s="385">
        <v>0</v>
      </c>
      <c r="F260" s="385">
        <v>0</v>
      </c>
      <c r="G260" s="385">
        <v>0</v>
      </c>
      <c r="H260" s="385">
        <v>0</v>
      </c>
      <c r="I260" s="385">
        <v>0</v>
      </c>
      <c r="J260" s="385">
        <v>0</v>
      </c>
      <c r="K260" s="385">
        <v>0</v>
      </c>
      <c r="L260" s="385">
        <v>0</v>
      </c>
      <c r="M260" s="369">
        <v>0</v>
      </c>
      <c r="N260" s="368">
        <f>+SUM(B260:M260)</f>
        <v>0</v>
      </c>
    </row>
    <row r="261" spans="1:14" x14ac:dyDescent="0.25">
      <c r="A261" s="370" t="s">
        <v>279</v>
      </c>
      <c r="B261" s="369">
        <v>0</v>
      </c>
      <c r="C261" s="369">
        <v>0</v>
      </c>
      <c r="D261" s="385">
        <v>0</v>
      </c>
      <c r="E261" s="385">
        <v>0</v>
      </c>
      <c r="F261" s="385">
        <v>0</v>
      </c>
      <c r="G261" s="385">
        <v>0</v>
      </c>
      <c r="H261" s="385">
        <v>0</v>
      </c>
      <c r="I261" s="385">
        <v>0</v>
      </c>
      <c r="J261" s="385">
        <v>0</v>
      </c>
      <c r="K261" s="385">
        <v>0</v>
      </c>
      <c r="L261" s="385">
        <v>0</v>
      </c>
      <c r="M261" s="369">
        <v>0</v>
      </c>
      <c r="N261" s="368">
        <f>+SUM(B261:M261)</f>
        <v>0</v>
      </c>
    </row>
    <row r="262" spans="1:14" ht="22.5" x14ac:dyDescent="0.25">
      <c r="A262" s="370" t="s">
        <v>280</v>
      </c>
      <c r="B262" s="369">
        <v>0</v>
      </c>
      <c r="C262" s="369">
        <v>0</v>
      </c>
      <c r="D262" s="385">
        <v>0</v>
      </c>
      <c r="E262" s="385">
        <v>0</v>
      </c>
      <c r="F262" s="385">
        <v>0</v>
      </c>
      <c r="G262" s="385">
        <v>0</v>
      </c>
      <c r="H262" s="385">
        <v>0</v>
      </c>
      <c r="I262" s="385">
        <v>0</v>
      </c>
      <c r="J262" s="385">
        <v>0</v>
      </c>
      <c r="K262" s="385">
        <v>0</v>
      </c>
      <c r="L262" s="385">
        <v>0</v>
      </c>
      <c r="M262" s="369">
        <v>0</v>
      </c>
      <c r="N262" s="368">
        <f>+SUM(B262:M262)</f>
        <v>0</v>
      </c>
    </row>
    <row r="263" spans="1:14" ht="23.25" thickBot="1" x14ac:dyDescent="0.3">
      <c r="A263" s="370" t="s">
        <v>281</v>
      </c>
      <c r="B263" s="369">
        <v>0</v>
      </c>
      <c r="C263" s="369">
        <v>0</v>
      </c>
      <c r="D263" s="385">
        <v>0</v>
      </c>
      <c r="E263" s="385">
        <v>0</v>
      </c>
      <c r="F263" s="385">
        <v>0</v>
      </c>
      <c r="G263" s="385">
        <v>0</v>
      </c>
      <c r="H263" s="385">
        <v>0</v>
      </c>
      <c r="I263" s="385">
        <v>0</v>
      </c>
      <c r="J263" s="385">
        <v>0</v>
      </c>
      <c r="K263" s="385">
        <v>0</v>
      </c>
      <c r="L263" s="385">
        <v>0</v>
      </c>
      <c r="M263" s="369">
        <v>0</v>
      </c>
      <c r="N263" s="368">
        <f>+SUM(B263:M263)</f>
        <v>0</v>
      </c>
    </row>
    <row r="264" spans="1:14" ht="23.25" thickBot="1" x14ac:dyDescent="0.3">
      <c r="A264" s="367" t="s">
        <v>282</v>
      </c>
      <c r="B264" s="366">
        <v>22012081.030000001</v>
      </c>
      <c r="C264" s="366">
        <v>17744283.759999998</v>
      </c>
      <c r="D264" s="384">
        <v>27146841.009999998</v>
      </c>
      <c r="E264" s="384">
        <v>25468317.27</v>
      </c>
      <c r="F264" s="384">
        <v>21342061.940000001</v>
      </c>
      <c r="G264" s="384">
        <v>25895767.32</v>
      </c>
      <c r="H264" s="384">
        <v>26640888.879999999</v>
      </c>
      <c r="I264" s="384">
        <v>31178931.430000003</v>
      </c>
      <c r="J264" s="384">
        <v>27066617.460000001</v>
      </c>
      <c r="K264" s="384">
        <v>28663642.610000003</v>
      </c>
      <c r="L264" s="384">
        <v>28059002.649999999</v>
      </c>
      <c r="M264" s="366">
        <v>23904775.289999999</v>
      </c>
      <c r="N264" s="366">
        <f>+SUM(B264:M264)</f>
        <v>305123210.65000004</v>
      </c>
    </row>
    <row r="265" spans="1:14" x14ac:dyDescent="0.25">
      <c r="A265" s="370" t="s">
        <v>283</v>
      </c>
      <c r="B265" s="369">
        <v>0</v>
      </c>
      <c r="C265" s="369">
        <v>0</v>
      </c>
      <c r="D265" s="385">
        <v>0</v>
      </c>
      <c r="E265" s="385">
        <v>0</v>
      </c>
      <c r="F265" s="385">
        <v>0</v>
      </c>
      <c r="G265" s="385">
        <v>0</v>
      </c>
      <c r="H265" s="385">
        <v>0</v>
      </c>
      <c r="I265" s="385">
        <v>0</v>
      </c>
      <c r="J265" s="385">
        <v>0</v>
      </c>
      <c r="K265" s="385">
        <v>0</v>
      </c>
      <c r="L265" s="385">
        <v>0</v>
      </c>
      <c r="M265" s="369">
        <v>0</v>
      </c>
      <c r="N265" s="368">
        <f>+SUM(B265:M265)</f>
        <v>0</v>
      </c>
    </row>
    <row r="266" spans="1:14" x14ac:dyDescent="0.25">
      <c r="A266" s="370" t="s">
        <v>284</v>
      </c>
      <c r="B266" s="369">
        <v>0</v>
      </c>
      <c r="C266" s="369">
        <v>0</v>
      </c>
      <c r="D266" s="385">
        <v>0</v>
      </c>
      <c r="E266" s="385">
        <v>0</v>
      </c>
      <c r="F266" s="385">
        <v>0</v>
      </c>
      <c r="G266" s="385">
        <v>0</v>
      </c>
      <c r="H266" s="385">
        <v>0</v>
      </c>
      <c r="I266" s="385">
        <v>0</v>
      </c>
      <c r="J266" s="385">
        <v>0</v>
      </c>
      <c r="K266" s="385">
        <v>0</v>
      </c>
      <c r="L266" s="385">
        <v>0</v>
      </c>
      <c r="M266" s="369">
        <v>0</v>
      </c>
      <c r="N266" s="368">
        <f>+SUM(B266:M266)</f>
        <v>0</v>
      </c>
    </row>
    <row r="267" spans="1:14" x14ac:dyDescent="0.25">
      <c r="A267" s="370" t="s">
        <v>285</v>
      </c>
      <c r="B267" s="369">
        <v>0</v>
      </c>
      <c r="C267" s="369">
        <v>0</v>
      </c>
      <c r="D267" s="385">
        <v>0</v>
      </c>
      <c r="E267" s="385">
        <v>0</v>
      </c>
      <c r="F267" s="385">
        <v>0</v>
      </c>
      <c r="G267" s="385">
        <v>0</v>
      </c>
      <c r="H267" s="385">
        <v>0</v>
      </c>
      <c r="I267" s="385">
        <v>0</v>
      </c>
      <c r="J267" s="385">
        <v>0</v>
      </c>
      <c r="K267" s="385">
        <v>0</v>
      </c>
      <c r="L267" s="385">
        <v>0</v>
      </c>
      <c r="M267" s="369">
        <v>0</v>
      </c>
      <c r="N267" s="368">
        <f>+SUM(B267:M267)</f>
        <v>0</v>
      </c>
    </row>
    <row r="268" spans="1:14" x14ac:dyDescent="0.25">
      <c r="A268" s="370" t="s">
        <v>286</v>
      </c>
      <c r="B268" s="369">
        <v>0</v>
      </c>
      <c r="C268" s="369">
        <v>0</v>
      </c>
      <c r="D268" s="385">
        <v>0</v>
      </c>
      <c r="E268" s="385">
        <v>0</v>
      </c>
      <c r="F268" s="385">
        <v>0</v>
      </c>
      <c r="G268" s="385">
        <v>0</v>
      </c>
      <c r="H268" s="385">
        <v>0</v>
      </c>
      <c r="I268" s="385">
        <v>0</v>
      </c>
      <c r="J268" s="385">
        <v>0</v>
      </c>
      <c r="K268" s="385">
        <v>0</v>
      </c>
      <c r="L268" s="385">
        <v>0</v>
      </c>
      <c r="M268" s="369">
        <v>0</v>
      </c>
      <c r="N268" s="368">
        <f>+SUM(B268:M268)</f>
        <v>0</v>
      </c>
    </row>
    <row r="269" spans="1:14" x14ac:dyDescent="0.25">
      <c r="A269" s="370" t="s">
        <v>287</v>
      </c>
      <c r="B269" s="369">
        <v>15712788.09</v>
      </c>
      <c r="C269" s="369">
        <v>9744060.1799999997</v>
      </c>
      <c r="D269" s="385">
        <v>17859633</v>
      </c>
      <c r="E269" s="385">
        <v>16450549.59</v>
      </c>
      <c r="F269" s="385">
        <v>12815629.380000001</v>
      </c>
      <c r="G269" s="385">
        <v>15796211.16</v>
      </c>
      <c r="H269" s="385">
        <v>18254137.5</v>
      </c>
      <c r="I269" s="385">
        <v>21855097.260000002</v>
      </c>
      <c r="J269" s="385">
        <v>17956162.530000001</v>
      </c>
      <c r="K269" s="385">
        <v>16955552.07</v>
      </c>
      <c r="L269" s="385">
        <v>17971832.16</v>
      </c>
      <c r="M269" s="369">
        <v>15833621.460000001</v>
      </c>
      <c r="N269" s="368">
        <f>+SUM(B269:M269)</f>
        <v>197205274.38</v>
      </c>
    </row>
    <row r="270" spans="1:14" x14ac:dyDescent="0.25">
      <c r="A270" s="370" t="s">
        <v>288</v>
      </c>
      <c r="B270" s="369">
        <v>0</v>
      </c>
      <c r="C270" s="369">
        <v>0</v>
      </c>
      <c r="D270" s="385">
        <v>0</v>
      </c>
      <c r="E270" s="385">
        <v>0</v>
      </c>
      <c r="F270" s="385">
        <v>0</v>
      </c>
      <c r="G270" s="385">
        <v>0</v>
      </c>
      <c r="H270" s="385">
        <v>0</v>
      </c>
      <c r="I270" s="385">
        <v>0</v>
      </c>
      <c r="J270" s="385">
        <v>0</v>
      </c>
      <c r="K270" s="385">
        <v>0</v>
      </c>
      <c r="L270" s="385">
        <v>0</v>
      </c>
      <c r="M270" s="369">
        <v>0</v>
      </c>
      <c r="N270" s="368">
        <f>+SUM(B270:M270)</f>
        <v>0</v>
      </c>
    </row>
    <row r="271" spans="1:14" x14ac:dyDescent="0.25">
      <c r="A271" s="370" t="s">
        <v>289</v>
      </c>
      <c r="B271" s="369">
        <v>1512685.78</v>
      </c>
      <c r="C271" s="369">
        <v>3804026.78</v>
      </c>
      <c r="D271" s="385">
        <v>4518687.54</v>
      </c>
      <c r="E271" s="385">
        <v>3325392.77</v>
      </c>
      <c r="F271" s="385">
        <v>3244926.27</v>
      </c>
      <c r="G271" s="385">
        <v>4906347.34</v>
      </c>
      <c r="H271" s="385">
        <v>3230855.11</v>
      </c>
      <c r="I271" s="385">
        <v>5189547.62</v>
      </c>
      <c r="J271" s="385">
        <v>3812758.71</v>
      </c>
      <c r="K271" s="385">
        <v>5530424.5999999996</v>
      </c>
      <c r="L271" s="385">
        <v>5520407.7699999996</v>
      </c>
      <c r="M271" s="369">
        <v>4173180.22</v>
      </c>
      <c r="N271" s="368">
        <f>+SUM(B271:M271)</f>
        <v>48769240.50999999</v>
      </c>
    </row>
    <row r="272" spans="1:14" x14ac:dyDescent="0.25">
      <c r="A272" s="370" t="s">
        <v>290</v>
      </c>
      <c r="B272" s="369">
        <v>0</v>
      </c>
      <c r="C272" s="369">
        <v>0</v>
      </c>
      <c r="D272" s="385">
        <v>0</v>
      </c>
      <c r="E272" s="385">
        <v>0</v>
      </c>
      <c r="F272" s="385">
        <v>0</v>
      </c>
      <c r="G272" s="385">
        <v>0</v>
      </c>
      <c r="H272" s="385">
        <v>0</v>
      </c>
      <c r="I272" s="385">
        <v>0</v>
      </c>
      <c r="J272" s="385">
        <v>0</v>
      </c>
      <c r="K272" s="385">
        <v>0</v>
      </c>
      <c r="L272" s="385">
        <v>0</v>
      </c>
      <c r="M272" s="369">
        <v>0</v>
      </c>
      <c r="N272" s="368">
        <f>+SUM(B272:M272)</f>
        <v>0</v>
      </c>
    </row>
    <row r="273" spans="1:14" x14ac:dyDescent="0.25">
      <c r="A273" s="370" t="s">
        <v>291</v>
      </c>
      <c r="B273" s="369">
        <v>0</v>
      </c>
      <c r="C273" s="369">
        <v>0</v>
      </c>
      <c r="D273" s="385">
        <v>0</v>
      </c>
      <c r="E273" s="385">
        <v>0</v>
      </c>
      <c r="F273" s="385">
        <v>0</v>
      </c>
      <c r="G273" s="385">
        <v>0</v>
      </c>
      <c r="H273" s="385">
        <v>0</v>
      </c>
      <c r="I273" s="385">
        <v>0</v>
      </c>
      <c r="J273" s="385">
        <v>0</v>
      </c>
      <c r="K273" s="385">
        <v>0</v>
      </c>
      <c r="L273" s="385">
        <v>0</v>
      </c>
      <c r="M273" s="369">
        <v>0</v>
      </c>
      <c r="N273" s="368">
        <f>+SUM(B273:M273)</f>
        <v>0</v>
      </c>
    </row>
    <row r="274" spans="1:14" x14ac:dyDescent="0.25">
      <c r="A274" s="370" t="s">
        <v>292</v>
      </c>
      <c r="B274" s="369">
        <v>4786607.16</v>
      </c>
      <c r="C274" s="369">
        <v>4196196.8</v>
      </c>
      <c r="D274" s="385">
        <v>4768520.47</v>
      </c>
      <c r="E274" s="385">
        <v>5692374.9100000001</v>
      </c>
      <c r="F274" s="385">
        <v>5281506.29</v>
      </c>
      <c r="G274" s="385">
        <v>5193208.82</v>
      </c>
      <c r="H274" s="385">
        <v>5155896.2699999996</v>
      </c>
      <c r="I274" s="385">
        <v>4134286.55</v>
      </c>
      <c r="J274" s="385">
        <v>5297696.22</v>
      </c>
      <c r="K274" s="385">
        <v>6177665.9400000004</v>
      </c>
      <c r="L274" s="385">
        <v>4566762.72</v>
      </c>
      <c r="M274" s="369">
        <v>3897973.61</v>
      </c>
      <c r="N274" s="368">
        <f>+SUM(B274:M274)</f>
        <v>59148695.75999999</v>
      </c>
    </row>
    <row r="275" spans="1:14" x14ac:dyDescent="0.25">
      <c r="A275" s="370" t="s">
        <v>293</v>
      </c>
      <c r="B275" s="369">
        <v>0</v>
      </c>
      <c r="C275" s="369">
        <v>0</v>
      </c>
      <c r="D275" s="385">
        <v>0</v>
      </c>
      <c r="E275" s="385">
        <v>0</v>
      </c>
      <c r="F275" s="385">
        <v>0</v>
      </c>
      <c r="G275" s="385">
        <v>0</v>
      </c>
      <c r="H275" s="385">
        <v>0</v>
      </c>
      <c r="I275" s="385">
        <v>0</v>
      </c>
      <c r="J275" s="385">
        <v>0</v>
      </c>
      <c r="K275" s="385">
        <v>0</v>
      </c>
      <c r="L275" s="385">
        <v>0</v>
      </c>
      <c r="M275" s="369">
        <v>0</v>
      </c>
      <c r="N275" s="368">
        <f>+SUM(B275:M275)</f>
        <v>0</v>
      </c>
    </row>
    <row r="276" spans="1:14" x14ac:dyDescent="0.25">
      <c r="A276" s="370" t="s">
        <v>294</v>
      </c>
      <c r="B276" s="369">
        <v>0</v>
      </c>
      <c r="C276" s="369">
        <v>0</v>
      </c>
      <c r="D276" s="385">
        <v>0</v>
      </c>
      <c r="E276" s="385">
        <v>0</v>
      </c>
      <c r="F276" s="385">
        <v>0</v>
      </c>
      <c r="G276" s="385">
        <v>0</v>
      </c>
      <c r="H276" s="385">
        <v>0</v>
      </c>
      <c r="I276" s="385">
        <v>0</v>
      </c>
      <c r="J276" s="385">
        <v>0</v>
      </c>
      <c r="K276" s="385">
        <v>0</v>
      </c>
      <c r="L276" s="385">
        <v>0</v>
      </c>
      <c r="M276" s="369">
        <v>0</v>
      </c>
      <c r="N276" s="368">
        <f>+SUM(B276:M276)</f>
        <v>0</v>
      </c>
    </row>
    <row r="277" spans="1:14" ht="33.75" x14ac:dyDescent="0.25">
      <c r="A277" s="370" t="s">
        <v>295</v>
      </c>
      <c r="B277" s="369">
        <v>0</v>
      </c>
      <c r="C277" s="369">
        <v>0</v>
      </c>
      <c r="D277" s="385">
        <v>0</v>
      </c>
      <c r="E277" s="385">
        <v>0</v>
      </c>
      <c r="F277" s="385">
        <v>0</v>
      </c>
      <c r="G277" s="385">
        <v>0</v>
      </c>
      <c r="H277" s="385">
        <v>0</v>
      </c>
      <c r="I277" s="385">
        <v>0</v>
      </c>
      <c r="J277" s="385">
        <v>0</v>
      </c>
      <c r="K277" s="385">
        <v>0</v>
      </c>
      <c r="L277" s="385">
        <v>0</v>
      </c>
      <c r="M277" s="369">
        <v>0</v>
      </c>
      <c r="N277" s="368">
        <f>+SUM(B277:M277)</f>
        <v>0</v>
      </c>
    </row>
    <row r="278" spans="1:14" ht="22.5" x14ac:dyDescent="0.25">
      <c r="A278" s="370" t="s">
        <v>296</v>
      </c>
      <c r="B278" s="369">
        <v>0</v>
      </c>
      <c r="C278" s="369">
        <v>0</v>
      </c>
      <c r="D278" s="385">
        <v>0</v>
      </c>
      <c r="E278" s="385">
        <v>0</v>
      </c>
      <c r="F278" s="385">
        <v>0</v>
      </c>
      <c r="G278" s="385">
        <v>0</v>
      </c>
      <c r="H278" s="385">
        <v>0</v>
      </c>
      <c r="I278" s="385">
        <v>0</v>
      </c>
      <c r="J278" s="385">
        <v>0</v>
      </c>
      <c r="K278" s="385">
        <v>0</v>
      </c>
      <c r="L278" s="385">
        <v>0</v>
      </c>
      <c r="M278" s="369">
        <v>0</v>
      </c>
      <c r="N278" s="368">
        <f>+SUM(B278:M278)</f>
        <v>0</v>
      </c>
    </row>
    <row r="279" spans="1:14" ht="15.75" thickBot="1" x14ac:dyDescent="0.3">
      <c r="A279" s="370" t="s">
        <v>297</v>
      </c>
      <c r="B279" s="369">
        <v>0</v>
      </c>
      <c r="C279" s="369">
        <v>0</v>
      </c>
      <c r="D279" s="385">
        <v>0</v>
      </c>
      <c r="E279" s="385">
        <v>0</v>
      </c>
      <c r="F279" s="385">
        <v>0</v>
      </c>
      <c r="G279" s="385">
        <v>0</v>
      </c>
      <c r="H279" s="385">
        <v>0</v>
      </c>
      <c r="I279" s="385">
        <v>0</v>
      </c>
      <c r="J279" s="385">
        <v>0</v>
      </c>
      <c r="K279" s="385">
        <v>0</v>
      </c>
      <c r="L279" s="385">
        <v>0</v>
      </c>
      <c r="M279" s="369">
        <v>0</v>
      </c>
      <c r="N279" s="368">
        <f>+SUM(B279:M279)</f>
        <v>0</v>
      </c>
    </row>
    <row r="280" spans="1:14" ht="23.25" thickBot="1" x14ac:dyDescent="0.3">
      <c r="A280" s="367" t="s">
        <v>298</v>
      </c>
      <c r="B280" s="366">
        <v>758571</v>
      </c>
      <c r="C280" s="366">
        <v>954316.79999999993</v>
      </c>
      <c r="D280" s="384">
        <v>1120568.2000000002</v>
      </c>
      <c r="E280" s="384">
        <v>425416.19999999995</v>
      </c>
      <c r="F280" s="384">
        <v>2223801.12</v>
      </c>
      <c r="G280" s="384">
        <v>3887229.84</v>
      </c>
      <c r="H280" s="384">
        <v>4952097.0599999996</v>
      </c>
      <c r="I280" s="384">
        <v>1316812.8799999999</v>
      </c>
      <c r="J280" s="384">
        <v>121800</v>
      </c>
      <c r="K280" s="384">
        <v>130262.39999999999</v>
      </c>
      <c r="L280" s="384">
        <v>230400</v>
      </c>
      <c r="M280" s="366">
        <v>132500</v>
      </c>
      <c r="N280" s="366">
        <f>+SUM(B280:M280)</f>
        <v>16253775.499999998</v>
      </c>
    </row>
    <row r="281" spans="1:14" x14ac:dyDescent="0.25">
      <c r="A281" s="370" t="s">
        <v>299</v>
      </c>
      <c r="B281" s="369">
        <v>216662.39999999999</v>
      </c>
      <c r="C281" s="369">
        <v>243141.6</v>
      </c>
      <c r="D281" s="385">
        <v>360662.4</v>
      </c>
      <c r="E281" s="385">
        <v>101462.39999999999</v>
      </c>
      <c r="F281" s="385">
        <v>2114181.1200000001</v>
      </c>
      <c r="G281" s="385">
        <v>3747159.84</v>
      </c>
      <c r="H281" s="385">
        <v>4879017.0599999996</v>
      </c>
      <c r="I281" s="385">
        <v>1170652.8799999999</v>
      </c>
      <c r="J281" s="385">
        <v>0</v>
      </c>
      <c r="K281" s="385">
        <v>130262.39999999999</v>
      </c>
      <c r="L281" s="385">
        <v>230400</v>
      </c>
      <c r="M281" s="369">
        <v>132500</v>
      </c>
      <c r="N281" s="368">
        <f>+SUM(B281:M281)</f>
        <v>13326102.1</v>
      </c>
    </row>
    <row r="282" spans="1:14" x14ac:dyDescent="0.25">
      <c r="A282" s="370" t="s">
        <v>300</v>
      </c>
      <c r="B282" s="369">
        <v>444468.6</v>
      </c>
      <c r="C282" s="369">
        <v>711175.2</v>
      </c>
      <c r="D282" s="385">
        <v>711185.8</v>
      </c>
      <c r="E282" s="385">
        <v>177793.8</v>
      </c>
      <c r="F282" s="385">
        <v>0</v>
      </c>
      <c r="G282" s="385">
        <v>0</v>
      </c>
      <c r="H282" s="385">
        <v>0</v>
      </c>
      <c r="I282" s="385">
        <v>0</v>
      </c>
      <c r="J282" s="385">
        <v>0</v>
      </c>
      <c r="K282" s="385">
        <v>0</v>
      </c>
      <c r="L282" s="385">
        <v>0</v>
      </c>
      <c r="M282" s="369">
        <v>0</v>
      </c>
      <c r="N282" s="368">
        <f>+SUM(B282:M282)</f>
        <v>2044623.4</v>
      </c>
    </row>
    <row r="283" spans="1:14" x14ac:dyDescent="0.25">
      <c r="A283" s="370" t="s">
        <v>301</v>
      </c>
      <c r="B283" s="369">
        <v>0</v>
      </c>
      <c r="C283" s="369">
        <v>0</v>
      </c>
      <c r="D283" s="385">
        <v>0</v>
      </c>
      <c r="E283" s="385">
        <v>0</v>
      </c>
      <c r="F283" s="385">
        <v>0</v>
      </c>
      <c r="G283" s="385">
        <v>0</v>
      </c>
      <c r="H283" s="385">
        <v>0</v>
      </c>
      <c r="I283" s="385">
        <v>0</v>
      </c>
      <c r="J283" s="385">
        <v>0</v>
      </c>
      <c r="K283" s="385">
        <v>0</v>
      </c>
      <c r="L283" s="385">
        <v>0</v>
      </c>
      <c r="M283" s="369">
        <v>0</v>
      </c>
      <c r="N283" s="368">
        <f>+SUM(B283:M283)</f>
        <v>0</v>
      </c>
    </row>
    <row r="284" spans="1:14" x14ac:dyDescent="0.25">
      <c r="A284" s="370" t="s">
        <v>302</v>
      </c>
      <c r="B284" s="369">
        <v>0</v>
      </c>
      <c r="C284" s="369">
        <v>0</v>
      </c>
      <c r="D284" s="385">
        <v>0</v>
      </c>
      <c r="E284" s="385">
        <v>0</v>
      </c>
      <c r="F284" s="385">
        <v>0</v>
      </c>
      <c r="G284" s="385">
        <v>0</v>
      </c>
      <c r="H284" s="385">
        <v>0</v>
      </c>
      <c r="I284" s="385">
        <v>0</v>
      </c>
      <c r="J284" s="385">
        <v>0</v>
      </c>
      <c r="K284" s="385">
        <v>0</v>
      </c>
      <c r="L284" s="385">
        <v>0</v>
      </c>
      <c r="M284" s="369">
        <v>0</v>
      </c>
      <c r="N284" s="368">
        <f>+SUM(B284:M284)</f>
        <v>0</v>
      </c>
    </row>
    <row r="285" spans="1:14" x14ac:dyDescent="0.25">
      <c r="A285" s="370" t="s">
        <v>303</v>
      </c>
      <c r="B285" s="369">
        <v>0</v>
      </c>
      <c r="C285" s="369">
        <v>0</v>
      </c>
      <c r="D285" s="385">
        <v>0</v>
      </c>
      <c r="E285" s="385">
        <v>0</v>
      </c>
      <c r="F285" s="385">
        <v>0</v>
      </c>
      <c r="G285" s="385">
        <v>0</v>
      </c>
      <c r="H285" s="385">
        <v>0</v>
      </c>
      <c r="I285" s="385">
        <v>0</v>
      </c>
      <c r="J285" s="385">
        <v>0</v>
      </c>
      <c r="K285" s="385">
        <v>0</v>
      </c>
      <c r="L285" s="385">
        <v>0</v>
      </c>
      <c r="M285" s="369">
        <v>0</v>
      </c>
      <c r="N285" s="368">
        <f>+SUM(B285:M285)</f>
        <v>0</v>
      </c>
    </row>
    <row r="286" spans="1:14" ht="15.75" thickBot="1" x14ac:dyDescent="0.3">
      <c r="A286" s="370" t="s">
        <v>234</v>
      </c>
      <c r="B286" s="369">
        <v>97440</v>
      </c>
      <c r="C286" s="369">
        <v>0</v>
      </c>
      <c r="D286" s="385">
        <v>48720</v>
      </c>
      <c r="E286" s="385">
        <v>146160</v>
      </c>
      <c r="F286" s="385">
        <v>109620</v>
      </c>
      <c r="G286" s="385">
        <v>140070</v>
      </c>
      <c r="H286" s="385">
        <v>73080</v>
      </c>
      <c r="I286" s="385">
        <v>146160</v>
      </c>
      <c r="J286" s="385">
        <v>121800</v>
      </c>
      <c r="K286" s="385">
        <v>0</v>
      </c>
      <c r="L286" s="385">
        <v>0</v>
      </c>
      <c r="M286" s="369">
        <v>0</v>
      </c>
      <c r="N286" s="368">
        <f>+SUM(B286:M286)</f>
        <v>883050</v>
      </c>
    </row>
    <row r="287" spans="1:14" ht="23.25" thickBot="1" x14ac:dyDescent="0.3">
      <c r="A287" s="367" t="s">
        <v>304</v>
      </c>
      <c r="B287" s="366">
        <v>1398279.46</v>
      </c>
      <c r="C287" s="366">
        <v>2390939.13</v>
      </c>
      <c r="D287" s="384">
        <v>849139.79</v>
      </c>
      <c r="E287" s="384">
        <v>2391812.85</v>
      </c>
      <c r="F287" s="384">
        <v>1149180</v>
      </c>
      <c r="G287" s="384">
        <v>4450252</v>
      </c>
      <c r="H287" s="384">
        <v>5304503</v>
      </c>
      <c r="I287" s="384">
        <v>2866592</v>
      </c>
      <c r="J287" s="384">
        <v>3131188</v>
      </c>
      <c r="K287" s="384">
        <v>1768072</v>
      </c>
      <c r="L287" s="384">
        <v>3979844</v>
      </c>
      <c r="M287" s="366">
        <v>1446916.5</v>
      </c>
      <c r="N287" s="366">
        <f>+SUM(B287:M287)</f>
        <v>31126718.73</v>
      </c>
    </row>
    <row r="288" spans="1:14" x14ac:dyDescent="0.25">
      <c r="A288" s="370" t="s">
        <v>305</v>
      </c>
      <c r="B288" s="369">
        <v>629779.46</v>
      </c>
      <c r="C288" s="369">
        <v>1960579.13</v>
      </c>
      <c r="D288" s="385">
        <v>295819.78999999998</v>
      </c>
      <c r="E288" s="385">
        <v>1968820.35</v>
      </c>
      <c r="F288" s="385">
        <v>0</v>
      </c>
      <c r="G288" s="385">
        <v>0</v>
      </c>
      <c r="H288" s="385">
        <v>0</v>
      </c>
      <c r="I288" s="385">
        <v>0</v>
      </c>
      <c r="J288" s="385">
        <v>0</v>
      </c>
      <c r="K288" s="385">
        <v>0</v>
      </c>
      <c r="L288" s="385">
        <v>0</v>
      </c>
      <c r="M288" s="369">
        <v>121152.5</v>
      </c>
      <c r="N288" s="369">
        <f>+SUM(B288:M288)</f>
        <v>4976151.2300000004</v>
      </c>
    </row>
    <row r="289" spans="1:14" x14ac:dyDescent="0.25">
      <c r="A289" s="370" t="s">
        <v>306</v>
      </c>
      <c r="B289" s="369">
        <v>0</v>
      </c>
      <c r="C289" s="369">
        <v>0</v>
      </c>
      <c r="D289" s="385">
        <v>0</v>
      </c>
      <c r="E289" s="385">
        <v>146332.5</v>
      </c>
      <c r="F289" s="385">
        <v>1149180</v>
      </c>
      <c r="G289" s="385">
        <v>1591780</v>
      </c>
      <c r="H289" s="385">
        <v>1683495</v>
      </c>
      <c r="I289" s="385">
        <v>0</v>
      </c>
      <c r="J289" s="385">
        <v>0</v>
      </c>
      <c r="K289" s="385">
        <v>0</v>
      </c>
      <c r="L289" s="385">
        <v>0</v>
      </c>
      <c r="M289" s="369">
        <v>0</v>
      </c>
      <c r="N289" s="369">
        <f>+SUM(B289:M289)</f>
        <v>4570787.5</v>
      </c>
    </row>
    <row r="290" spans="1:14" ht="22.5" x14ac:dyDescent="0.25">
      <c r="A290" s="370" t="s">
        <v>307</v>
      </c>
      <c r="B290" s="369">
        <v>768500</v>
      </c>
      <c r="C290" s="369">
        <v>430360</v>
      </c>
      <c r="D290" s="385">
        <v>553320</v>
      </c>
      <c r="E290" s="385">
        <v>276660</v>
      </c>
      <c r="F290" s="385">
        <v>0</v>
      </c>
      <c r="G290" s="385">
        <v>2858472</v>
      </c>
      <c r="H290" s="385">
        <v>3621008</v>
      </c>
      <c r="I290" s="385">
        <v>2866592</v>
      </c>
      <c r="J290" s="385">
        <v>3131188</v>
      </c>
      <c r="K290" s="385">
        <v>1768072</v>
      </c>
      <c r="L290" s="385">
        <v>3979844</v>
      </c>
      <c r="M290" s="369">
        <v>1325764</v>
      </c>
      <c r="N290" s="369">
        <f>+SUM(B290:M290)</f>
        <v>21579780</v>
      </c>
    </row>
    <row r="291" spans="1:14" ht="15.75" thickBot="1" x14ac:dyDescent="0.3">
      <c r="A291" s="370" t="s">
        <v>234</v>
      </c>
      <c r="B291" s="369">
        <v>0</v>
      </c>
      <c r="C291" s="369">
        <v>0</v>
      </c>
      <c r="D291" s="385">
        <v>0</v>
      </c>
      <c r="E291" s="385">
        <v>0</v>
      </c>
      <c r="F291" s="385">
        <v>0</v>
      </c>
      <c r="G291" s="385">
        <v>0</v>
      </c>
      <c r="H291" s="385">
        <v>0</v>
      </c>
      <c r="I291" s="385">
        <v>0</v>
      </c>
      <c r="J291" s="385">
        <v>0</v>
      </c>
      <c r="K291" s="385">
        <v>0</v>
      </c>
      <c r="L291" s="385">
        <v>0</v>
      </c>
      <c r="M291" s="369">
        <v>0</v>
      </c>
      <c r="N291" s="369">
        <f>+SUM(B291:M291)</f>
        <v>0</v>
      </c>
    </row>
    <row r="292" spans="1:14" ht="15.75" thickBot="1" x14ac:dyDescent="0.3">
      <c r="A292" s="367" t="s">
        <v>308</v>
      </c>
      <c r="B292" s="366">
        <v>53932449.880000003</v>
      </c>
      <c r="C292" s="366">
        <v>39018245.730000004</v>
      </c>
      <c r="D292" s="384">
        <v>19267924.82</v>
      </c>
      <c r="E292" s="384">
        <v>32512243.450000003</v>
      </c>
      <c r="F292" s="384">
        <v>53632834.049999997</v>
      </c>
      <c r="G292" s="384">
        <v>32278961.460000001</v>
      </c>
      <c r="H292" s="384">
        <v>11494537.41</v>
      </c>
      <c r="I292" s="384">
        <v>41837114.730000004</v>
      </c>
      <c r="J292" s="384">
        <v>23494007.079999998</v>
      </c>
      <c r="K292" s="384">
        <v>5279066.2200000007</v>
      </c>
      <c r="L292" s="384">
        <v>18558843.990000002</v>
      </c>
      <c r="M292" s="366">
        <v>47267176.719999999</v>
      </c>
      <c r="N292" s="366">
        <f>+SUM(B292:M292)</f>
        <v>378573405.54000008</v>
      </c>
    </row>
    <row r="293" spans="1:14" x14ac:dyDescent="0.25">
      <c r="A293" s="370" t="s">
        <v>309</v>
      </c>
      <c r="B293" s="369">
        <v>3390050.56</v>
      </c>
      <c r="C293" s="369">
        <v>1989011.31</v>
      </c>
      <c r="D293" s="385">
        <v>1499134.44</v>
      </c>
      <c r="E293" s="385">
        <v>1370844.61</v>
      </c>
      <c r="F293" s="385">
        <v>2037006.93</v>
      </c>
      <c r="G293" s="385">
        <v>2687937.78</v>
      </c>
      <c r="H293" s="385">
        <v>0</v>
      </c>
      <c r="I293" s="385">
        <v>2719047.81</v>
      </c>
      <c r="J293" s="385">
        <v>1935032.34</v>
      </c>
      <c r="K293" s="385">
        <v>0</v>
      </c>
      <c r="L293" s="385">
        <v>333954.06</v>
      </c>
      <c r="M293" s="369">
        <v>71306.2</v>
      </c>
      <c r="N293" s="368">
        <f>+SUM(B293:M293)</f>
        <v>18033326.039999999</v>
      </c>
    </row>
    <row r="294" spans="1:14" x14ac:dyDescent="0.25">
      <c r="A294" s="370" t="s">
        <v>310</v>
      </c>
      <c r="B294" s="369">
        <v>6012615.8700000001</v>
      </c>
      <c r="C294" s="369">
        <v>5814958.5300000003</v>
      </c>
      <c r="D294" s="385">
        <v>7829910.2199999997</v>
      </c>
      <c r="E294" s="385">
        <v>8200537.8300000001</v>
      </c>
      <c r="F294" s="385">
        <v>8345485.0499999998</v>
      </c>
      <c r="G294" s="385">
        <v>7097812.5</v>
      </c>
      <c r="H294" s="385">
        <v>9707692.1400000006</v>
      </c>
      <c r="I294" s="385">
        <v>4857161.49</v>
      </c>
      <c r="J294" s="385">
        <v>9267897.2699999996</v>
      </c>
      <c r="K294" s="385">
        <v>4865568.6900000004</v>
      </c>
      <c r="L294" s="385">
        <v>8992866.5700000003</v>
      </c>
      <c r="M294" s="369">
        <v>4872677.5199999996</v>
      </c>
      <c r="N294" s="368">
        <f>+SUM(B294:M294)</f>
        <v>85865183.679999992</v>
      </c>
    </row>
    <row r="295" spans="1:14" ht="22.5" x14ac:dyDescent="0.25">
      <c r="A295" s="370" t="s">
        <v>311</v>
      </c>
      <c r="B295" s="369">
        <v>0</v>
      </c>
      <c r="C295" s="369">
        <v>0</v>
      </c>
      <c r="D295" s="385">
        <v>0</v>
      </c>
      <c r="E295" s="385">
        <v>0</v>
      </c>
      <c r="F295" s="385">
        <v>0</v>
      </c>
      <c r="G295" s="385">
        <v>0</v>
      </c>
      <c r="H295" s="385">
        <v>0</v>
      </c>
      <c r="I295" s="385">
        <v>0</v>
      </c>
      <c r="J295" s="385">
        <v>0</v>
      </c>
      <c r="K295" s="385">
        <v>0</v>
      </c>
      <c r="L295" s="385">
        <v>0</v>
      </c>
      <c r="M295" s="369">
        <v>0</v>
      </c>
      <c r="N295" s="368">
        <f>+SUM(B295:M295)</f>
        <v>0</v>
      </c>
    </row>
    <row r="296" spans="1:14" x14ac:dyDescent="0.25">
      <c r="A296" s="370" t="s">
        <v>312</v>
      </c>
      <c r="B296" s="369">
        <v>0</v>
      </c>
      <c r="C296" s="369">
        <v>0</v>
      </c>
      <c r="D296" s="385">
        <v>0</v>
      </c>
      <c r="E296" s="385">
        <v>0</v>
      </c>
      <c r="F296" s="385">
        <v>0</v>
      </c>
      <c r="G296" s="385">
        <v>0</v>
      </c>
      <c r="H296" s="385">
        <v>0</v>
      </c>
      <c r="I296" s="385">
        <v>0</v>
      </c>
      <c r="J296" s="385">
        <v>0</v>
      </c>
      <c r="K296" s="385">
        <v>0</v>
      </c>
      <c r="L296" s="385">
        <v>0</v>
      </c>
      <c r="M296" s="369">
        <v>0</v>
      </c>
      <c r="N296" s="368">
        <f>+SUM(B296:M296)</f>
        <v>0</v>
      </c>
    </row>
    <row r="297" spans="1:14" x14ac:dyDescent="0.25">
      <c r="A297" s="370" t="s">
        <v>398</v>
      </c>
      <c r="B297" s="369">
        <v>0</v>
      </c>
      <c r="C297" s="369">
        <v>0</v>
      </c>
      <c r="D297" s="385">
        <v>0</v>
      </c>
      <c r="E297" s="385">
        <v>0</v>
      </c>
      <c r="F297" s="385">
        <v>0</v>
      </c>
      <c r="G297" s="385">
        <v>0</v>
      </c>
      <c r="H297" s="385">
        <v>0</v>
      </c>
      <c r="I297" s="385">
        <v>0</v>
      </c>
      <c r="J297" s="385">
        <v>0</v>
      </c>
      <c r="K297" s="385">
        <v>0</v>
      </c>
      <c r="L297" s="385">
        <v>0</v>
      </c>
      <c r="M297" s="369">
        <v>0</v>
      </c>
      <c r="N297" s="368">
        <f>+SUM(B297:M297)</f>
        <v>0</v>
      </c>
    </row>
    <row r="298" spans="1:14" x14ac:dyDescent="0.25">
      <c r="A298" s="370" t="s">
        <v>314</v>
      </c>
      <c r="B298" s="369">
        <v>44529783.450000003</v>
      </c>
      <c r="C298" s="369">
        <v>31214275.890000001</v>
      </c>
      <c r="D298" s="385">
        <v>9938880.1600000001</v>
      </c>
      <c r="E298" s="385">
        <v>22940861.010000002</v>
      </c>
      <c r="F298" s="385">
        <v>43250342.07</v>
      </c>
      <c r="G298" s="385">
        <v>22493211.18</v>
      </c>
      <c r="H298" s="385">
        <v>1786845.27</v>
      </c>
      <c r="I298" s="385">
        <v>34260905.43</v>
      </c>
      <c r="J298" s="385">
        <v>12291077.470000001</v>
      </c>
      <c r="K298" s="385">
        <v>413497.53</v>
      </c>
      <c r="L298" s="385">
        <v>9232023.3599999994</v>
      </c>
      <c r="M298" s="369">
        <v>42323193</v>
      </c>
      <c r="N298" s="368">
        <f>+SUM(B298:M298)</f>
        <v>274674895.82000005</v>
      </c>
    </row>
    <row r="299" spans="1:14" x14ac:dyDescent="0.25">
      <c r="A299" s="370" t="s">
        <v>313</v>
      </c>
      <c r="B299" s="369">
        <v>0</v>
      </c>
      <c r="C299" s="369">
        <v>0</v>
      </c>
      <c r="D299" s="385">
        <v>0</v>
      </c>
      <c r="E299" s="385">
        <v>0</v>
      </c>
      <c r="F299" s="385">
        <v>0</v>
      </c>
      <c r="G299" s="385">
        <v>0</v>
      </c>
      <c r="H299" s="385">
        <v>0</v>
      </c>
      <c r="I299" s="385">
        <v>0</v>
      </c>
      <c r="J299" s="385">
        <v>0</v>
      </c>
      <c r="K299" s="385">
        <v>0</v>
      </c>
      <c r="L299" s="385">
        <v>0</v>
      </c>
      <c r="M299" s="369">
        <v>0</v>
      </c>
      <c r="N299" s="368">
        <f>+SUM(B299:M299)</f>
        <v>0</v>
      </c>
    </row>
    <row r="300" spans="1:14" ht="15.75" thickBot="1" x14ac:dyDescent="0.3">
      <c r="A300" s="370" t="s">
        <v>234</v>
      </c>
      <c r="B300" s="369">
        <v>0</v>
      </c>
      <c r="C300" s="369">
        <v>0</v>
      </c>
      <c r="D300" s="385">
        <v>0</v>
      </c>
      <c r="E300" s="385">
        <v>0</v>
      </c>
      <c r="F300" s="385">
        <v>0</v>
      </c>
      <c r="G300" s="385">
        <v>0</v>
      </c>
      <c r="H300" s="385">
        <v>0</v>
      </c>
      <c r="I300" s="385">
        <v>0</v>
      </c>
      <c r="J300" s="385">
        <v>0</v>
      </c>
      <c r="K300" s="385">
        <v>0</v>
      </c>
      <c r="L300" s="385">
        <v>0</v>
      </c>
      <c r="M300" s="369">
        <v>0</v>
      </c>
      <c r="N300" s="368">
        <f>+SUM(B300:M300)</f>
        <v>0</v>
      </c>
    </row>
    <row r="301" spans="1:14" ht="23.25" thickBot="1" x14ac:dyDescent="0.3">
      <c r="A301" s="367" t="s">
        <v>315</v>
      </c>
      <c r="B301" s="366">
        <v>0</v>
      </c>
      <c r="C301" s="366">
        <v>0</v>
      </c>
      <c r="D301" s="384">
        <v>0</v>
      </c>
      <c r="E301" s="384">
        <v>0</v>
      </c>
      <c r="F301" s="384">
        <v>0</v>
      </c>
      <c r="G301" s="384">
        <v>0</v>
      </c>
      <c r="H301" s="384">
        <v>57650</v>
      </c>
      <c r="I301" s="384">
        <v>0</v>
      </c>
      <c r="J301" s="384">
        <v>0</v>
      </c>
      <c r="K301" s="384">
        <v>0</v>
      </c>
      <c r="L301" s="384">
        <v>288250</v>
      </c>
      <c r="M301" s="366">
        <v>1270508.49</v>
      </c>
      <c r="N301" s="366">
        <f>+SUM(B301:M301)</f>
        <v>1616408.49</v>
      </c>
    </row>
    <row r="302" spans="1:14" x14ac:dyDescent="0.25">
      <c r="A302" s="370" t="s">
        <v>316</v>
      </c>
      <c r="B302" s="369">
        <v>0</v>
      </c>
      <c r="C302" s="369">
        <v>0</v>
      </c>
      <c r="D302" s="385">
        <v>0</v>
      </c>
      <c r="E302" s="385">
        <v>0</v>
      </c>
      <c r="F302" s="385">
        <v>0</v>
      </c>
      <c r="G302" s="385">
        <v>0</v>
      </c>
      <c r="H302" s="385">
        <v>0</v>
      </c>
      <c r="I302" s="385">
        <v>0</v>
      </c>
      <c r="J302" s="385">
        <v>0</v>
      </c>
      <c r="K302" s="385">
        <v>0</v>
      </c>
      <c r="L302" s="385">
        <v>0</v>
      </c>
      <c r="M302" s="369">
        <v>0</v>
      </c>
      <c r="N302" s="368">
        <f>+SUM(B302:M302)</f>
        <v>0</v>
      </c>
    </row>
    <row r="303" spans="1:14" x14ac:dyDescent="0.25">
      <c r="A303" s="370" t="s">
        <v>317</v>
      </c>
      <c r="B303" s="369">
        <v>0</v>
      </c>
      <c r="C303" s="369">
        <v>0</v>
      </c>
      <c r="D303" s="385">
        <v>0</v>
      </c>
      <c r="E303" s="385">
        <v>0</v>
      </c>
      <c r="F303" s="385">
        <v>0</v>
      </c>
      <c r="G303" s="385">
        <v>0</v>
      </c>
      <c r="H303" s="385">
        <v>57650</v>
      </c>
      <c r="I303" s="385">
        <v>0</v>
      </c>
      <c r="J303" s="385">
        <v>0</v>
      </c>
      <c r="K303" s="385">
        <v>0</v>
      </c>
      <c r="L303" s="385">
        <v>0</v>
      </c>
      <c r="M303" s="369">
        <v>0</v>
      </c>
      <c r="N303" s="368">
        <f>+SUM(B303:M303)</f>
        <v>57650</v>
      </c>
    </row>
    <row r="304" spans="1:14" ht="15.75" thickBot="1" x14ac:dyDescent="0.3">
      <c r="A304" s="370" t="s">
        <v>234</v>
      </c>
      <c r="B304" s="369">
        <v>0</v>
      </c>
      <c r="C304" s="369">
        <v>0</v>
      </c>
      <c r="D304" s="385">
        <v>0</v>
      </c>
      <c r="E304" s="385">
        <v>0</v>
      </c>
      <c r="F304" s="385">
        <v>0</v>
      </c>
      <c r="G304" s="385">
        <v>0</v>
      </c>
      <c r="H304" s="385">
        <v>0</v>
      </c>
      <c r="I304" s="385">
        <v>0</v>
      </c>
      <c r="J304" s="385">
        <v>0</v>
      </c>
      <c r="K304" s="385">
        <v>0</v>
      </c>
      <c r="L304" s="385">
        <v>288250</v>
      </c>
      <c r="M304" s="369">
        <v>1270508.49</v>
      </c>
      <c r="N304" s="368">
        <f>+SUM(B304:M304)</f>
        <v>1558758.49</v>
      </c>
    </row>
    <row r="305" spans="1:14" ht="15.75" thickBot="1" x14ac:dyDescent="0.3">
      <c r="A305" s="367" t="s">
        <v>318</v>
      </c>
      <c r="B305" s="366">
        <v>0</v>
      </c>
      <c r="C305" s="366">
        <v>0</v>
      </c>
      <c r="D305" s="384">
        <v>0</v>
      </c>
      <c r="E305" s="384">
        <v>0</v>
      </c>
      <c r="F305" s="384">
        <v>0</v>
      </c>
      <c r="G305" s="384">
        <v>0</v>
      </c>
      <c r="H305" s="384">
        <v>0</v>
      </c>
      <c r="I305" s="384">
        <v>0</v>
      </c>
      <c r="J305" s="384">
        <v>0</v>
      </c>
      <c r="K305" s="384">
        <v>0</v>
      </c>
      <c r="L305" s="384">
        <v>0</v>
      </c>
      <c r="M305" s="366">
        <v>0</v>
      </c>
      <c r="N305" s="366">
        <f>+SUM(B305:M305)</f>
        <v>0</v>
      </c>
    </row>
    <row r="306" spans="1:14" ht="15.75" thickBot="1" x14ac:dyDescent="0.3">
      <c r="A306" s="365" t="s">
        <v>318</v>
      </c>
      <c r="B306" s="364">
        <v>0</v>
      </c>
      <c r="C306" s="364">
        <v>0</v>
      </c>
      <c r="D306" s="364">
        <v>0</v>
      </c>
      <c r="E306" s="364">
        <v>0</v>
      </c>
      <c r="F306" s="364">
        <v>0</v>
      </c>
      <c r="G306" s="364">
        <v>0</v>
      </c>
      <c r="H306" s="364">
        <v>0</v>
      </c>
      <c r="I306" s="364">
        <v>0</v>
      </c>
      <c r="J306" s="364">
        <v>0</v>
      </c>
      <c r="K306" s="364">
        <v>0</v>
      </c>
      <c r="L306" s="364">
        <v>0</v>
      </c>
      <c r="M306" s="364">
        <v>0</v>
      </c>
      <c r="N306" s="363">
        <f>+SUM(B306:M306)</f>
        <v>0</v>
      </c>
    </row>
    <row r="307" spans="1:14" ht="15.75" thickBot="1" x14ac:dyDescent="0.3">
      <c r="A307" s="362" t="s">
        <v>229</v>
      </c>
      <c r="B307" s="361">
        <f>B210+B216+B223+B228+B231+B243+B245+B256+B264+B280+B287+B292+B301+B305</f>
        <v>219166449.24999997</v>
      </c>
      <c r="C307" s="361">
        <f>C210+C216+C223+C228+C231+C243+C245+C256+C264+C280+C287+C292+C301+C305</f>
        <v>198335565.61000001</v>
      </c>
      <c r="D307" s="361">
        <f>D210+D216+D223+D228+D231+D243+D245+D256+D264+D280+D287+D292+D301+D305</f>
        <v>186331145.81999996</v>
      </c>
      <c r="E307" s="361">
        <f>E210+E216+E223+E228+E231+E243+E245+E256+E264+E280+E287+E292+E301+E305</f>
        <v>114395544.22</v>
      </c>
      <c r="F307" s="361">
        <f>F210+F216+F223+F228+F231+F243+F245+F256+F264+F280+F287+F292+F301+F305</f>
        <v>195883064.31</v>
      </c>
      <c r="G307" s="361">
        <f>G210+G216+G223+G228+G231+G243+G245+G256+G264+G280+G287+G292+G301+G305</f>
        <v>193424214.49000001</v>
      </c>
      <c r="H307" s="361">
        <f>H210+H216+H223+H228+H231+H243+H245+H256+H264+H280+H287+H292+H301+H305</f>
        <v>208236143.90999997</v>
      </c>
      <c r="I307" s="361">
        <f>I210+I216+I223+I228+I231+I243+I245+I256+I264+I280+I287+I292+I301+I305</f>
        <v>251795230.77000004</v>
      </c>
      <c r="J307" s="361">
        <f>J210+J216+J223+J228+J231+J243+J245+J256+J264+J280+J287+J292+J301+J305</f>
        <v>204778460.49000001</v>
      </c>
      <c r="K307" s="361">
        <f>K210+K216+K223+K228+K231+K243+K245+K256+K264+K280+K287+K292+K301+K305</f>
        <v>141444985.27000001</v>
      </c>
      <c r="L307" s="361">
        <f>L210+L216+L223+L228+L231+L243+L245+L256+L264+L280+L287+L292+L301+L305</f>
        <v>119450375.82000002</v>
      </c>
      <c r="M307" s="361">
        <f>M210+M216+M223+M228+M231+M243+M245+M256+M264+M280+M287+M292+M301+M305</f>
        <v>161102625.28</v>
      </c>
      <c r="N307" s="361">
        <f>N210+N216+N223+N228+N231+N243+N245+N256+N264+N280+N287+N292+N301+N305</f>
        <v>2194343805.2399998</v>
      </c>
    </row>
    <row r="308" spans="1:14" x14ac:dyDescent="0.25">
      <c r="A308" s="360"/>
      <c r="B308" s="360"/>
      <c r="C308" s="360"/>
      <c r="D308" s="360"/>
      <c r="E308" s="360"/>
      <c r="F308" s="360"/>
      <c r="G308" s="360"/>
      <c r="H308" s="360"/>
      <c r="I308" s="360"/>
      <c r="J308" s="360"/>
      <c r="K308" s="360"/>
      <c r="L308" s="360"/>
      <c r="M308" s="360"/>
      <c r="N308" s="383"/>
    </row>
    <row r="309" spans="1:14" x14ac:dyDescent="0.25">
      <c r="A309" s="382" t="s">
        <v>401</v>
      </c>
      <c r="B309" s="382"/>
      <c r="C309" s="382"/>
      <c r="D309" s="382"/>
      <c r="E309" s="382"/>
      <c r="F309" s="382"/>
      <c r="G309" s="382"/>
      <c r="H309" s="382"/>
      <c r="I309" s="382"/>
      <c r="J309" s="382"/>
      <c r="K309" s="382"/>
      <c r="L309" s="382"/>
      <c r="M309" s="382"/>
      <c r="N309" s="382"/>
    </row>
    <row r="310" spans="1:14" ht="15.75" thickBot="1" x14ac:dyDescent="0.3">
      <c r="A310" s="381"/>
      <c r="B310" s="381"/>
      <c r="C310" s="381"/>
      <c r="D310" s="381"/>
      <c r="E310" s="381"/>
      <c r="F310" s="381"/>
      <c r="G310" s="381"/>
      <c r="H310" s="381"/>
      <c r="I310" s="381"/>
      <c r="J310" s="381"/>
      <c r="K310" s="381"/>
      <c r="L310" s="381"/>
      <c r="M310" s="381"/>
      <c r="N310" s="381"/>
    </row>
    <row r="311" spans="1:14" ht="15.75" thickBot="1" x14ac:dyDescent="0.3">
      <c r="A311" s="380" t="s">
        <v>216</v>
      </c>
      <c r="B311" s="379" t="s">
        <v>217</v>
      </c>
      <c r="C311" s="379" t="s">
        <v>218</v>
      </c>
      <c r="D311" s="379" t="s">
        <v>219</v>
      </c>
      <c r="E311" s="379" t="s">
        <v>220</v>
      </c>
      <c r="F311" s="379" t="s">
        <v>221</v>
      </c>
      <c r="G311" s="379" t="s">
        <v>222</v>
      </c>
      <c r="H311" s="379" t="s">
        <v>223</v>
      </c>
      <c r="I311" s="379" t="s">
        <v>224</v>
      </c>
      <c r="J311" s="379" t="s">
        <v>225</v>
      </c>
      <c r="K311" s="379" t="s">
        <v>226</v>
      </c>
      <c r="L311" s="379" t="s">
        <v>227</v>
      </c>
      <c r="M311" s="379" t="s">
        <v>228</v>
      </c>
      <c r="N311" s="378" t="s">
        <v>229</v>
      </c>
    </row>
    <row r="312" spans="1:14" ht="15.75" thickBot="1" x14ac:dyDescent="0.3">
      <c r="A312" s="367" t="s">
        <v>230</v>
      </c>
      <c r="B312" s="366">
        <v>0</v>
      </c>
      <c r="C312" s="366">
        <v>0</v>
      </c>
      <c r="D312" s="366">
        <v>0</v>
      </c>
      <c r="E312" s="366">
        <v>0</v>
      </c>
      <c r="F312" s="366">
        <v>0</v>
      </c>
      <c r="G312" s="366">
        <v>0</v>
      </c>
      <c r="H312" s="366">
        <v>0</v>
      </c>
      <c r="I312" s="366">
        <v>0</v>
      </c>
      <c r="J312" s="366">
        <v>0</v>
      </c>
      <c r="K312" s="366">
        <v>0</v>
      </c>
      <c r="L312" s="366">
        <v>0</v>
      </c>
      <c r="M312" s="366">
        <v>0</v>
      </c>
      <c r="N312" s="366">
        <f>SUM(B312:M312)</f>
        <v>0</v>
      </c>
    </row>
    <row r="313" spans="1:14" x14ac:dyDescent="0.25">
      <c r="A313" s="377" t="s">
        <v>231</v>
      </c>
      <c r="B313" s="369">
        <v>0</v>
      </c>
      <c r="C313" s="369">
        <v>0</v>
      </c>
      <c r="D313" s="369">
        <v>0</v>
      </c>
      <c r="E313" s="369">
        <v>0</v>
      </c>
      <c r="F313" s="369">
        <v>0</v>
      </c>
      <c r="G313" s="369">
        <v>0</v>
      </c>
      <c r="H313" s="369">
        <v>0</v>
      </c>
      <c r="I313" s="369">
        <v>0</v>
      </c>
      <c r="J313" s="369">
        <v>0</v>
      </c>
      <c r="K313" s="369">
        <v>0</v>
      </c>
      <c r="L313" s="369">
        <v>0</v>
      </c>
      <c r="M313" s="369">
        <v>0</v>
      </c>
      <c r="N313" s="374">
        <f>SUM(B313:M313)</f>
        <v>0</v>
      </c>
    </row>
    <row r="314" spans="1:14" x14ac:dyDescent="0.25">
      <c r="A314" s="377" t="s">
        <v>213</v>
      </c>
      <c r="B314" s="369">
        <v>0</v>
      </c>
      <c r="C314" s="369">
        <v>0</v>
      </c>
      <c r="D314" s="369">
        <v>0</v>
      </c>
      <c r="E314" s="369">
        <v>0</v>
      </c>
      <c r="F314" s="369">
        <v>0</v>
      </c>
      <c r="G314" s="369">
        <v>0</v>
      </c>
      <c r="H314" s="369">
        <v>0</v>
      </c>
      <c r="I314" s="369">
        <v>0</v>
      </c>
      <c r="J314" s="369">
        <v>0</v>
      </c>
      <c r="K314" s="369">
        <v>0</v>
      </c>
      <c r="L314" s="369">
        <v>0</v>
      </c>
      <c r="M314" s="369">
        <v>0</v>
      </c>
      <c r="N314" s="374">
        <f>SUM(B314:M314)</f>
        <v>0</v>
      </c>
    </row>
    <row r="315" spans="1:14" x14ac:dyDescent="0.25">
      <c r="A315" s="377" t="s">
        <v>232</v>
      </c>
      <c r="B315" s="369">
        <v>0</v>
      </c>
      <c r="C315" s="369">
        <v>0</v>
      </c>
      <c r="D315" s="369">
        <v>0</v>
      </c>
      <c r="E315" s="369">
        <v>0</v>
      </c>
      <c r="F315" s="369">
        <v>0</v>
      </c>
      <c r="G315" s="369">
        <v>0</v>
      </c>
      <c r="H315" s="369">
        <v>0</v>
      </c>
      <c r="I315" s="369">
        <v>0</v>
      </c>
      <c r="J315" s="369">
        <v>0</v>
      </c>
      <c r="K315" s="369">
        <v>0</v>
      </c>
      <c r="L315" s="369">
        <v>0</v>
      </c>
      <c r="M315" s="369">
        <v>0</v>
      </c>
      <c r="N315" s="374">
        <f>SUM(B315:M315)</f>
        <v>0</v>
      </c>
    </row>
    <row r="316" spans="1:14" x14ac:dyDescent="0.25">
      <c r="A316" s="376" t="s">
        <v>233</v>
      </c>
      <c r="B316" s="369">
        <v>0</v>
      </c>
      <c r="C316" s="369">
        <v>0</v>
      </c>
      <c r="D316" s="369">
        <v>0</v>
      </c>
      <c r="E316" s="369">
        <v>0</v>
      </c>
      <c r="F316" s="369">
        <v>0</v>
      </c>
      <c r="G316" s="369">
        <v>0</v>
      </c>
      <c r="H316" s="369">
        <v>0</v>
      </c>
      <c r="I316" s="369">
        <v>0</v>
      </c>
      <c r="J316" s="369">
        <v>0</v>
      </c>
      <c r="K316" s="369">
        <v>0</v>
      </c>
      <c r="L316" s="369">
        <v>0</v>
      </c>
      <c r="M316" s="369">
        <v>0</v>
      </c>
      <c r="N316" s="374">
        <f>SUM(B316:M316)</f>
        <v>0</v>
      </c>
    </row>
    <row r="317" spans="1:14" ht="15.75" thickBot="1" x14ac:dyDescent="0.3">
      <c r="A317" s="375" t="s">
        <v>234</v>
      </c>
      <c r="B317" s="374">
        <v>0</v>
      </c>
      <c r="C317" s="369">
        <v>0</v>
      </c>
      <c r="D317" s="369">
        <v>0</v>
      </c>
      <c r="E317" s="369">
        <v>0</v>
      </c>
      <c r="F317" s="369">
        <v>0</v>
      </c>
      <c r="G317" s="374">
        <v>0</v>
      </c>
      <c r="H317" s="369">
        <v>0</v>
      </c>
      <c r="I317" s="369">
        <v>0</v>
      </c>
      <c r="J317" s="369">
        <v>0</v>
      </c>
      <c r="K317" s="369">
        <v>0</v>
      </c>
      <c r="L317" s="374">
        <v>0</v>
      </c>
      <c r="M317" s="369">
        <v>0</v>
      </c>
      <c r="N317" s="374">
        <f>SUM(B317:M317)</f>
        <v>0</v>
      </c>
    </row>
    <row r="318" spans="1:14" ht="15.75" thickBot="1" x14ac:dyDescent="0.3">
      <c r="A318" s="367" t="s">
        <v>235</v>
      </c>
      <c r="B318" s="366">
        <v>0</v>
      </c>
      <c r="C318" s="366">
        <v>0</v>
      </c>
      <c r="D318" s="366">
        <v>0</v>
      </c>
      <c r="E318" s="366">
        <v>0</v>
      </c>
      <c r="F318" s="366">
        <v>0</v>
      </c>
      <c r="G318" s="366">
        <v>0</v>
      </c>
      <c r="H318" s="366">
        <v>0</v>
      </c>
      <c r="I318" s="366">
        <v>0</v>
      </c>
      <c r="J318" s="366">
        <v>0</v>
      </c>
      <c r="K318" s="366">
        <v>0</v>
      </c>
      <c r="L318" s="366">
        <v>0</v>
      </c>
      <c r="M318" s="366">
        <v>0</v>
      </c>
      <c r="N318" s="366">
        <f>SUM(B318:M318)</f>
        <v>0</v>
      </c>
    </row>
    <row r="319" spans="1:14" x14ac:dyDescent="0.25">
      <c r="A319" s="370" t="s">
        <v>236</v>
      </c>
      <c r="B319" s="369">
        <v>0</v>
      </c>
      <c r="C319" s="369">
        <v>0</v>
      </c>
      <c r="D319" s="369">
        <v>0</v>
      </c>
      <c r="E319" s="369">
        <v>0</v>
      </c>
      <c r="F319" s="369">
        <v>0</v>
      </c>
      <c r="G319" s="369">
        <v>0</v>
      </c>
      <c r="H319" s="369">
        <v>0</v>
      </c>
      <c r="I319" s="369">
        <v>0</v>
      </c>
      <c r="J319" s="369">
        <v>0</v>
      </c>
      <c r="K319" s="369">
        <v>0</v>
      </c>
      <c r="L319" s="369">
        <v>0</v>
      </c>
      <c r="M319" s="369">
        <v>0</v>
      </c>
      <c r="N319" s="374">
        <f>SUM(B319:M319)</f>
        <v>0</v>
      </c>
    </row>
    <row r="320" spans="1:14" x14ac:dyDescent="0.25">
      <c r="A320" s="370" t="s">
        <v>237</v>
      </c>
      <c r="B320" s="369">
        <v>0</v>
      </c>
      <c r="C320" s="369">
        <v>0</v>
      </c>
      <c r="D320" s="369">
        <v>0</v>
      </c>
      <c r="E320" s="369">
        <v>0</v>
      </c>
      <c r="F320" s="369">
        <v>0</v>
      </c>
      <c r="G320" s="369">
        <v>0</v>
      </c>
      <c r="H320" s="369">
        <v>0</v>
      </c>
      <c r="I320" s="369">
        <v>0</v>
      </c>
      <c r="J320" s="369">
        <v>0</v>
      </c>
      <c r="K320" s="369">
        <v>0</v>
      </c>
      <c r="L320" s="369">
        <v>0</v>
      </c>
      <c r="M320" s="369">
        <v>0</v>
      </c>
      <c r="N320" s="374">
        <f>SUM(B320:M320)</f>
        <v>0</v>
      </c>
    </row>
    <row r="321" spans="1:14" x14ac:dyDescent="0.25">
      <c r="A321" s="370" t="s">
        <v>238</v>
      </c>
      <c r="B321" s="369">
        <v>0</v>
      </c>
      <c r="C321" s="369">
        <v>0</v>
      </c>
      <c r="D321" s="369">
        <v>0</v>
      </c>
      <c r="E321" s="369">
        <v>0</v>
      </c>
      <c r="F321" s="369">
        <v>0</v>
      </c>
      <c r="G321" s="369">
        <v>0</v>
      </c>
      <c r="H321" s="369">
        <v>0</v>
      </c>
      <c r="I321" s="369">
        <v>0</v>
      </c>
      <c r="J321" s="369">
        <v>0</v>
      </c>
      <c r="K321" s="369">
        <v>0</v>
      </c>
      <c r="L321" s="369">
        <v>0</v>
      </c>
      <c r="M321" s="369">
        <v>0</v>
      </c>
      <c r="N321" s="374">
        <f>SUM(B321:M321)</f>
        <v>0</v>
      </c>
    </row>
    <row r="322" spans="1:14" x14ac:dyDescent="0.25">
      <c r="A322" s="370" t="s">
        <v>239</v>
      </c>
      <c r="B322" s="369">
        <v>0</v>
      </c>
      <c r="C322" s="369">
        <v>0</v>
      </c>
      <c r="D322" s="369">
        <v>0</v>
      </c>
      <c r="E322" s="369">
        <v>0</v>
      </c>
      <c r="F322" s="369">
        <v>0</v>
      </c>
      <c r="G322" s="369">
        <v>0</v>
      </c>
      <c r="H322" s="369">
        <v>0</v>
      </c>
      <c r="I322" s="369">
        <v>0</v>
      </c>
      <c r="J322" s="369">
        <v>0</v>
      </c>
      <c r="K322" s="369">
        <v>0</v>
      </c>
      <c r="L322" s="369">
        <v>0</v>
      </c>
      <c r="M322" s="369">
        <v>0</v>
      </c>
      <c r="N322" s="374">
        <f>SUM(B322:M322)</f>
        <v>0</v>
      </c>
    </row>
    <row r="323" spans="1:14" x14ac:dyDescent="0.25">
      <c r="A323" s="370" t="s">
        <v>240</v>
      </c>
      <c r="B323" s="369">
        <v>0</v>
      </c>
      <c r="C323" s="369">
        <v>0</v>
      </c>
      <c r="D323" s="369">
        <v>0</v>
      </c>
      <c r="E323" s="369">
        <v>0</v>
      </c>
      <c r="F323" s="369">
        <v>0</v>
      </c>
      <c r="G323" s="369">
        <v>0</v>
      </c>
      <c r="H323" s="369">
        <v>0</v>
      </c>
      <c r="I323" s="369">
        <v>0</v>
      </c>
      <c r="J323" s="369">
        <v>0</v>
      </c>
      <c r="K323" s="369">
        <v>0</v>
      </c>
      <c r="L323" s="369">
        <v>0</v>
      </c>
      <c r="M323" s="369">
        <v>0</v>
      </c>
      <c r="N323" s="374">
        <f>SUM(B323:M323)</f>
        <v>0</v>
      </c>
    </row>
    <row r="324" spans="1:14" ht="15.75" thickBot="1" x14ac:dyDescent="0.3">
      <c r="A324" s="370" t="s">
        <v>241</v>
      </c>
      <c r="B324" s="369">
        <v>0</v>
      </c>
      <c r="C324" s="369">
        <v>0</v>
      </c>
      <c r="D324" s="369">
        <v>0</v>
      </c>
      <c r="E324" s="369">
        <v>0</v>
      </c>
      <c r="F324" s="369">
        <v>0</v>
      </c>
      <c r="G324" s="369">
        <v>0</v>
      </c>
      <c r="H324" s="369">
        <v>0</v>
      </c>
      <c r="I324" s="369">
        <v>0</v>
      </c>
      <c r="J324" s="369">
        <v>0</v>
      </c>
      <c r="K324" s="369">
        <v>0</v>
      </c>
      <c r="L324" s="369">
        <v>0</v>
      </c>
      <c r="M324" s="369">
        <v>0</v>
      </c>
      <c r="N324" s="374">
        <f>SUM(B324:M324)</f>
        <v>0</v>
      </c>
    </row>
    <row r="325" spans="1:14" ht="15.75" thickBot="1" x14ac:dyDescent="0.3">
      <c r="A325" s="367" t="s">
        <v>242</v>
      </c>
      <c r="B325" s="366">
        <v>0</v>
      </c>
      <c r="C325" s="366">
        <v>0</v>
      </c>
      <c r="D325" s="366">
        <v>0</v>
      </c>
      <c r="E325" s="366">
        <v>0</v>
      </c>
      <c r="F325" s="366">
        <v>0</v>
      </c>
      <c r="G325" s="366">
        <v>0</v>
      </c>
      <c r="H325" s="366">
        <v>0</v>
      </c>
      <c r="I325" s="366">
        <v>0</v>
      </c>
      <c r="J325" s="366">
        <v>0</v>
      </c>
      <c r="K325" s="366">
        <v>0</v>
      </c>
      <c r="L325" s="366">
        <v>0</v>
      </c>
      <c r="M325" s="366">
        <v>0</v>
      </c>
      <c r="N325" s="366">
        <f>SUM(B325:M325)</f>
        <v>0</v>
      </c>
    </row>
    <row r="326" spans="1:14" x14ac:dyDescent="0.25">
      <c r="A326" s="370" t="s">
        <v>243</v>
      </c>
      <c r="B326" s="369">
        <v>0</v>
      </c>
      <c r="C326" s="369">
        <v>0</v>
      </c>
      <c r="D326" s="369">
        <v>0</v>
      </c>
      <c r="E326" s="369">
        <v>0</v>
      </c>
      <c r="F326" s="369">
        <v>0</v>
      </c>
      <c r="G326" s="369">
        <v>0</v>
      </c>
      <c r="H326" s="369">
        <v>0</v>
      </c>
      <c r="I326" s="369">
        <v>0</v>
      </c>
      <c r="J326" s="369">
        <v>0</v>
      </c>
      <c r="K326" s="369">
        <v>0</v>
      </c>
      <c r="L326" s="369">
        <v>0</v>
      </c>
      <c r="M326" s="369">
        <v>0</v>
      </c>
      <c r="N326" s="374">
        <f>SUM(B326:M326)</f>
        <v>0</v>
      </c>
    </row>
    <row r="327" spans="1:14" x14ac:dyDescent="0.25">
      <c r="A327" s="370" t="s">
        <v>244</v>
      </c>
      <c r="B327" s="369">
        <v>0</v>
      </c>
      <c r="C327" s="369">
        <v>0</v>
      </c>
      <c r="D327" s="369">
        <v>0</v>
      </c>
      <c r="E327" s="369">
        <v>0</v>
      </c>
      <c r="F327" s="369">
        <v>0</v>
      </c>
      <c r="G327" s="369">
        <v>0</v>
      </c>
      <c r="H327" s="369">
        <v>0</v>
      </c>
      <c r="I327" s="369">
        <v>0</v>
      </c>
      <c r="J327" s="369">
        <v>0</v>
      </c>
      <c r="K327" s="369">
        <v>0</v>
      </c>
      <c r="L327" s="369">
        <v>0</v>
      </c>
      <c r="M327" s="369">
        <v>0</v>
      </c>
      <c r="N327" s="374">
        <f>SUM(B327:M327)</f>
        <v>0</v>
      </c>
    </row>
    <row r="328" spans="1:14" ht="22.5" x14ac:dyDescent="0.25">
      <c r="A328" s="370" t="s">
        <v>245</v>
      </c>
      <c r="B328" s="369">
        <v>0</v>
      </c>
      <c r="C328" s="369">
        <v>0</v>
      </c>
      <c r="D328" s="369">
        <v>0</v>
      </c>
      <c r="E328" s="369">
        <v>0</v>
      </c>
      <c r="F328" s="369">
        <v>0</v>
      </c>
      <c r="G328" s="369">
        <v>0</v>
      </c>
      <c r="H328" s="369">
        <v>0</v>
      </c>
      <c r="I328" s="369">
        <v>0</v>
      </c>
      <c r="J328" s="369">
        <v>0</v>
      </c>
      <c r="K328" s="369">
        <v>0</v>
      </c>
      <c r="L328" s="369">
        <v>0</v>
      </c>
      <c r="M328" s="369">
        <v>0</v>
      </c>
      <c r="N328" s="374">
        <f>SUM(B328:M328)</f>
        <v>0</v>
      </c>
    </row>
    <row r="329" spans="1:14" ht="23.25" thickBot="1" x14ac:dyDescent="0.3">
      <c r="A329" s="370" t="s">
        <v>246</v>
      </c>
      <c r="B329" s="369">
        <v>0</v>
      </c>
      <c r="C329" s="369">
        <v>0</v>
      </c>
      <c r="D329" s="369">
        <v>0</v>
      </c>
      <c r="E329" s="369">
        <v>0</v>
      </c>
      <c r="F329" s="369">
        <v>0</v>
      </c>
      <c r="G329" s="369">
        <v>0</v>
      </c>
      <c r="H329" s="369">
        <v>0</v>
      </c>
      <c r="I329" s="369">
        <v>0</v>
      </c>
      <c r="J329" s="369">
        <v>0</v>
      </c>
      <c r="K329" s="369">
        <v>0</v>
      </c>
      <c r="L329" s="369">
        <v>0</v>
      </c>
      <c r="M329" s="369">
        <v>0</v>
      </c>
      <c r="N329" s="374">
        <f>SUM(B329:M329)</f>
        <v>0</v>
      </c>
    </row>
    <row r="330" spans="1:14" ht="15.75" thickBot="1" x14ac:dyDescent="0.3">
      <c r="A330" s="367" t="s">
        <v>247</v>
      </c>
      <c r="B330" s="373">
        <v>1522341.57</v>
      </c>
      <c r="C330" s="373">
        <v>1158230.24</v>
      </c>
      <c r="D330" s="373">
        <v>1034982.19</v>
      </c>
      <c r="E330" s="373">
        <v>494931.43</v>
      </c>
      <c r="F330" s="373">
        <v>730110.97</v>
      </c>
      <c r="G330" s="373">
        <v>884848.5</v>
      </c>
      <c r="H330" s="373">
        <v>595999.53</v>
      </c>
      <c r="I330" s="373">
        <v>1425980.74</v>
      </c>
      <c r="J330" s="373">
        <v>943266.94</v>
      </c>
      <c r="K330" s="373">
        <v>1172678.44</v>
      </c>
      <c r="L330" s="373">
        <v>1333237.3999999999</v>
      </c>
      <c r="M330" s="373">
        <v>444727.3</v>
      </c>
      <c r="N330" s="373">
        <f>SUM(B330:M330)</f>
        <v>11741335.25</v>
      </c>
    </row>
    <row r="331" spans="1:14" x14ac:dyDescent="0.25">
      <c r="A331" s="370" t="s">
        <v>248</v>
      </c>
      <c r="B331" s="369">
        <v>0</v>
      </c>
      <c r="C331" s="369">
        <v>0</v>
      </c>
      <c r="D331" s="369">
        <v>0</v>
      </c>
      <c r="E331" s="369">
        <v>0</v>
      </c>
      <c r="F331" s="369">
        <v>0</v>
      </c>
      <c r="G331" s="369">
        <v>0</v>
      </c>
      <c r="H331" s="369">
        <v>0</v>
      </c>
      <c r="I331" s="369">
        <v>0</v>
      </c>
      <c r="J331" s="369">
        <v>0</v>
      </c>
      <c r="K331" s="369">
        <v>0</v>
      </c>
      <c r="L331" s="369">
        <v>0</v>
      </c>
      <c r="M331" s="369">
        <v>0</v>
      </c>
      <c r="N331" s="368">
        <f>SUM(B331:M331)</f>
        <v>0</v>
      </c>
    </row>
    <row r="332" spans="1:14" ht="15.75" thickBot="1" x14ac:dyDescent="0.3">
      <c r="A332" s="370" t="s">
        <v>249</v>
      </c>
      <c r="B332" s="369">
        <v>1522341.57</v>
      </c>
      <c r="C332" s="369">
        <v>1158230.24</v>
      </c>
      <c r="D332" s="369">
        <v>1034982.19</v>
      </c>
      <c r="E332" s="369">
        <v>494931.43</v>
      </c>
      <c r="F332" s="369">
        <v>730110.97</v>
      </c>
      <c r="G332" s="369">
        <v>884848.5</v>
      </c>
      <c r="H332" s="369">
        <v>595999.53</v>
      </c>
      <c r="I332" s="369">
        <v>1425980.74</v>
      </c>
      <c r="J332" s="369">
        <v>943266.94</v>
      </c>
      <c r="K332" s="369">
        <v>1172678.44</v>
      </c>
      <c r="L332" s="369">
        <v>1333237.3999999999</v>
      </c>
      <c r="M332" s="369">
        <v>444727.3</v>
      </c>
      <c r="N332" s="368">
        <f>SUM(B332:M332)</f>
        <v>11741335.25</v>
      </c>
    </row>
    <row r="333" spans="1:14" ht="15.75" thickBot="1" x14ac:dyDescent="0.3">
      <c r="A333" s="367" t="s">
        <v>250</v>
      </c>
      <c r="B333" s="366">
        <v>136163787.59</v>
      </c>
      <c r="C333" s="366">
        <v>132674122.22</v>
      </c>
      <c r="D333" s="366">
        <v>31798939.129999999</v>
      </c>
      <c r="E333" s="366">
        <v>23647634.77</v>
      </c>
      <c r="F333" s="366">
        <v>140015916.94999999</v>
      </c>
      <c r="G333" s="366">
        <v>147849801.31999999</v>
      </c>
      <c r="H333" s="366">
        <v>143025909.47</v>
      </c>
      <c r="I333" s="366">
        <v>158447409.75</v>
      </c>
      <c r="J333" s="366">
        <v>166976983.06999999</v>
      </c>
      <c r="K333" s="366">
        <v>149901573.10000002</v>
      </c>
      <c r="L333" s="366">
        <v>143757619.64999998</v>
      </c>
      <c r="M333" s="366">
        <v>135960789.94999999</v>
      </c>
      <c r="N333" s="366">
        <f>SUM(B333:M333)</f>
        <v>1510220486.97</v>
      </c>
    </row>
    <row r="334" spans="1:14" x14ac:dyDescent="0.25">
      <c r="A334" s="370" t="s">
        <v>251</v>
      </c>
      <c r="B334" s="369">
        <v>0</v>
      </c>
      <c r="C334" s="369">
        <v>0</v>
      </c>
      <c r="D334" s="369">
        <v>0</v>
      </c>
      <c r="E334" s="369">
        <v>0</v>
      </c>
      <c r="F334" s="369">
        <v>0</v>
      </c>
      <c r="G334" s="369">
        <v>0</v>
      </c>
      <c r="H334" s="369">
        <v>0</v>
      </c>
      <c r="I334" s="369">
        <v>0</v>
      </c>
      <c r="J334" s="369">
        <v>0</v>
      </c>
      <c r="K334" s="369">
        <v>0</v>
      </c>
      <c r="L334" s="369">
        <v>0</v>
      </c>
      <c r="M334" s="369">
        <v>0</v>
      </c>
      <c r="N334" s="368">
        <f>SUM(B334:M334)</f>
        <v>0</v>
      </c>
    </row>
    <row r="335" spans="1:14" x14ac:dyDescent="0.25">
      <c r="A335" s="370" t="s">
        <v>252</v>
      </c>
      <c r="B335" s="369">
        <v>0</v>
      </c>
      <c r="C335" s="369">
        <v>0</v>
      </c>
      <c r="D335" s="369">
        <v>0</v>
      </c>
      <c r="E335" s="369">
        <v>0</v>
      </c>
      <c r="F335" s="369">
        <v>0</v>
      </c>
      <c r="G335" s="369">
        <v>0</v>
      </c>
      <c r="H335" s="369">
        <v>0</v>
      </c>
      <c r="I335" s="369">
        <v>0</v>
      </c>
      <c r="J335" s="369">
        <v>0</v>
      </c>
      <c r="K335" s="369">
        <v>0</v>
      </c>
      <c r="L335" s="369">
        <v>0</v>
      </c>
      <c r="M335" s="369">
        <v>0</v>
      </c>
      <c r="N335" s="368">
        <f>SUM(B335:M335)</f>
        <v>0</v>
      </c>
    </row>
    <row r="336" spans="1:14" x14ac:dyDescent="0.25">
      <c r="A336" s="370" t="s">
        <v>253</v>
      </c>
      <c r="B336" s="369">
        <v>0</v>
      </c>
      <c r="C336" s="369">
        <v>0</v>
      </c>
      <c r="D336" s="369">
        <v>0</v>
      </c>
      <c r="E336" s="369">
        <v>0</v>
      </c>
      <c r="F336" s="369">
        <v>0</v>
      </c>
      <c r="G336" s="369">
        <v>0</v>
      </c>
      <c r="H336" s="369">
        <v>0</v>
      </c>
      <c r="I336" s="369">
        <v>0</v>
      </c>
      <c r="J336" s="369">
        <v>0</v>
      </c>
      <c r="K336" s="369">
        <v>0</v>
      </c>
      <c r="L336" s="369">
        <v>0</v>
      </c>
      <c r="M336" s="369">
        <v>0</v>
      </c>
      <c r="N336" s="368">
        <f>SUM(B336:M336)</f>
        <v>0</v>
      </c>
    </row>
    <row r="337" spans="1:14" x14ac:dyDescent="0.25">
      <c r="A337" s="370" t="s">
        <v>254</v>
      </c>
      <c r="B337" s="369">
        <v>75229210.859999999</v>
      </c>
      <c r="C337" s="369">
        <v>129197314.36</v>
      </c>
      <c r="D337" s="369">
        <v>30918233.02</v>
      </c>
      <c r="E337" s="369">
        <v>8311514.0899999999</v>
      </c>
      <c r="F337" s="369">
        <v>7974175.8200000003</v>
      </c>
      <c r="G337" s="369">
        <v>24927262.280000001</v>
      </c>
      <c r="H337" s="369">
        <v>114850827.26000001</v>
      </c>
      <c r="I337" s="369">
        <v>118136023.63</v>
      </c>
      <c r="J337" s="369">
        <v>119083860.09</v>
      </c>
      <c r="K337" s="369">
        <v>121331470.23</v>
      </c>
      <c r="L337" s="369">
        <v>90581744.939999998</v>
      </c>
      <c r="M337" s="369">
        <v>86701074.799999997</v>
      </c>
      <c r="N337" s="368">
        <f>SUM(B337:M337)</f>
        <v>927242711.37999988</v>
      </c>
    </row>
    <row r="338" spans="1:14" x14ac:dyDescent="0.25">
      <c r="A338" s="370" t="s">
        <v>255</v>
      </c>
      <c r="B338" s="369">
        <v>0</v>
      </c>
      <c r="C338" s="369">
        <v>0</v>
      </c>
      <c r="D338" s="369">
        <v>0</v>
      </c>
      <c r="E338" s="369">
        <v>0</v>
      </c>
      <c r="F338" s="369">
        <v>0</v>
      </c>
      <c r="G338" s="369">
        <v>0</v>
      </c>
      <c r="H338" s="369">
        <v>0</v>
      </c>
      <c r="I338" s="369">
        <v>0</v>
      </c>
      <c r="J338" s="369">
        <v>0</v>
      </c>
      <c r="K338" s="369">
        <v>0</v>
      </c>
      <c r="L338" s="369">
        <v>0</v>
      </c>
      <c r="M338" s="369">
        <v>0</v>
      </c>
      <c r="N338" s="368">
        <f>SUM(B338:M338)</f>
        <v>0</v>
      </c>
    </row>
    <row r="339" spans="1:14" x14ac:dyDescent="0.25">
      <c r="A339" s="370" t="s">
        <v>256</v>
      </c>
      <c r="B339" s="369">
        <v>0</v>
      </c>
      <c r="C339" s="369">
        <v>0</v>
      </c>
      <c r="D339" s="369">
        <v>880706.11</v>
      </c>
      <c r="E339" s="369">
        <v>0</v>
      </c>
      <c r="F339" s="369">
        <v>782586.96</v>
      </c>
      <c r="G339" s="369">
        <v>0</v>
      </c>
      <c r="H339" s="369">
        <v>0</v>
      </c>
      <c r="I339" s="369">
        <v>0</v>
      </c>
      <c r="J339" s="369">
        <v>0</v>
      </c>
      <c r="K339" s="369">
        <v>0</v>
      </c>
      <c r="L339" s="369">
        <v>836661.07</v>
      </c>
      <c r="M339" s="369">
        <v>844972.73</v>
      </c>
      <c r="N339" s="368">
        <f>SUM(B339:M339)</f>
        <v>3344926.8699999996</v>
      </c>
    </row>
    <row r="340" spans="1:14" x14ac:dyDescent="0.25">
      <c r="A340" s="370" t="s">
        <v>257</v>
      </c>
      <c r="B340" s="369">
        <v>0</v>
      </c>
      <c r="C340" s="369">
        <v>0</v>
      </c>
      <c r="D340" s="369">
        <v>0</v>
      </c>
      <c r="E340" s="369">
        <v>0</v>
      </c>
      <c r="F340" s="369">
        <v>0</v>
      </c>
      <c r="G340" s="369">
        <v>0</v>
      </c>
      <c r="H340" s="369">
        <v>0</v>
      </c>
      <c r="I340" s="369">
        <v>2765138.68</v>
      </c>
      <c r="J340" s="369">
        <v>0</v>
      </c>
      <c r="K340" s="369">
        <v>920353.98</v>
      </c>
      <c r="L340" s="369">
        <v>0</v>
      </c>
      <c r="M340" s="369">
        <v>0</v>
      </c>
      <c r="N340" s="368">
        <f>SUM(B340:M340)</f>
        <v>3685492.66</v>
      </c>
    </row>
    <row r="341" spans="1:14" x14ac:dyDescent="0.25">
      <c r="A341" s="370" t="s">
        <v>258</v>
      </c>
      <c r="B341" s="369">
        <v>8010108.5300000003</v>
      </c>
      <c r="C341" s="369">
        <v>1804895.17</v>
      </c>
      <c r="D341" s="369">
        <v>0</v>
      </c>
      <c r="E341" s="369">
        <v>0</v>
      </c>
      <c r="F341" s="369">
        <v>0</v>
      </c>
      <c r="G341" s="369">
        <v>0</v>
      </c>
      <c r="H341" s="369">
        <v>0</v>
      </c>
      <c r="I341" s="369">
        <v>0</v>
      </c>
      <c r="J341" s="369">
        <v>0</v>
      </c>
      <c r="K341" s="369">
        <v>0</v>
      </c>
      <c r="L341" s="369">
        <v>0</v>
      </c>
      <c r="M341" s="369">
        <v>0</v>
      </c>
      <c r="N341" s="368">
        <f>SUM(B341:M341)</f>
        <v>9815003.6999999993</v>
      </c>
    </row>
    <row r="342" spans="1:14" x14ac:dyDescent="0.25">
      <c r="A342" s="370" t="s">
        <v>259</v>
      </c>
      <c r="B342" s="369">
        <v>52924468.200000003</v>
      </c>
      <c r="C342" s="369">
        <v>1671912.69</v>
      </c>
      <c r="D342" s="369">
        <v>0</v>
      </c>
      <c r="E342" s="369">
        <v>15336120.68</v>
      </c>
      <c r="F342" s="369">
        <v>131259154.17</v>
      </c>
      <c r="G342" s="369">
        <v>122922539.04000001</v>
      </c>
      <c r="H342" s="369">
        <v>28175082.210000001</v>
      </c>
      <c r="I342" s="369">
        <v>37546247.439999998</v>
      </c>
      <c r="J342" s="369">
        <v>47893122.979999997</v>
      </c>
      <c r="K342" s="369">
        <v>27649748.890000001</v>
      </c>
      <c r="L342" s="369">
        <v>52339213.640000001</v>
      </c>
      <c r="M342" s="369">
        <v>48414742.420000002</v>
      </c>
      <c r="N342" s="368">
        <f>SUM(B342:M342)</f>
        <v>566132352.36000001</v>
      </c>
    </row>
    <row r="343" spans="1:14" x14ac:dyDescent="0.25">
      <c r="A343" s="370" t="s">
        <v>260</v>
      </c>
      <c r="B343" s="369">
        <v>0</v>
      </c>
      <c r="C343" s="369">
        <v>0</v>
      </c>
      <c r="D343" s="369">
        <v>0</v>
      </c>
      <c r="E343" s="369">
        <v>0</v>
      </c>
      <c r="F343" s="369">
        <v>0</v>
      </c>
      <c r="G343" s="369">
        <v>0</v>
      </c>
      <c r="H343" s="369">
        <v>0</v>
      </c>
      <c r="I343" s="369">
        <v>0</v>
      </c>
      <c r="J343" s="369">
        <v>0</v>
      </c>
      <c r="K343" s="369">
        <v>0</v>
      </c>
      <c r="L343" s="369">
        <v>0</v>
      </c>
      <c r="M343" s="369">
        <v>0</v>
      </c>
      <c r="N343" s="368">
        <f>SUM(B343:M343)</f>
        <v>0</v>
      </c>
    </row>
    <row r="344" spans="1:14" ht="15.75" thickBot="1" x14ac:dyDescent="0.3">
      <c r="A344" s="370" t="s">
        <v>261</v>
      </c>
      <c r="B344" s="369">
        <v>0</v>
      </c>
      <c r="C344" s="369">
        <v>0</v>
      </c>
      <c r="D344" s="369">
        <v>0</v>
      </c>
      <c r="E344" s="369">
        <v>0</v>
      </c>
      <c r="F344" s="369">
        <v>0</v>
      </c>
      <c r="G344" s="369">
        <v>0</v>
      </c>
      <c r="H344" s="369">
        <v>0</v>
      </c>
      <c r="I344" s="369">
        <v>0</v>
      </c>
      <c r="J344" s="369">
        <v>0</v>
      </c>
      <c r="K344" s="369">
        <v>0</v>
      </c>
      <c r="L344" s="369">
        <v>0</v>
      </c>
      <c r="M344" s="369">
        <v>0</v>
      </c>
      <c r="N344" s="368">
        <f>SUM(B344:M344)</f>
        <v>0</v>
      </c>
    </row>
    <row r="345" spans="1:14" ht="15.75" thickBot="1" x14ac:dyDescent="0.3">
      <c r="A345" s="367" t="s">
        <v>262</v>
      </c>
      <c r="B345" s="366">
        <v>4131043.64</v>
      </c>
      <c r="C345" s="366">
        <v>3825040.41</v>
      </c>
      <c r="D345" s="366">
        <v>3570037.72</v>
      </c>
      <c r="E345" s="366">
        <v>2932530.98</v>
      </c>
      <c r="F345" s="366">
        <v>4590048.49</v>
      </c>
      <c r="G345" s="366">
        <v>6120064.6600000001</v>
      </c>
      <c r="H345" s="366">
        <v>3825040.41</v>
      </c>
      <c r="I345" s="366">
        <v>4972552.53</v>
      </c>
      <c r="J345" s="366">
        <v>3442536.37</v>
      </c>
      <c r="K345" s="366">
        <v>3825040.41</v>
      </c>
      <c r="L345" s="366">
        <v>4590048.49</v>
      </c>
      <c r="M345" s="366">
        <v>4156543.91</v>
      </c>
      <c r="N345" s="366">
        <f>SUM(B345:M345)</f>
        <v>49980528.020000011</v>
      </c>
    </row>
    <row r="346" spans="1:14" ht="15.75" thickBot="1" x14ac:dyDescent="0.3">
      <c r="A346" s="372" t="s">
        <v>262</v>
      </c>
      <c r="B346" s="371">
        <v>4131043.64</v>
      </c>
      <c r="C346" s="371">
        <v>3825040.41</v>
      </c>
      <c r="D346" s="371">
        <v>3570037.72</v>
      </c>
      <c r="E346" s="371">
        <v>2932530.98</v>
      </c>
      <c r="F346" s="371">
        <v>4590048.49</v>
      </c>
      <c r="G346" s="371">
        <v>6120064.6600000001</v>
      </c>
      <c r="H346" s="371">
        <v>3825040.41</v>
      </c>
      <c r="I346" s="371">
        <v>4972552.53</v>
      </c>
      <c r="J346" s="371">
        <v>3442536.37</v>
      </c>
      <c r="K346" s="371">
        <v>3825040.41</v>
      </c>
      <c r="L346" s="371">
        <v>4590048.49</v>
      </c>
      <c r="M346" s="371">
        <v>4156543.91</v>
      </c>
      <c r="N346" s="368">
        <f>SUM(B346:M346)</f>
        <v>49980528.020000011</v>
      </c>
    </row>
    <row r="347" spans="1:14" ht="15.75" thickBot="1" x14ac:dyDescent="0.3">
      <c r="A347" s="367" t="s">
        <v>263</v>
      </c>
      <c r="B347" s="366">
        <v>0</v>
      </c>
      <c r="C347" s="366">
        <v>853461.86</v>
      </c>
      <c r="D347" s="366">
        <v>878283.88</v>
      </c>
      <c r="E347" s="366">
        <v>0</v>
      </c>
      <c r="F347" s="366">
        <v>747092.47999999998</v>
      </c>
      <c r="G347" s="366">
        <v>905891.28</v>
      </c>
      <c r="H347" s="366">
        <v>915115.17</v>
      </c>
      <c r="I347" s="366">
        <v>253876.67</v>
      </c>
      <c r="J347" s="366">
        <v>0</v>
      </c>
      <c r="K347" s="366">
        <v>0</v>
      </c>
      <c r="L347" s="366">
        <v>0</v>
      </c>
      <c r="M347" s="366">
        <v>0</v>
      </c>
      <c r="N347" s="366">
        <f>SUM(B347:M347)</f>
        <v>4553721.34</v>
      </c>
    </row>
    <row r="348" spans="1:14" x14ac:dyDescent="0.25">
      <c r="A348" s="370" t="s">
        <v>264</v>
      </c>
      <c r="B348" s="369">
        <v>0</v>
      </c>
      <c r="C348" s="369">
        <v>0</v>
      </c>
      <c r="D348" s="369">
        <v>0</v>
      </c>
      <c r="E348" s="369">
        <v>0</v>
      </c>
      <c r="F348" s="369">
        <v>0</v>
      </c>
      <c r="G348" s="369">
        <v>0</v>
      </c>
      <c r="H348" s="369">
        <v>0</v>
      </c>
      <c r="I348" s="369">
        <v>0</v>
      </c>
      <c r="J348" s="369">
        <v>0</v>
      </c>
      <c r="K348" s="369">
        <v>0</v>
      </c>
      <c r="L348" s="369">
        <v>0</v>
      </c>
      <c r="M348" s="369">
        <v>0</v>
      </c>
      <c r="N348" s="368">
        <f>SUM(B348:M348)</f>
        <v>0</v>
      </c>
    </row>
    <row r="349" spans="1:14" x14ac:dyDescent="0.25">
      <c r="A349" s="370" t="s">
        <v>265</v>
      </c>
      <c r="B349" s="369">
        <v>0</v>
      </c>
      <c r="C349" s="369">
        <v>0</v>
      </c>
      <c r="D349" s="369">
        <v>0</v>
      </c>
      <c r="E349" s="369">
        <v>0</v>
      </c>
      <c r="F349" s="369">
        <v>0</v>
      </c>
      <c r="G349" s="369">
        <v>0</v>
      </c>
      <c r="H349" s="369">
        <v>0</v>
      </c>
      <c r="I349" s="369">
        <v>0</v>
      </c>
      <c r="J349" s="369">
        <v>0</v>
      </c>
      <c r="K349" s="369">
        <v>0</v>
      </c>
      <c r="L349" s="369">
        <v>0</v>
      </c>
      <c r="M349" s="369">
        <v>0</v>
      </c>
      <c r="N349" s="368">
        <f>SUM(B349:M349)</f>
        <v>0</v>
      </c>
    </row>
    <row r="350" spans="1:14" x14ac:dyDescent="0.25">
      <c r="A350" s="370" t="s">
        <v>266</v>
      </c>
      <c r="B350" s="369">
        <v>0</v>
      </c>
      <c r="C350" s="369">
        <v>0</v>
      </c>
      <c r="D350" s="369">
        <v>0</v>
      </c>
      <c r="E350" s="369">
        <v>0</v>
      </c>
      <c r="F350" s="369">
        <v>0</v>
      </c>
      <c r="G350" s="369">
        <v>0</v>
      </c>
      <c r="H350" s="369">
        <v>0</v>
      </c>
      <c r="I350" s="369">
        <v>0</v>
      </c>
      <c r="J350" s="369">
        <v>0</v>
      </c>
      <c r="K350" s="369">
        <v>0</v>
      </c>
      <c r="L350" s="369">
        <v>0</v>
      </c>
      <c r="M350" s="369">
        <v>0</v>
      </c>
      <c r="N350" s="368">
        <f>SUM(B350:M350)</f>
        <v>0</v>
      </c>
    </row>
    <row r="351" spans="1:14" ht="22.5" x14ac:dyDescent="0.25">
      <c r="A351" s="370" t="s">
        <v>267</v>
      </c>
      <c r="B351" s="369">
        <v>0</v>
      </c>
      <c r="C351" s="369">
        <v>0</v>
      </c>
      <c r="D351" s="369">
        <v>0</v>
      </c>
      <c r="E351" s="369">
        <v>0</v>
      </c>
      <c r="F351" s="369">
        <v>0</v>
      </c>
      <c r="G351" s="369">
        <v>0</v>
      </c>
      <c r="H351" s="369">
        <v>0</v>
      </c>
      <c r="I351" s="369">
        <v>0</v>
      </c>
      <c r="J351" s="369">
        <v>0</v>
      </c>
      <c r="K351" s="369">
        <v>0</v>
      </c>
      <c r="L351" s="369">
        <v>0</v>
      </c>
      <c r="M351" s="369">
        <v>0</v>
      </c>
      <c r="N351" s="368">
        <f>SUM(B351:M351)</f>
        <v>0</v>
      </c>
    </row>
    <row r="352" spans="1:14" ht="22.5" x14ac:dyDescent="0.25">
      <c r="A352" s="370" t="s">
        <v>268</v>
      </c>
      <c r="B352" s="369">
        <v>0</v>
      </c>
      <c r="C352" s="369">
        <v>853461.86</v>
      </c>
      <c r="D352" s="369">
        <v>878283.88</v>
      </c>
      <c r="E352" s="369">
        <v>0</v>
      </c>
      <c r="F352" s="369">
        <v>747092.47999999998</v>
      </c>
      <c r="G352" s="369">
        <v>905891.28</v>
      </c>
      <c r="H352" s="369">
        <v>915115.17</v>
      </c>
      <c r="I352" s="369">
        <v>253876.67</v>
      </c>
      <c r="J352" s="369">
        <v>0</v>
      </c>
      <c r="K352" s="369">
        <v>0</v>
      </c>
      <c r="L352" s="369">
        <v>0</v>
      </c>
      <c r="M352" s="369">
        <v>0</v>
      </c>
      <c r="N352" s="368">
        <f>SUM(B352:M352)</f>
        <v>4553721.34</v>
      </c>
    </row>
    <row r="353" spans="1:14" x14ac:dyDescent="0.25">
      <c r="A353" s="370" t="s">
        <v>269</v>
      </c>
      <c r="B353" s="369">
        <v>0</v>
      </c>
      <c r="C353" s="369">
        <v>0</v>
      </c>
      <c r="D353" s="369">
        <v>0</v>
      </c>
      <c r="E353" s="369">
        <v>0</v>
      </c>
      <c r="F353" s="369">
        <v>0</v>
      </c>
      <c r="G353" s="369">
        <v>0</v>
      </c>
      <c r="H353" s="369">
        <v>0</v>
      </c>
      <c r="I353" s="369">
        <v>0</v>
      </c>
      <c r="J353" s="369">
        <v>0</v>
      </c>
      <c r="K353" s="369">
        <v>0</v>
      </c>
      <c r="L353" s="369">
        <v>0</v>
      </c>
      <c r="M353" s="369">
        <v>0</v>
      </c>
      <c r="N353" s="368">
        <f>SUM(B353:M353)</f>
        <v>0</v>
      </c>
    </row>
    <row r="354" spans="1:14" x14ac:dyDescent="0.25">
      <c r="A354" s="370" t="s">
        <v>270</v>
      </c>
      <c r="B354" s="369">
        <v>0</v>
      </c>
      <c r="C354" s="369">
        <v>0</v>
      </c>
      <c r="D354" s="369">
        <v>0</v>
      </c>
      <c r="E354" s="369">
        <v>0</v>
      </c>
      <c r="F354" s="369">
        <v>0</v>
      </c>
      <c r="G354" s="369">
        <v>0</v>
      </c>
      <c r="H354" s="369">
        <v>0</v>
      </c>
      <c r="I354" s="369">
        <v>0</v>
      </c>
      <c r="J354" s="369">
        <v>0</v>
      </c>
      <c r="K354" s="369">
        <v>0</v>
      </c>
      <c r="L354" s="369">
        <v>0</v>
      </c>
      <c r="M354" s="369">
        <v>0</v>
      </c>
      <c r="N354" s="368">
        <f>SUM(B354:M354)</f>
        <v>0</v>
      </c>
    </row>
    <row r="355" spans="1:14" x14ac:dyDescent="0.25">
      <c r="A355" s="370" t="s">
        <v>271</v>
      </c>
      <c r="B355" s="369">
        <v>0</v>
      </c>
      <c r="C355" s="369">
        <v>0</v>
      </c>
      <c r="D355" s="369">
        <v>0</v>
      </c>
      <c r="E355" s="369">
        <v>0</v>
      </c>
      <c r="F355" s="369">
        <v>0</v>
      </c>
      <c r="G355" s="369">
        <v>0</v>
      </c>
      <c r="H355" s="369">
        <v>0</v>
      </c>
      <c r="I355" s="369">
        <v>0</v>
      </c>
      <c r="J355" s="369">
        <v>0</v>
      </c>
      <c r="K355" s="369">
        <v>0</v>
      </c>
      <c r="L355" s="369">
        <v>0</v>
      </c>
      <c r="M355" s="369">
        <v>0</v>
      </c>
      <c r="N355" s="368">
        <f>SUM(B355:M355)</f>
        <v>0</v>
      </c>
    </row>
    <row r="356" spans="1:14" x14ac:dyDescent="0.25">
      <c r="A356" s="370" t="s">
        <v>272</v>
      </c>
      <c r="B356" s="369">
        <v>0</v>
      </c>
      <c r="C356" s="369">
        <v>0</v>
      </c>
      <c r="D356" s="369">
        <v>0</v>
      </c>
      <c r="E356" s="369">
        <v>0</v>
      </c>
      <c r="F356" s="369">
        <v>0</v>
      </c>
      <c r="G356" s="369">
        <v>0</v>
      </c>
      <c r="H356" s="369">
        <v>0</v>
      </c>
      <c r="I356" s="369">
        <v>0</v>
      </c>
      <c r="J356" s="369">
        <v>0</v>
      </c>
      <c r="K356" s="369">
        <v>0</v>
      </c>
      <c r="L356" s="369">
        <v>0</v>
      </c>
      <c r="M356" s="369">
        <v>0</v>
      </c>
      <c r="N356" s="368">
        <f>SUM(B356:M356)</f>
        <v>0</v>
      </c>
    </row>
    <row r="357" spans="1:14" ht="15.75" thickBot="1" x14ac:dyDescent="0.3">
      <c r="A357" s="370" t="s">
        <v>273</v>
      </c>
      <c r="B357" s="369">
        <v>0</v>
      </c>
      <c r="C357" s="369">
        <v>0</v>
      </c>
      <c r="D357" s="369">
        <v>0</v>
      </c>
      <c r="E357" s="369">
        <v>0</v>
      </c>
      <c r="F357" s="369">
        <v>0</v>
      </c>
      <c r="G357" s="369">
        <v>0</v>
      </c>
      <c r="H357" s="369">
        <v>0</v>
      </c>
      <c r="I357" s="369">
        <v>0</v>
      </c>
      <c r="J357" s="369">
        <v>0</v>
      </c>
      <c r="K357" s="369">
        <v>0</v>
      </c>
      <c r="L357" s="369">
        <v>0</v>
      </c>
      <c r="M357" s="369">
        <v>0</v>
      </c>
      <c r="N357" s="368">
        <f>SUM(B357:M357)</f>
        <v>0</v>
      </c>
    </row>
    <row r="358" spans="1:14" ht="15.75" thickBot="1" x14ac:dyDescent="0.3">
      <c r="A358" s="367" t="s">
        <v>274</v>
      </c>
      <c r="B358" s="366">
        <v>12558159.52</v>
      </c>
      <c r="C358" s="366">
        <v>9725495.2799999993</v>
      </c>
      <c r="D358" s="366">
        <v>10605892.68</v>
      </c>
      <c r="E358" s="366">
        <v>13134577.889999999</v>
      </c>
      <c r="F358" s="366">
        <v>9896716.4499999993</v>
      </c>
      <c r="G358" s="366">
        <v>7168931.7999999998</v>
      </c>
      <c r="H358" s="366">
        <v>7935833.5099999998</v>
      </c>
      <c r="I358" s="366">
        <v>5999545.5099999998</v>
      </c>
      <c r="J358" s="366">
        <v>15266665.4</v>
      </c>
      <c r="K358" s="366">
        <v>8408409.6500000004</v>
      </c>
      <c r="L358" s="366">
        <v>6205586.5899999999</v>
      </c>
      <c r="M358" s="366">
        <v>1850040</v>
      </c>
      <c r="N358" s="366">
        <f>SUM(B358:M358)</f>
        <v>108755854.28000002</v>
      </c>
    </row>
    <row r="359" spans="1:14" x14ac:dyDescent="0.25">
      <c r="A359" s="370" t="s">
        <v>275</v>
      </c>
      <c r="B359" s="369">
        <v>12229446.52</v>
      </c>
      <c r="C359" s="369">
        <v>9725495.2799999993</v>
      </c>
      <c r="D359" s="369">
        <v>10336945.68</v>
      </c>
      <c r="E359" s="369">
        <v>11469227.699999999</v>
      </c>
      <c r="F359" s="369">
        <v>9498276.4499999993</v>
      </c>
      <c r="G359" s="369">
        <v>6451739.7999999998</v>
      </c>
      <c r="H359" s="369">
        <v>7577237.5099999998</v>
      </c>
      <c r="I359" s="369">
        <v>5999545.5099999998</v>
      </c>
      <c r="J359" s="369">
        <v>14937952.4</v>
      </c>
      <c r="K359" s="369">
        <v>8041617.4900000002</v>
      </c>
      <c r="L359" s="369">
        <v>6205586.5899999999</v>
      </c>
      <c r="M359" s="369">
        <v>1850040</v>
      </c>
      <c r="N359" s="368">
        <f>SUM(B359:M359)</f>
        <v>104323110.93000001</v>
      </c>
    </row>
    <row r="360" spans="1:14" x14ac:dyDescent="0.25">
      <c r="A360" s="370" t="s">
        <v>276</v>
      </c>
      <c r="B360" s="369">
        <v>0</v>
      </c>
      <c r="C360" s="369">
        <v>0</v>
      </c>
      <c r="D360" s="369">
        <v>0</v>
      </c>
      <c r="E360" s="369">
        <v>0</v>
      </c>
      <c r="F360" s="369">
        <v>0</v>
      </c>
      <c r="G360" s="369">
        <v>0</v>
      </c>
      <c r="H360" s="369">
        <v>0</v>
      </c>
      <c r="I360" s="369">
        <v>0</v>
      </c>
      <c r="J360" s="369">
        <v>0</v>
      </c>
      <c r="K360" s="369">
        <v>0</v>
      </c>
      <c r="L360" s="369">
        <v>0</v>
      </c>
      <c r="M360" s="369">
        <v>0</v>
      </c>
      <c r="N360" s="368">
        <f>SUM(B360:M360)</f>
        <v>0</v>
      </c>
    </row>
    <row r="361" spans="1:14" x14ac:dyDescent="0.25">
      <c r="A361" s="370" t="s">
        <v>277</v>
      </c>
      <c r="B361" s="369">
        <v>0</v>
      </c>
      <c r="C361" s="369">
        <v>0</v>
      </c>
      <c r="D361" s="369">
        <v>0</v>
      </c>
      <c r="E361" s="369">
        <v>587130</v>
      </c>
      <c r="F361" s="369">
        <v>0</v>
      </c>
      <c r="G361" s="369">
        <v>717192</v>
      </c>
      <c r="H361" s="369">
        <v>0</v>
      </c>
      <c r="I361" s="369">
        <v>0</v>
      </c>
      <c r="J361" s="369">
        <v>0</v>
      </c>
      <c r="K361" s="369">
        <v>366792.16</v>
      </c>
      <c r="L361" s="369">
        <v>0</v>
      </c>
      <c r="M361" s="369">
        <v>0</v>
      </c>
      <c r="N361" s="368">
        <f>SUM(B361:M361)</f>
        <v>1671114.16</v>
      </c>
    </row>
    <row r="362" spans="1:14" x14ac:dyDescent="0.25">
      <c r="A362" s="370" t="s">
        <v>278</v>
      </c>
      <c r="B362" s="369">
        <v>328713</v>
      </c>
      <c r="C362" s="369">
        <v>0</v>
      </c>
      <c r="D362" s="369">
        <v>268947</v>
      </c>
      <c r="E362" s="369">
        <v>1078220.19</v>
      </c>
      <c r="F362" s="369">
        <v>398440</v>
      </c>
      <c r="G362" s="369">
        <v>0</v>
      </c>
      <c r="H362" s="369">
        <v>358596</v>
      </c>
      <c r="I362" s="369">
        <v>0</v>
      </c>
      <c r="J362" s="369">
        <v>328713</v>
      </c>
      <c r="K362" s="369">
        <v>0</v>
      </c>
      <c r="L362" s="369">
        <v>0</v>
      </c>
      <c r="M362" s="369">
        <v>0</v>
      </c>
      <c r="N362" s="368">
        <f>SUM(B362:M362)</f>
        <v>2761629.19</v>
      </c>
    </row>
    <row r="363" spans="1:14" x14ac:dyDescent="0.25">
      <c r="A363" s="370" t="s">
        <v>279</v>
      </c>
      <c r="B363" s="369">
        <v>0</v>
      </c>
      <c r="C363" s="369">
        <v>0</v>
      </c>
      <c r="D363" s="369">
        <v>0</v>
      </c>
      <c r="E363" s="369">
        <v>0</v>
      </c>
      <c r="F363" s="369">
        <v>0</v>
      </c>
      <c r="G363" s="369">
        <v>0</v>
      </c>
      <c r="H363" s="369">
        <v>0</v>
      </c>
      <c r="I363" s="369">
        <v>0</v>
      </c>
      <c r="J363" s="369">
        <v>0</v>
      </c>
      <c r="K363" s="369">
        <v>0</v>
      </c>
      <c r="L363" s="369">
        <v>0</v>
      </c>
      <c r="M363" s="369">
        <v>0</v>
      </c>
      <c r="N363" s="368">
        <f>SUM(B363:M363)</f>
        <v>0</v>
      </c>
    </row>
    <row r="364" spans="1:14" ht="22.5" x14ac:dyDescent="0.25">
      <c r="A364" s="370" t="s">
        <v>280</v>
      </c>
      <c r="B364" s="369">
        <v>0</v>
      </c>
      <c r="C364" s="369">
        <v>0</v>
      </c>
      <c r="D364" s="369">
        <v>0</v>
      </c>
      <c r="E364" s="369">
        <v>0</v>
      </c>
      <c r="F364" s="369">
        <v>0</v>
      </c>
      <c r="G364" s="369">
        <v>0</v>
      </c>
      <c r="H364" s="369">
        <v>0</v>
      </c>
      <c r="I364" s="369">
        <v>0</v>
      </c>
      <c r="J364" s="369">
        <v>0</v>
      </c>
      <c r="K364" s="369">
        <v>0</v>
      </c>
      <c r="L364" s="369">
        <v>0</v>
      </c>
      <c r="M364" s="369">
        <v>0</v>
      </c>
      <c r="N364" s="368">
        <f>SUM(B364:M364)</f>
        <v>0</v>
      </c>
    </row>
    <row r="365" spans="1:14" ht="23.25" thickBot="1" x14ac:dyDescent="0.3">
      <c r="A365" s="370" t="s">
        <v>281</v>
      </c>
      <c r="B365" s="369">
        <v>0</v>
      </c>
      <c r="C365" s="369">
        <v>0</v>
      </c>
      <c r="D365" s="369">
        <v>0</v>
      </c>
      <c r="E365" s="369">
        <v>0</v>
      </c>
      <c r="F365" s="369">
        <v>0</v>
      </c>
      <c r="G365" s="369">
        <v>0</v>
      </c>
      <c r="H365" s="369">
        <v>0</v>
      </c>
      <c r="I365" s="369">
        <v>0</v>
      </c>
      <c r="J365" s="369">
        <v>0</v>
      </c>
      <c r="K365" s="369">
        <v>0</v>
      </c>
      <c r="L365" s="369">
        <v>0</v>
      </c>
      <c r="M365" s="369">
        <v>0</v>
      </c>
      <c r="N365" s="368">
        <f>SUM(B365:M365)</f>
        <v>0</v>
      </c>
    </row>
    <row r="366" spans="1:14" ht="23.25" thickBot="1" x14ac:dyDescent="0.3">
      <c r="A366" s="367" t="s">
        <v>282</v>
      </c>
      <c r="B366" s="366">
        <v>5457484.46</v>
      </c>
      <c r="C366" s="366">
        <v>7832100.0300000003</v>
      </c>
      <c r="D366" s="366">
        <v>12403453.59</v>
      </c>
      <c r="E366" s="366">
        <v>10071531.25</v>
      </c>
      <c r="F366" s="366">
        <v>14342278.16</v>
      </c>
      <c r="G366" s="366">
        <v>14103794.199999999</v>
      </c>
      <c r="H366" s="366">
        <v>16539965.1</v>
      </c>
      <c r="I366" s="366">
        <v>15494454.199999999</v>
      </c>
      <c r="J366" s="366">
        <v>11354405.16</v>
      </c>
      <c r="K366" s="366">
        <v>18433852.810000002</v>
      </c>
      <c r="L366" s="366">
        <v>21553846.400000002</v>
      </c>
      <c r="M366" s="366">
        <v>20642307.470000003</v>
      </c>
      <c r="N366" s="366">
        <f>SUM(B366:M366)</f>
        <v>168229472.82999998</v>
      </c>
    </row>
    <row r="367" spans="1:14" x14ac:dyDescent="0.25">
      <c r="A367" s="370" t="s">
        <v>283</v>
      </c>
      <c r="B367" s="369">
        <v>0</v>
      </c>
      <c r="C367" s="369">
        <v>0</v>
      </c>
      <c r="D367" s="369">
        <v>0</v>
      </c>
      <c r="E367" s="369">
        <v>0</v>
      </c>
      <c r="F367" s="369">
        <v>0</v>
      </c>
      <c r="G367" s="369">
        <v>0</v>
      </c>
      <c r="H367" s="369">
        <v>0</v>
      </c>
      <c r="I367" s="369">
        <v>0</v>
      </c>
      <c r="J367" s="369">
        <v>0</v>
      </c>
      <c r="K367" s="369">
        <v>0</v>
      </c>
      <c r="L367" s="369">
        <v>0</v>
      </c>
      <c r="M367" s="369">
        <v>0</v>
      </c>
      <c r="N367" s="368">
        <f>SUM(B367:M367)</f>
        <v>0</v>
      </c>
    </row>
    <row r="368" spans="1:14" x14ac:dyDescent="0.25">
      <c r="A368" s="370" t="s">
        <v>284</v>
      </c>
      <c r="B368" s="369">
        <v>0</v>
      </c>
      <c r="C368" s="369">
        <v>0</v>
      </c>
      <c r="D368" s="369">
        <v>0</v>
      </c>
      <c r="E368" s="369">
        <v>0</v>
      </c>
      <c r="F368" s="369">
        <v>0</v>
      </c>
      <c r="G368" s="369">
        <v>0</v>
      </c>
      <c r="H368" s="369">
        <v>0</v>
      </c>
      <c r="I368" s="369">
        <v>0</v>
      </c>
      <c r="J368" s="369">
        <v>0</v>
      </c>
      <c r="K368" s="369">
        <v>0</v>
      </c>
      <c r="L368" s="369">
        <v>0</v>
      </c>
      <c r="M368" s="369">
        <v>0</v>
      </c>
      <c r="N368" s="368">
        <f>SUM(B368:M368)</f>
        <v>0</v>
      </c>
    </row>
    <row r="369" spans="1:14" x14ac:dyDescent="0.25">
      <c r="A369" s="370" t="s">
        <v>285</v>
      </c>
      <c r="B369" s="369">
        <v>3381316.67</v>
      </c>
      <c r="C369" s="369">
        <v>3661490.85</v>
      </c>
      <c r="D369" s="369">
        <v>4711006.88</v>
      </c>
      <c r="E369" s="369">
        <v>3444400.88</v>
      </c>
      <c r="F369" s="369">
        <v>5559210.1500000004</v>
      </c>
      <c r="G369" s="369">
        <v>5056399.8099999996</v>
      </c>
      <c r="H369" s="369">
        <v>5702364.1399999997</v>
      </c>
      <c r="I369" s="369">
        <v>4131827.65</v>
      </c>
      <c r="J369" s="369">
        <v>4754039.47</v>
      </c>
      <c r="K369" s="369">
        <v>5345997.18</v>
      </c>
      <c r="L369" s="369">
        <v>5345997.18</v>
      </c>
      <c r="M369" s="369">
        <v>4478482.01</v>
      </c>
      <c r="N369" s="368">
        <f>SUM(B369:M369)</f>
        <v>55572532.869999997</v>
      </c>
    </row>
    <row r="370" spans="1:14" x14ac:dyDescent="0.25">
      <c r="A370" s="370" t="s">
        <v>286</v>
      </c>
      <c r="B370" s="369">
        <v>0</v>
      </c>
      <c r="C370" s="369">
        <v>0</v>
      </c>
      <c r="D370" s="369">
        <v>0</v>
      </c>
      <c r="E370" s="369">
        <v>0</v>
      </c>
      <c r="F370" s="369">
        <v>0</v>
      </c>
      <c r="G370" s="369">
        <v>0</v>
      </c>
      <c r="H370" s="369">
        <v>0</v>
      </c>
      <c r="I370" s="369">
        <v>0</v>
      </c>
      <c r="J370" s="369">
        <v>0</v>
      </c>
      <c r="K370" s="369">
        <v>0</v>
      </c>
      <c r="L370" s="369">
        <v>0</v>
      </c>
      <c r="M370" s="369">
        <v>0</v>
      </c>
      <c r="N370" s="368">
        <f>SUM(B370:M370)</f>
        <v>0</v>
      </c>
    </row>
    <row r="371" spans="1:14" x14ac:dyDescent="0.25">
      <c r="A371" s="370" t="s">
        <v>287</v>
      </c>
      <c r="B371" s="369">
        <v>0</v>
      </c>
      <c r="C371" s="369">
        <v>0</v>
      </c>
      <c r="D371" s="369">
        <v>0</v>
      </c>
      <c r="E371" s="369">
        <v>0</v>
      </c>
      <c r="F371" s="369">
        <v>0</v>
      </c>
      <c r="G371" s="369">
        <v>0</v>
      </c>
      <c r="H371" s="369">
        <v>0</v>
      </c>
      <c r="I371" s="369">
        <v>0</v>
      </c>
      <c r="J371" s="369">
        <v>0</v>
      </c>
      <c r="K371" s="369">
        <v>0</v>
      </c>
      <c r="L371" s="369">
        <v>0</v>
      </c>
      <c r="M371" s="369">
        <v>0</v>
      </c>
      <c r="N371" s="368">
        <f>SUM(B371:M371)</f>
        <v>0</v>
      </c>
    </row>
    <row r="372" spans="1:14" x14ac:dyDescent="0.25">
      <c r="A372" s="370" t="s">
        <v>288</v>
      </c>
      <c r="B372" s="369">
        <v>0</v>
      </c>
      <c r="C372" s="369">
        <v>0</v>
      </c>
      <c r="D372" s="369">
        <v>0</v>
      </c>
      <c r="E372" s="369">
        <v>0</v>
      </c>
      <c r="F372" s="369">
        <v>0</v>
      </c>
      <c r="G372" s="369">
        <v>0</v>
      </c>
      <c r="H372" s="369">
        <v>0</v>
      </c>
      <c r="I372" s="369">
        <v>0</v>
      </c>
      <c r="J372" s="369">
        <v>0</v>
      </c>
      <c r="K372" s="369">
        <v>0</v>
      </c>
      <c r="L372" s="369">
        <v>0</v>
      </c>
      <c r="M372" s="369">
        <v>0</v>
      </c>
      <c r="N372" s="368">
        <f>SUM(B372:M372)</f>
        <v>0</v>
      </c>
    </row>
    <row r="373" spans="1:14" x14ac:dyDescent="0.25">
      <c r="A373" s="370" t="s">
        <v>289</v>
      </c>
      <c r="B373" s="369">
        <v>0</v>
      </c>
      <c r="C373" s="369">
        <v>0</v>
      </c>
      <c r="D373" s="369">
        <v>0</v>
      </c>
      <c r="E373" s="369">
        <v>0</v>
      </c>
      <c r="F373" s="369">
        <v>0</v>
      </c>
      <c r="G373" s="369">
        <v>0</v>
      </c>
      <c r="H373" s="369">
        <v>805144</v>
      </c>
      <c r="I373" s="369">
        <v>3590687.4</v>
      </c>
      <c r="J373" s="369">
        <v>0</v>
      </c>
      <c r="K373" s="369">
        <v>5214715.8</v>
      </c>
      <c r="L373" s="369">
        <v>6418044.1500000004</v>
      </c>
      <c r="M373" s="369">
        <v>6199608.4500000002</v>
      </c>
      <c r="N373" s="368">
        <f>SUM(B373:M373)</f>
        <v>22228199.800000001</v>
      </c>
    </row>
    <row r="374" spans="1:14" x14ac:dyDescent="0.25">
      <c r="A374" s="370" t="s">
        <v>290</v>
      </c>
      <c r="B374" s="369">
        <v>0</v>
      </c>
      <c r="C374" s="369">
        <v>0</v>
      </c>
      <c r="D374" s="369">
        <v>0</v>
      </c>
      <c r="E374" s="369">
        <v>0</v>
      </c>
      <c r="F374" s="369">
        <v>0</v>
      </c>
      <c r="G374" s="369">
        <v>0</v>
      </c>
      <c r="H374" s="369">
        <v>0</v>
      </c>
      <c r="I374" s="369">
        <v>0</v>
      </c>
      <c r="J374" s="369">
        <v>0</v>
      </c>
      <c r="K374" s="369">
        <v>0</v>
      </c>
      <c r="L374" s="369">
        <v>0</v>
      </c>
      <c r="M374" s="369">
        <v>0</v>
      </c>
      <c r="N374" s="368">
        <f>SUM(B374:M374)</f>
        <v>0</v>
      </c>
    </row>
    <row r="375" spans="1:14" x14ac:dyDescent="0.25">
      <c r="A375" s="370" t="s">
        <v>291</v>
      </c>
      <c r="B375" s="369">
        <v>0</v>
      </c>
      <c r="C375" s="369">
        <v>0</v>
      </c>
      <c r="D375" s="369">
        <v>0</v>
      </c>
      <c r="E375" s="369">
        <v>0</v>
      </c>
      <c r="F375" s="369">
        <v>0</v>
      </c>
      <c r="G375" s="369">
        <v>0</v>
      </c>
      <c r="H375" s="369">
        <v>0</v>
      </c>
      <c r="I375" s="369">
        <v>0</v>
      </c>
      <c r="J375" s="369">
        <v>0</v>
      </c>
      <c r="K375" s="369">
        <v>0</v>
      </c>
      <c r="L375" s="369">
        <v>0</v>
      </c>
      <c r="M375" s="369">
        <v>0</v>
      </c>
      <c r="N375" s="368">
        <f>SUM(B375:M375)</f>
        <v>0</v>
      </c>
    </row>
    <row r="376" spans="1:14" x14ac:dyDescent="0.25">
      <c r="A376" s="370" t="s">
        <v>292</v>
      </c>
      <c r="B376" s="369">
        <v>0</v>
      </c>
      <c r="C376" s="369">
        <v>0</v>
      </c>
      <c r="D376" s="369">
        <v>0</v>
      </c>
      <c r="E376" s="369">
        <v>0</v>
      </c>
      <c r="F376" s="369">
        <v>0</v>
      </c>
      <c r="G376" s="369">
        <v>0</v>
      </c>
      <c r="H376" s="369">
        <v>0</v>
      </c>
      <c r="I376" s="369">
        <v>0</v>
      </c>
      <c r="J376" s="369">
        <v>0</v>
      </c>
      <c r="K376" s="369">
        <v>0</v>
      </c>
      <c r="L376" s="369">
        <v>0</v>
      </c>
      <c r="M376" s="369">
        <v>0</v>
      </c>
      <c r="N376" s="368">
        <f>SUM(B376:M376)</f>
        <v>0</v>
      </c>
    </row>
    <row r="377" spans="1:14" x14ac:dyDescent="0.25">
      <c r="A377" s="370" t="s">
        <v>293</v>
      </c>
      <c r="B377" s="369">
        <v>0</v>
      </c>
      <c r="C377" s="369">
        <v>0</v>
      </c>
      <c r="D377" s="369">
        <v>0</v>
      </c>
      <c r="E377" s="369">
        <v>0</v>
      </c>
      <c r="F377" s="369">
        <v>0</v>
      </c>
      <c r="G377" s="369">
        <v>0</v>
      </c>
      <c r="H377" s="369">
        <v>0</v>
      </c>
      <c r="I377" s="369">
        <v>0</v>
      </c>
      <c r="J377" s="369">
        <v>0</v>
      </c>
      <c r="K377" s="369">
        <v>0</v>
      </c>
      <c r="L377" s="369">
        <v>0</v>
      </c>
      <c r="M377" s="369">
        <v>0</v>
      </c>
      <c r="N377" s="368">
        <f>SUM(B377:M377)</f>
        <v>0</v>
      </c>
    </row>
    <row r="378" spans="1:14" x14ac:dyDescent="0.25">
      <c r="A378" s="370" t="s">
        <v>294</v>
      </c>
      <c r="B378" s="369">
        <v>0</v>
      </c>
      <c r="C378" s="369">
        <v>0</v>
      </c>
      <c r="D378" s="369">
        <v>0</v>
      </c>
      <c r="E378" s="369">
        <v>0</v>
      </c>
      <c r="F378" s="369">
        <v>0</v>
      </c>
      <c r="G378" s="369">
        <v>0</v>
      </c>
      <c r="H378" s="369">
        <v>0</v>
      </c>
      <c r="I378" s="369">
        <v>0</v>
      </c>
      <c r="J378" s="369">
        <v>0</v>
      </c>
      <c r="K378" s="369">
        <v>0</v>
      </c>
      <c r="L378" s="369">
        <v>0</v>
      </c>
      <c r="M378" s="369">
        <v>0</v>
      </c>
      <c r="N378" s="368">
        <f>SUM(B378:M378)</f>
        <v>0</v>
      </c>
    </row>
    <row r="379" spans="1:14" ht="33.75" x14ac:dyDescent="0.25">
      <c r="A379" s="370" t="s">
        <v>295</v>
      </c>
      <c r="B379" s="369">
        <v>0</v>
      </c>
      <c r="C379" s="369">
        <v>0</v>
      </c>
      <c r="D379" s="369">
        <v>0</v>
      </c>
      <c r="E379" s="369">
        <v>0</v>
      </c>
      <c r="F379" s="369">
        <v>0</v>
      </c>
      <c r="G379" s="369">
        <v>0</v>
      </c>
      <c r="H379" s="369">
        <v>0</v>
      </c>
      <c r="I379" s="369">
        <v>0</v>
      </c>
      <c r="J379" s="369">
        <v>0</v>
      </c>
      <c r="K379" s="369">
        <v>0</v>
      </c>
      <c r="L379" s="369">
        <v>0</v>
      </c>
      <c r="M379" s="369">
        <v>0</v>
      </c>
      <c r="N379" s="368">
        <f>SUM(B379:M379)</f>
        <v>0</v>
      </c>
    </row>
    <row r="380" spans="1:14" ht="22.5" x14ac:dyDescent="0.25">
      <c r="A380" s="370" t="s">
        <v>296</v>
      </c>
      <c r="B380" s="369">
        <v>1731813.36</v>
      </c>
      <c r="C380" s="369">
        <v>1638153.43</v>
      </c>
      <c r="D380" s="369">
        <v>3454689.21</v>
      </c>
      <c r="E380" s="369">
        <v>3548525.01</v>
      </c>
      <c r="F380" s="369">
        <v>2376017.16</v>
      </c>
      <c r="G380" s="369">
        <v>2730351.64</v>
      </c>
      <c r="H380" s="369">
        <v>3662141.97</v>
      </c>
      <c r="I380" s="369">
        <v>2583859.0299999998</v>
      </c>
      <c r="J380" s="369">
        <v>3037429.85</v>
      </c>
      <c r="K380" s="369">
        <v>2638466.42</v>
      </c>
      <c r="L380" s="369">
        <v>2850888.04</v>
      </c>
      <c r="M380" s="369">
        <v>7362507.8700000001</v>
      </c>
      <c r="N380" s="368">
        <f>SUM(B380:M380)</f>
        <v>37614842.990000002</v>
      </c>
    </row>
    <row r="381" spans="1:14" ht="15.75" thickBot="1" x14ac:dyDescent="0.3">
      <c r="A381" s="370" t="s">
        <v>297</v>
      </c>
      <c r="B381" s="369">
        <v>344354.43</v>
      </c>
      <c r="C381" s="369">
        <v>2532455.75</v>
      </c>
      <c r="D381" s="369">
        <v>4237757.5</v>
      </c>
      <c r="E381" s="369">
        <v>3078605.36</v>
      </c>
      <c r="F381" s="369">
        <v>6407050.8499999996</v>
      </c>
      <c r="G381" s="369">
        <v>6317042.75</v>
      </c>
      <c r="H381" s="369">
        <v>6370314.9900000002</v>
      </c>
      <c r="I381" s="369">
        <v>5188080.12</v>
      </c>
      <c r="J381" s="369">
        <v>3562935.84</v>
      </c>
      <c r="K381" s="369">
        <v>5234673.41</v>
      </c>
      <c r="L381" s="369">
        <v>6938917.0300000003</v>
      </c>
      <c r="M381" s="369">
        <v>2601709.14</v>
      </c>
      <c r="N381" s="368">
        <f>SUM(B381:M381)</f>
        <v>52813897.170000002</v>
      </c>
    </row>
    <row r="382" spans="1:14" ht="23.25" thickBot="1" x14ac:dyDescent="0.3">
      <c r="A382" s="367" t="s">
        <v>298</v>
      </c>
      <c r="B382" s="366">
        <v>8216149.2999999998</v>
      </c>
      <c r="C382" s="366">
        <v>9565222.959999999</v>
      </c>
      <c r="D382" s="366">
        <v>12345418.130000001</v>
      </c>
      <c r="E382" s="366">
        <v>2079422.53</v>
      </c>
      <c r="F382" s="366">
        <v>4313873.42</v>
      </c>
      <c r="G382" s="366">
        <v>11545277.32</v>
      </c>
      <c r="H382" s="366">
        <v>12981733.15</v>
      </c>
      <c r="I382" s="366">
        <v>14258263.470000001</v>
      </c>
      <c r="J382" s="366">
        <v>12594127.25</v>
      </c>
      <c r="K382" s="366">
        <v>10430358.119999999</v>
      </c>
      <c r="L382" s="366">
        <v>8423913.0899999999</v>
      </c>
      <c r="M382" s="366">
        <v>11265971.92</v>
      </c>
      <c r="N382" s="366">
        <f>SUM(B382:M382)</f>
        <v>118019730.66000001</v>
      </c>
    </row>
    <row r="383" spans="1:14" x14ac:dyDescent="0.25">
      <c r="A383" s="370" t="s">
        <v>299</v>
      </c>
      <c r="B383" s="369">
        <v>7832427.7000000002</v>
      </c>
      <c r="C383" s="369">
        <v>8797779.7599999998</v>
      </c>
      <c r="D383" s="369">
        <v>11194253.33</v>
      </c>
      <c r="E383" s="369">
        <v>1741700.53</v>
      </c>
      <c r="F383" s="369">
        <v>4169135.42</v>
      </c>
      <c r="G383" s="369">
        <v>11545277.32</v>
      </c>
      <c r="H383" s="369">
        <v>12981733.15</v>
      </c>
      <c r="I383" s="369">
        <v>14258263.470000001</v>
      </c>
      <c r="J383" s="369">
        <v>12594127.25</v>
      </c>
      <c r="K383" s="369">
        <v>10430358.119999999</v>
      </c>
      <c r="L383" s="369">
        <v>8423913.0899999999</v>
      </c>
      <c r="M383" s="369">
        <v>11265971.92</v>
      </c>
      <c r="N383" s="368">
        <f>SUM(B383:M383)</f>
        <v>115234941.06000002</v>
      </c>
    </row>
    <row r="384" spans="1:14" x14ac:dyDescent="0.25">
      <c r="A384" s="370" t="s">
        <v>300</v>
      </c>
      <c r="B384" s="369">
        <v>383721.6</v>
      </c>
      <c r="C384" s="369">
        <v>767443.2</v>
      </c>
      <c r="D384" s="369">
        <v>1151164.8</v>
      </c>
      <c r="E384" s="369">
        <v>0</v>
      </c>
      <c r="F384" s="369">
        <v>0</v>
      </c>
      <c r="G384" s="369">
        <v>0</v>
      </c>
      <c r="H384" s="369">
        <v>0</v>
      </c>
      <c r="I384" s="369">
        <v>0</v>
      </c>
      <c r="J384" s="369">
        <v>0</v>
      </c>
      <c r="K384" s="369">
        <v>0</v>
      </c>
      <c r="L384" s="369">
        <v>0</v>
      </c>
      <c r="M384" s="369">
        <v>0</v>
      </c>
      <c r="N384" s="368">
        <f>SUM(B384:M384)</f>
        <v>2302329.5999999996</v>
      </c>
    </row>
    <row r="385" spans="1:14" x14ac:dyDescent="0.25">
      <c r="A385" s="370" t="s">
        <v>301</v>
      </c>
      <c r="B385" s="369">
        <v>0</v>
      </c>
      <c r="C385" s="369">
        <v>0</v>
      </c>
      <c r="D385" s="369">
        <v>0</v>
      </c>
      <c r="E385" s="369">
        <v>0</v>
      </c>
      <c r="F385" s="369">
        <v>0</v>
      </c>
      <c r="G385" s="369">
        <v>0</v>
      </c>
      <c r="H385" s="369">
        <v>0</v>
      </c>
      <c r="I385" s="369">
        <v>0</v>
      </c>
      <c r="J385" s="369">
        <v>0</v>
      </c>
      <c r="K385" s="369">
        <v>0</v>
      </c>
      <c r="L385" s="369">
        <v>0</v>
      </c>
      <c r="M385" s="369">
        <v>0</v>
      </c>
      <c r="N385" s="368">
        <f>SUM(B385:M385)</f>
        <v>0</v>
      </c>
    </row>
    <row r="386" spans="1:14" x14ac:dyDescent="0.25">
      <c r="A386" s="370" t="s">
        <v>302</v>
      </c>
      <c r="B386" s="369">
        <v>0</v>
      </c>
      <c r="C386" s="369">
        <v>0</v>
      </c>
      <c r="D386" s="369">
        <v>0</v>
      </c>
      <c r="E386" s="369">
        <v>0</v>
      </c>
      <c r="F386" s="369">
        <v>0</v>
      </c>
      <c r="G386" s="369">
        <v>0</v>
      </c>
      <c r="H386" s="369">
        <v>0</v>
      </c>
      <c r="I386" s="369">
        <v>0</v>
      </c>
      <c r="J386" s="369">
        <v>0</v>
      </c>
      <c r="K386" s="369">
        <v>0</v>
      </c>
      <c r="L386" s="369">
        <v>0</v>
      </c>
      <c r="M386" s="369">
        <v>0</v>
      </c>
      <c r="N386" s="368">
        <f>SUM(B386:M386)</f>
        <v>0</v>
      </c>
    </row>
    <row r="387" spans="1:14" x14ac:dyDescent="0.25">
      <c r="A387" s="370" t="s">
        <v>303</v>
      </c>
      <c r="B387" s="369">
        <v>0</v>
      </c>
      <c r="C387" s="369">
        <v>0</v>
      </c>
      <c r="D387" s="369">
        <v>0</v>
      </c>
      <c r="E387" s="369">
        <v>0</v>
      </c>
      <c r="F387" s="369">
        <v>0</v>
      </c>
      <c r="G387" s="369">
        <v>0</v>
      </c>
      <c r="H387" s="369">
        <v>0</v>
      </c>
      <c r="I387" s="369">
        <v>0</v>
      </c>
      <c r="J387" s="369">
        <v>0</v>
      </c>
      <c r="K387" s="369">
        <v>0</v>
      </c>
      <c r="L387" s="369">
        <v>0</v>
      </c>
      <c r="M387" s="369">
        <v>0</v>
      </c>
      <c r="N387" s="368">
        <f>SUM(B387:M387)</f>
        <v>0</v>
      </c>
    </row>
    <row r="388" spans="1:14" ht="15.75" thickBot="1" x14ac:dyDescent="0.3">
      <c r="A388" s="370" t="s">
        <v>234</v>
      </c>
      <c r="B388" s="369">
        <v>0</v>
      </c>
      <c r="C388" s="369">
        <v>0</v>
      </c>
      <c r="D388" s="369">
        <v>0</v>
      </c>
      <c r="E388" s="369">
        <v>337722</v>
      </c>
      <c r="F388" s="369">
        <v>144738</v>
      </c>
      <c r="G388" s="369">
        <v>0</v>
      </c>
      <c r="H388" s="369">
        <v>0</v>
      </c>
      <c r="I388" s="369">
        <v>0</v>
      </c>
      <c r="J388" s="369">
        <v>0</v>
      </c>
      <c r="K388" s="369">
        <v>0</v>
      </c>
      <c r="L388" s="369">
        <v>0</v>
      </c>
      <c r="M388" s="369">
        <v>0</v>
      </c>
      <c r="N388" s="368">
        <f>SUM(B388:M388)</f>
        <v>482460</v>
      </c>
    </row>
    <row r="389" spans="1:14" ht="23.25" thickBot="1" x14ac:dyDescent="0.3">
      <c r="A389" s="367" t="s">
        <v>304</v>
      </c>
      <c r="B389" s="366">
        <v>4695608.04</v>
      </c>
      <c r="C389" s="366">
        <v>7196484.4199999999</v>
      </c>
      <c r="D389" s="366">
        <v>4361010</v>
      </c>
      <c r="E389" s="366">
        <v>0</v>
      </c>
      <c r="F389" s="366">
        <v>0</v>
      </c>
      <c r="G389" s="366">
        <v>1254396</v>
      </c>
      <c r="H389" s="366">
        <v>2219316</v>
      </c>
      <c r="I389" s="366">
        <v>0</v>
      </c>
      <c r="J389" s="366">
        <v>4744582.2</v>
      </c>
      <c r="K389" s="366">
        <v>2653530</v>
      </c>
      <c r="L389" s="366">
        <v>2943006</v>
      </c>
      <c r="M389" s="366">
        <v>3184236</v>
      </c>
      <c r="N389" s="366">
        <f>SUM(B389:M389)</f>
        <v>33252168.66</v>
      </c>
    </row>
    <row r="390" spans="1:14" x14ac:dyDescent="0.25">
      <c r="A390" s="370" t="s">
        <v>305</v>
      </c>
      <c r="B390" s="369">
        <v>647526.6</v>
      </c>
      <c r="C390" s="369">
        <v>0</v>
      </c>
      <c r="D390" s="369">
        <v>308346</v>
      </c>
      <c r="E390" s="369">
        <v>0</v>
      </c>
      <c r="F390" s="369">
        <v>0</v>
      </c>
      <c r="G390" s="369">
        <v>0</v>
      </c>
      <c r="H390" s="369">
        <v>0</v>
      </c>
      <c r="I390" s="369">
        <v>0</v>
      </c>
      <c r="J390" s="369">
        <v>0</v>
      </c>
      <c r="K390" s="369">
        <v>0</v>
      </c>
      <c r="L390" s="369">
        <v>0</v>
      </c>
      <c r="M390" s="369">
        <v>0</v>
      </c>
      <c r="N390" s="369">
        <f>SUM(B390:M390)</f>
        <v>955872.6</v>
      </c>
    </row>
    <row r="391" spans="1:14" x14ac:dyDescent="0.25">
      <c r="A391" s="370" t="s">
        <v>306</v>
      </c>
      <c r="B391" s="369">
        <v>0</v>
      </c>
      <c r="C391" s="369">
        <v>0</v>
      </c>
      <c r="D391" s="369">
        <v>0</v>
      </c>
      <c r="E391" s="369">
        <v>0</v>
      </c>
      <c r="F391" s="369">
        <v>0</v>
      </c>
      <c r="G391" s="369">
        <v>0</v>
      </c>
      <c r="H391" s="369">
        <v>0</v>
      </c>
      <c r="I391" s="369">
        <v>0</v>
      </c>
      <c r="J391" s="369">
        <v>0</v>
      </c>
      <c r="K391" s="369">
        <v>0</v>
      </c>
      <c r="L391" s="369">
        <v>0</v>
      </c>
      <c r="M391" s="369">
        <v>0</v>
      </c>
      <c r="N391" s="369">
        <f>SUM(B391:M391)</f>
        <v>0</v>
      </c>
    </row>
    <row r="392" spans="1:14" ht="22.5" x14ac:dyDescent="0.25">
      <c r="A392" s="370" t="s">
        <v>307</v>
      </c>
      <c r="B392" s="369">
        <v>0</v>
      </c>
      <c r="C392" s="369">
        <v>0</v>
      </c>
      <c r="D392" s="369">
        <v>0</v>
      </c>
      <c r="E392" s="369">
        <v>0</v>
      </c>
      <c r="F392" s="369">
        <v>0</v>
      </c>
      <c r="G392" s="369">
        <v>0</v>
      </c>
      <c r="H392" s="369">
        <v>0</v>
      </c>
      <c r="I392" s="369">
        <v>0</v>
      </c>
      <c r="J392" s="369">
        <v>0</v>
      </c>
      <c r="K392" s="369">
        <v>0</v>
      </c>
      <c r="L392" s="369">
        <v>0</v>
      </c>
      <c r="M392" s="369">
        <v>0</v>
      </c>
      <c r="N392" s="369">
        <f>SUM(B392:M392)</f>
        <v>0</v>
      </c>
    </row>
    <row r="393" spans="1:14" ht="15.75" thickBot="1" x14ac:dyDescent="0.3">
      <c r="A393" s="370" t="s">
        <v>234</v>
      </c>
      <c r="B393" s="369">
        <v>4048081.44</v>
      </c>
      <c r="C393" s="369">
        <v>7196484.4199999999</v>
      </c>
      <c r="D393" s="369">
        <v>4052664</v>
      </c>
      <c r="E393" s="369">
        <v>0</v>
      </c>
      <c r="F393" s="369">
        <v>0</v>
      </c>
      <c r="G393" s="369">
        <v>1254396</v>
      </c>
      <c r="H393" s="369">
        <v>2219316</v>
      </c>
      <c r="I393" s="369">
        <v>0</v>
      </c>
      <c r="J393" s="369">
        <v>4744582.2</v>
      </c>
      <c r="K393" s="369">
        <v>2653530</v>
      </c>
      <c r="L393" s="369">
        <v>2943006</v>
      </c>
      <c r="M393" s="369">
        <v>3184236</v>
      </c>
      <c r="N393" s="369">
        <f>SUM(B393:M393)</f>
        <v>32296296.059999999</v>
      </c>
    </row>
    <row r="394" spans="1:14" ht="15.75" thickBot="1" x14ac:dyDescent="0.3">
      <c r="A394" s="367" t="s">
        <v>308</v>
      </c>
      <c r="B394" s="366">
        <v>446509.2</v>
      </c>
      <c r="C394" s="366">
        <v>470687.52</v>
      </c>
      <c r="D394" s="366">
        <v>825227.96</v>
      </c>
      <c r="E394" s="366">
        <v>582938.66</v>
      </c>
      <c r="F394" s="366">
        <v>549895.82000000007</v>
      </c>
      <c r="G394" s="366">
        <v>342267.83999999997</v>
      </c>
      <c r="H394" s="366">
        <v>289718.38</v>
      </c>
      <c r="I394" s="366">
        <v>138577.95000000001</v>
      </c>
      <c r="J394" s="366">
        <v>106831.15</v>
      </c>
      <c r="K394" s="366">
        <v>258083.84</v>
      </c>
      <c r="L394" s="366">
        <v>33577</v>
      </c>
      <c r="M394" s="366">
        <v>156490.71</v>
      </c>
      <c r="N394" s="366">
        <f>SUM(B394:M394)</f>
        <v>4200806.03</v>
      </c>
    </row>
    <row r="395" spans="1:14" x14ac:dyDescent="0.25">
      <c r="A395" s="370" t="s">
        <v>309</v>
      </c>
      <c r="B395" s="369">
        <v>0</v>
      </c>
      <c r="C395" s="369">
        <v>0</v>
      </c>
      <c r="D395" s="369">
        <v>0</v>
      </c>
      <c r="E395" s="369">
        <v>0</v>
      </c>
      <c r="F395" s="369">
        <v>0</v>
      </c>
      <c r="G395" s="369">
        <v>0</v>
      </c>
      <c r="H395" s="369">
        <v>0</v>
      </c>
      <c r="I395" s="369">
        <v>0</v>
      </c>
      <c r="J395" s="369">
        <v>0</v>
      </c>
      <c r="K395" s="369">
        <v>0</v>
      </c>
      <c r="L395" s="369">
        <v>0</v>
      </c>
      <c r="M395" s="369">
        <v>0</v>
      </c>
      <c r="N395" s="368">
        <f>SUM(B395:M395)</f>
        <v>0</v>
      </c>
    </row>
    <row r="396" spans="1:14" x14ac:dyDescent="0.25">
      <c r="A396" s="370" t="s">
        <v>310</v>
      </c>
      <c r="B396" s="369">
        <v>0</v>
      </c>
      <c r="C396" s="369">
        <v>0</v>
      </c>
      <c r="D396" s="369">
        <v>0</v>
      </c>
      <c r="E396" s="369">
        <v>0</v>
      </c>
      <c r="F396" s="369">
        <v>0</v>
      </c>
      <c r="G396" s="369">
        <v>0</v>
      </c>
      <c r="H396" s="369">
        <v>0</v>
      </c>
      <c r="I396" s="369">
        <v>0</v>
      </c>
      <c r="J396" s="369">
        <v>0</v>
      </c>
      <c r="K396" s="369">
        <v>0</v>
      </c>
      <c r="L396" s="369">
        <v>0</v>
      </c>
      <c r="M396" s="369">
        <v>0</v>
      </c>
      <c r="N396" s="368">
        <f>SUM(B396:M396)</f>
        <v>0</v>
      </c>
    </row>
    <row r="397" spans="1:14" ht="22.5" x14ac:dyDescent="0.25">
      <c r="A397" s="370" t="s">
        <v>311</v>
      </c>
      <c r="B397" s="369">
        <v>0</v>
      </c>
      <c r="C397" s="369">
        <v>0</v>
      </c>
      <c r="D397" s="369">
        <v>0</v>
      </c>
      <c r="E397" s="369">
        <v>0</v>
      </c>
      <c r="F397" s="369">
        <v>0</v>
      </c>
      <c r="G397" s="369">
        <v>0</v>
      </c>
      <c r="H397" s="369">
        <v>0</v>
      </c>
      <c r="I397" s="369">
        <v>0</v>
      </c>
      <c r="J397" s="369">
        <v>0</v>
      </c>
      <c r="K397" s="369">
        <v>0</v>
      </c>
      <c r="L397" s="369">
        <v>0</v>
      </c>
      <c r="M397" s="369">
        <v>0</v>
      </c>
      <c r="N397" s="368">
        <f>SUM(B397:M397)</f>
        <v>0</v>
      </c>
    </row>
    <row r="398" spans="1:14" x14ac:dyDescent="0.25">
      <c r="A398" s="370" t="s">
        <v>312</v>
      </c>
      <c r="B398" s="369">
        <v>0</v>
      </c>
      <c r="C398" s="369">
        <v>0</v>
      </c>
      <c r="D398" s="369">
        <v>0</v>
      </c>
      <c r="E398" s="369">
        <v>0</v>
      </c>
      <c r="F398" s="369">
        <v>0</v>
      </c>
      <c r="G398" s="369">
        <v>0</v>
      </c>
      <c r="H398" s="369">
        <v>0</v>
      </c>
      <c r="I398" s="369">
        <v>0</v>
      </c>
      <c r="J398" s="369">
        <v>0</v>
      </c>
      <c r="K398" s="369">
        <v>0</v>
      </c>
      <c r="L398" s="369">
        <v>0</v>
      </c>
      <c r="M398" s="369">
        <v>0</v>
      </c>
      <c r="N398" s="368">
        <f>SUM(B398:M398)</f>
        <v>0</v>
      </c>
    </row>
    <row r="399" spans="1:14" x14ac:dyDescent="0.25">
      <c r="A399" s="370" t="s">
        <v>398</v>
      </c>
      <c r="B399" s="369">
        <v>0</v>
      </c>
      <c r="C399" s="369">
        <v>0</v>
      </c>
      <c r="D399" s="369">
        <v>0</v>
      </c>
      <c r="E399" s="369">
        <v>0</v>
      </c>
      <c r="F399" s="369">
        <v>0</v>
      </c>
      <c r="G399" s="369">
        <v>0</v>
      </c>
      <c r="H399" s="369">
        <v>0</v>
      </c>
      <c r="I399" s="369">
        <v>0</v>
      </c>
      <c r="J399" s="369">
        <v>0</v>
      </c>
      <c r="K399" s="369">
        <v>0</v>
      </c>
      <c r="L399" s="369">
        <v>0</v>
      </c>
      <c r="M399" s="369">
        <v>0</v>
      </c>
      <c r="N399" s="368">
        <f>SUM(B399:M399)</f>
        <v>0</v>
      </c>
    </row>
    <row r="400" spans="1:14" x14ac:dyDescent="0.25">
      <c r="A400" s="370" t="s">
        <v>314</v>
      </c>
      <c r="B400" s="369">
        <v>0</v>
      </c>
      <c r="C400" s="369">
        <v>0</v>
      </c>
      <c r="D400" s="369">
        <v>0</v>
      </c>
      <c r="E400" s="369">
        <v>0</v>
      </c>
      <c r="F400" s="369">
        <v>0</v>
      </c>
      <c r="G400" s="369">
        <v>0</v>
      </c>
      <c r="H400" s="369">
        <v>0</v>
      </c>
      <c r="I400" s="369">
        <v>0</v>
      </c>
      <c r="J400" s="369">
        <v>0</v>
      </c>
      <c r="K400" s="369">
        <v>0</v>
      </c>
      <c r="L400" s="369">
        <v>0</v>
      </c>
      <c r="M400" s="369">
        <v>0</v>
      </c>
      <c r="N400" s="368">
        <f>SUM(B400:M400)</f>
        <v>0</v>
      </c>
    </row>
    <row r="401" spans="1:14" x14ac:dyDescent="0.25">
      <c r="A401" s="370" t="s">
        <v>313</v>
      </c>
      <c r="B401" s="369">
        <v>87797.25</v>
      </c>
      <c r="C401" s="369">
        <v>70836</v>
      </c>
      <c r="D401" s="369">
        <v>124823.6</v>
      </c>
      <c r="E401" s="369">
        <v>132109.4</v>
      </c>
      <c r="F401" s="369">
        <v>150044.29999999999</v>
      </c>
      <c r="G401" s="369">
        <v>168273.75</v>
      </c>
      <c r="H401" s="369">
        <v>191305.3</v>
      </c>
      <c r="I401" s="369">
        <v>138577.95000000001</v>
      </c>
      <c r="J401" s="369">
        <v>106831.15</v>
      </c>
      <c r="K401" s="369">
        <v>208877.3</v>
      </c>
      <c r="L401" s="369">
        <v>33577</v>
      </c>
      <c r="M401" s="369">
        <v>82680.899999999994</v>
      </c>
      <c r="N401" s="368">
        <f>SUM(B401:M401)</f>
        <v>1495733.9</v>
      </c>
    </row>
    <row r="402" spans="1:14" ht="15.75" thickBot="1" x14ac:dyDescent="0.3">
      <c r="A402" s="370" t="s">
        <v>234</v>
      </c>
      <c r="B402" s="369">
        <v>358711.95</v>
      </c>
      <c r="C402" s="369">
        <v>399851.52000000002</v>
      </c>
      <c r="D402" s="369">
        <v>700404.36</v>
      </c>
      <c r="E402" s="369">
        <v>450829.26</v>
      </c>
      <c r="F402" s="369">
        <v>399851.52000000002</v>
      </c>
      <c r="G402" s="369">
        <v>173994.09</v>
      </c>
      <c r="H402" s="369">
        <v>98413.08</v>
      </c>
      <c r="I402" s="369">
        <v>0</v>
      </c>
      <c r="J402" s="369">
        <v>0</v>
      </c>
      <c r="K402" s="369">
        <v>49206.54</v>
      </c>
      <c r="L402" s="369">
        <v>0</v>
      </c>
      <c r="M402" s="369">
        <v>73809.81</v>
      </c>
      <c r="N402" s="368">
        <f>SUM(B402:M402)</f>
        <v>2705072.1300000004</v>
      </c>
    </row>
    <row r="403" spans="1:14" ht="23.25" thickBot="1" x14ac:dyDescent="0.3">
      <c r="A403" s="367" t="s">
        <v>315</v>
      </c>
      <c r="B403" s="366">
        <v>0</v>
      </c>
      <c r="C403" s="366">
        <v>0</v>
      </c>
      <c r="D403" s="366">
        <v>0</v>
      </c>
      <c r="E403" s="366">
        <v>0</v>
      </c>
      <c r="F403" s="366">
        <v>0</v>
      </c>
      <c r="G403" s="366">
        <v>0</v>
      </c>
      <c r="H403" s="366">
        <v>0</v>
      </c>
      <c r="I403" s="366">
        <v>0</v>
      </c>
      <c r="J403" s="366">
        <v>0</v>
      </c>
      <c r="K403" s="366">
        <v>0</v>
      </c>
      <c r="L403" s="366">
        <v>0</v>
      </c>
      <c r="M403" s="366">
        <v>0</v>
      </c>
      <c r="N403" s="366">
        <f>SUM(B403:M403)</f>
        <v>0</v>
      </c>
    </row>
    <row r="404" spans="1:14" x14ac:dyDescent="0.25">
      <c r="A404" s="370" t="s">
        <v>316</v>
      </c>
      <c r="B404" s="369">
        <v>0</v>
      </c>
      <c r="C404" s="369">
        <v>0</v>
      </c>
      <c r="D404" s="369">
        <v>0</v>
      </c>
      <c r="E404" s="369">
        <v>0</v>
      </c>
      <c r="F404" s="369">
        <v>0</v>
      </c>
      <c r="G404" s="369">
        <v>0</v>
      </c>
      <c r="H404" s="369">
        <v>0</v>
      </c>
      <c r="I404" s="369">
        <v>0</v>
      </c>
      <c r="J404" s="369">
        <v>0</v>
      </c>
      <c r="K404" s="369">
        <v>0</v>
      </c>
      <c r="L404" s="369">
        <v>0</v>
      </c>
      <c r="M404" s="369">
        <v>0</v>
      </c>
      <c r="N404" s="368">
        <f>SUM(B404:M404)</f>
        <v>0</v>
      </c>
    </row>
    <row r="405" spans="1:14" x14ac:dyDescent="0.25">
      <c r="A405" s="370" t="s">
        <v>317</v>
      </c>
      <c r="B405" s="369">
        <v>0</v>
      </c>
      <c r="C405" s="369">
        <v>0</v>
      </c>
      <c r="D405" s="369">
        <v>0</v>
      </c>
      <c r="E405" s="369">
        <v>0</v>
      </c>
      <c r="F405" s="369">
        <v>0</v>
      </c>
      <c r="G405" s="369">
        <v>0</v>
      </c>
      <c r="H405" s="369">
        <v>0</v>
      </c>
      <c r="I405" s="369">
        <v>0</v>
      </c>
      <c r="J405" s="369">
        <v>0</v>
      </c>
      <c r="K405" s="369">
        <v>0</v>
      </c>
      <c r="L405" s="369">
        <v>0</v>
      </c>
      <c r="M405" s="369">
        <v>0</v>
      </c>
      <c r="N405" s="368">
        <f>SUM(B405:M405)</f>
        <v>0</v>
      </c>
    </row>
    <row r="406" spans="1:14" ht="15.75" thickBot="1" x14ac:dyDescent="0.3">
      <c r="A406" s="370" t="s">
        <v>234</v>
      </c>
      <c r="B406" s="369">
        <v>0</v>
      </c>
      <c r="C406" s="369">
        <v>0</v>
      </c>
      <c r="D406" s="369">
        <v>0</v>
      </c>
      <c r="E406" s="369">
        <v>0</v>
      </c>
      <c r="F406" s="369">
        <v>0</v>
      </c>
      <c r="G406" s="369">
        <v>0</v>
      </c>
      <c r="H406" s="369">
        <v>0</v>
      </c>
      <c r="I406" s="369">
        <v>0</v>
      </c>
      <c r="J406" s="369">
        <v>0</v>
      </c>
      <c r="K406" s="369">
        <v>0</v>
      </c>
      <c r="L406" s="369">
        <v>0</v>
      </c>
      <c r="M406" s="369">
        <v>0</v>
      </c>
      <c r="N406" s="368">
        <f>SUM(B406:M406)</f>
        <v>0</v>
      </c>
    </row>
    <row r="407" spans="1:14" ht="15.75" thickBot="1" x14ac:dyDescent="0.3">
      <c r="A407" s="367" t="s">
        <v>318</v>
      </c>
      <c r="B407" s="366">
        <v>6876507.7199999997</v>
      </c>
      <c r="C407" s="366">
        <v>6402145</v>
      </c>
      <c r="D407" s="366">
        <v>8311532.0099999998</v>
      </c>
      <c r="E407" s="366">
        <v>6707774.8700000001</v>
      </c>
      <c r="F407" s="366">
        <v>6597822.79</v>
      </c>
      <c r="G407" s="366">
        <v>6626740.2300000004</v>
      </c>
      <c r="H407" s="366">
        <v>5252683.3099999996</v>
      </c>
      <c r="I407" s="366">
        <v>7658299.0599999996</v>
      </c>
      <c r="J407" s="366">
        <v>9328356.8499999996</v>
      </c>
      <c r="K407" s="366">
        <v>9525930.3900000006</v>
      </c>
      <c r="L407" s="366">
        <v>8205812.29</v>
      </c>
      <c r="M407" s="366">
        <v>2453059.09</v>
      </c>
      <c r="N407" s="366">
        <f>SUM(B407:M407)</f>
        <v>83946663.610000029</v>
      </c>
    </row>
    <row r="408" spans="1:14" ht="15.75" thickBot="1" x14ac:dyDescent="0.3">
      <c r="A408" s="365" t="s">
        <v>318</v>
      </c>
      <c r="B408" s="364">
        <v>6876507.7199999997</v>
      </c>
      <c r="C408" s="364">
        <v>6402145</v>
      </c>
      <c r="D408" s="364">
        <v>8311532.0099999998</v>
      </c>
      <c r="E408" s="364">
        <v>6707774.8700000001</v>
      </c>
      <c r="F408" s="364">
        <v>6597822.79</v>
      </c>
      <c r="G408" s="364">
        <v>6626740.2300000004</v>
      </c>
      <c r="H408" s="364">
        <v>5252683.3099999996</v>
      </c>
      <c r="I408" s="364">
        <v>7658299.0599999996</v>
      </c>
      <c r="J408" s="364">
        <v>9328356.8499999996</v>
      </c>
      <c r="K408" s="364">
        <v>9525930.3900000006</v>
      </c>
      <c r="L408" s="364">
        <v>8205812.29</v>
      </c>
      <c r="M408" s="364">
        <v>2453059.09</v>
      </c>
      <c r="N408" s="363">
        <f>SUM(B408:M408)</f>
        <v>83946663.610000029</v>
      </c>
    </row>
    <row r="409" spans="1:14" ht="15.75" thickBot="1" x14ac:dyDescent="0.3">
      <c r="A409" s="362" t="s">
        <v>229</v>
      </c>
      <c r="B409" s="361">
        <f>B312+B318+B325+B330+B333+B345+B347+B358+B366+B382+B389+B394+B403+B407</f>
        <v>180067591.03999999</v>
      </c>
      <c r="C409" s="361">
        <f>C312+C318+C325+C330+C333+C345+C347+C358+C366+C382+C389+C394+C403+C407</f>
        <v>179702989.94000003</v>
      </c>
      <c r="D409" s="361">
        <f>SUM(D407,D403,D394,D389,D382,D366,D358,D347,D345,D333,D330,D325,D318,D312)</f>
        <v>86134777.289999992</v>
      </c>
      <c r="E409" s="361">
        <f>SUM(E407,E403,E394,E389,E382,E366,E358,E347,E345,E333,E330,E325,E318,E312)</f>
        <v>59651342.380000003</v>
      </c>
      <c r="F409" s="361">
        <f>SUM(F407,F403,F394,F389,F382,F366,F358,F347,F345,F333,F330,F325,F318,F312)</f>
        <v>181783755.53</v>
      </c>
      <c r="G409" s="361">
        <f>SUM(G407,G403,G394,G389,G382,G366,G358,G347,G345,G333,G330,G325,G318,G312)</f>
        <v>196802013.14999998</v>
      </c>
      <c r="H409" s="361">
        <f>SUM(H407,H403,H394,H389,H382,H366,H358,H347,H345,H333,H330,H325,H318,H312)</f>
        <v>193581314.03</v>
      </c>
      <c r="I409" s="361">
        <f>SUM(I407,I403,I394,I389,I382,I366,I358,I347,I345,I333,I330,I325,I318,I312)</f>
        <v>208648959.88</v>
      </c>
      <c r="J409" s="361">
        <f>SUM(J407,J403,J394,J389,J382,J366,J358,J347,J345,J333,J330,J325,J318,J312)</f>
        <v>224757754.38999999</v>
      </c>
      <c r="K409" s="361">
        <f>SUM(K407,K403,K394,K389,K382,K366,K358,K347,K345,K333,K330,K325,K318,K312)</f>
        <v>204609456.76000002</v>
      </c>
      <c r="L409" s="361">
        <f>SUM(L407,L403,L394,L389,L382,L366,L358,L347,L345,L333,L330,L325,L318,L312)</f>
        <v>197046646.91</v>
      </c>
      <c r="M409" s="361">
        <f>SUM(M407,M403,M394,M389,M382,M366,M358,M347,M345,M333,M330,M325,M318,M312)</f>
        <v>180114166.34999999</v>
      </c>
      <c r="N409" s="361">
        <f>SUM(B409:M409)</f>
        <v>2092900767.6499996</v>
      </c>
    </row>
    <row r="410" spans="1:14" x14ac:dyDescent="0.25">
      <c r="A410" s="360"/>
      <c r="B410" s="360"/>
      <c r="C410" s="360"/>
      <c r="D410" s="360"/>
      <c r="E410" s="360"/>
      <c r="F410" s="360"/>
      <c r="G410" s="360"/>
      <c r="H410" s="360"/>
      <c r="I410" s="360"/>
      <c r="J410" s="360"/>
      <c r="K410" s="360"/>
      <c r="L410" s="360"/>
      <c r="M410" s="360"/>
      <c r="N410" s="360"/>
    </row>
    <row r="411" spans="1:14" x14ac:dyDescent="0.25">
      <c r="A411" s="382" t="s">
        <v>400</v>
      </c>
      <c r="B411" s="382"/>
      <c r="C411" s="382"/>
      <c r="D411" s="382"/>
      <c r="E411" s="382"/>
      <c r="F411" s="382"/>
      <c r="G411" s="382"/>
      <c r="H411" s="382"/>
      <c r="I411" s="382"/>
      <c r="J411" s="382"/>
      <c r="K411" s="382"/>
      <c r="L411" s="382"/>
      <c r="M411" s="382"/>
      <c r="N411" s="382"/>
    </row>
    <row r="412" spans="1:14" ht="15.75" thickBot="1" x14ac:dyDescent="0.3">
      <c r="A412" s="381"/>
      <c r="B412" s="381"/>
      <c r="C412" s="381"/>
      <c r="D412" s="381"/>
      <c r="E412" s="381"/>
      <c r="F412" s="381"/>
      <c r="G412" s="381"/>
      <c r="H412" s="381"/>
      <c r="I412" s="381"/>
      <c r="J412" s="381"/>
      <c r="K412" s="381"/>
      <c r="L412" s="381"/>
      <c r="M412" s="381"/>
      <c r="N412" s="381"/>
    </row>
    <row r="413" spans="1:14" ht="15.75" thickBot="1" x14ac:dyDescent="0.3">
      <c r="A413" s="380" t="s">
        <v>216</v>
      </c>
      <c r="B413" s="379" t="s">
        <v>217</v>
      </c>
      <c r="C413" s="379" t="s">
        <v>218</v>
      </c>
      <c r="D413" s="379" t="s">
        <v>219</v>
      </c>
      <c r="E413" s="379" t="s">
        <v>220</v>
      </c>
      <c r="F413" s="379" t="s">
        <v>221</v>
      </c>
      <c r="G413" s="379" t="s">
        <v>222</v>
      </c>
      <c r="H413" s="379" t="s">
        <v>223</v>
      </c>
      <c r="I413" s="379" t="s">
        <v>224</v>
      </c>
      <c r="J413" s="379" t="s">
        <v>225</v>
      </c>
      <c r="K413" s="379" t="s">
        <v>226</v>
      </c>
      <c r="L413" s="379" t="s">
        <v>227</v>
      </c>
      <c r="M413" s="379" t="s">
        <v>228</v>
      </c>
      <c r="N413" s="378" t="s">
        <v>229</v>
      </c>
    </row>
    <row r="414" spans="1:14" ht="15.75" thickBot="1" x14ac:dyDescent="0.3">
      <c r="A414" s="367" t="s">
        <v>230</v>
      </c>
      <c r="B414" s="366">
        <v>0</v>
      </c>
      <c r="C414" s="366">
        <v>0</v>
      </c>
      <c r="D414" s="366">
        <v>0</v>
      </c>
      <c r="E414" s="366">
        <v>0</v>
      </c>
      <c r="F414" s="366">
        <v>0</v>
      </c>
      <c r="G414" s="366">
        <v>0</v>
      </c>
      <c r="H414" s="366">
        <v>0</v>
      </c>
      <c r="I414" s="366">
        <v>0</v>
      </c>
      <c r="J414" s="366">
        <v>0</v>
      </c>
      <c r="K414" s="366">
        <v>0</v>
      </c>
      <c r="L414" s="366">
        <v>0</v>
      </c>
      <c r="M414" s="366">
        <v>0</v>
      </c>
      <c r="N414" s="366">
        <f>SUM(B414:M414)</f>
        <v>0</v>
      </c>
    </row>
    <row r="415" spans="1:14" x14ac:dyDescent="0.25">
      <c r="A415" s="377" t="s">
        <v>231</v>
      </c>
      <c r="B415" s="369">
        <v>0</v>
      </c>
      <c r="C415" s="369">
        <v>0</v>
      </c>
      <c r="D415" s="369">
        <v>0</v>
      </c>
      <c r="E415" s="369">
        <v>0</v>
      </c>
      <c r="F415" s="369">
        <v>0</v>
      </c>
      <c r="G415" s="369">
        <v>0</v>
      </c>
      <c r="H415" s="369">
        <v>0</v>
      </c>
      <c r="I415" s="369">
        <v>0</v>
      </c>
      <c r="J415" s="369">
        <v>0</v>
      </c>
      <c r="K415" s="369">
        <v>0</v>
      </c>
      <c r="L415" s="369">
        <v>0</v>
      </c>
      <c r="M415" s="369">
        <v>0</v>
      </c>
      <c r="N415" s="374">
        <f>SUM(B415:M415)</f>
        <v>0</v>
      </c>
    </row>
    <row r="416" spans="1:14" x14ac:dyDescent="0.25">
      <c r="A416" s="377" t="s">
        <v>213</v>
      </c>
      <c r="B416" s="369">
        <v>0</v>
      </c>
      <c r="C416" s="369">
        <v>0</v>
      </c>
      <c r="D416" s="369">
        <v>0</v>
      </c>
      <c r="E416" s="369">
        <v>0</v>
      </c>
      <c r="F416" s="369">
        <v>0</v>
      </c>
      <c r="G416" s="369">
        <v>0</v>
      </c>
      <c r="H416" s="369">
        <v>0</v>
      </c>
      <c r="I416" s="369">
        <v>0</v>
      </c>
      <c r="J416" s="369">
        <v>0</v>
      </c>
      <c r="K416" s="369">
        <v>0</v>
      </c>
      <c r="L416" s="369">
        <v>0</v>
      </c>
      <c r="M416" s="369">
        <v>0</v>
      </c>
      <c r="N416" s="374">
        <f>SUM(B416:M416)</f>
        <v>0</v>
      </c>
    </row>
    <row r="417" spans="1:14" x14ac:dyDescent="0.25">
      <c r="A417" s="377" t="s">
        <v>232</v>
      </c>
      <c r="B417" s="369">
        <v>0</v>
      </c>
      <c r="C417" s="369">
        <v>0</v>
      </c>
      <c r="D417" s="369">
        <v>0</v>
      </c>
      <c r="E417" s="369">
        <v>0</v>
      </c>
      <c r="F417" s="369">
        <v>0</v>
      </c>
      <c r="G417" s="369">
        <v>0</v>
      </c>
      <c r="H417" s="369">
        <v>0</v>
      </c>
      <c r="I417" s="369">
        <v>0</v>
      </c>
      <c r="J417" s="369">
        <v>0</v>
      </c>
      <c r="K417" s="369">
        <v>0</v>
      </c>
      <c r="L417" s="369">
        <v>0</v>
      </c>
      <c r="M417" s="369">
        <v>0</v>
      </c>
      <c r="N417" s="374">
        <f>SUM(B417:M417)</f>
        <v>0</v>
      </c>
    </row>
    <row r="418" spans="1:14" x14ac:dyDescent="0.25">
      <c r="A418" s="376" t="s">
        <v>233</v>
      </c>
      <c r="B418" s="369">
        <v>0</v>
      </c>
      <c r="C418" s="369">
        <v>0</v>
      </c>
      <c r="D418" s="369">
        <v>0</v>
      </c>
      <c r="E418" s="369">
        <v>0</v>
      </c>
      <c r="F418" s="369">
        <v>0</v>
      </c>
      <c r="G418" s="369">
        <v>0</v>
      </c>
      <c r="H418" s="369">
        <v>0</v>
      </c>
      <c r="I418" s="369">
        <v>0</v>
      </c>
      <c r="J418" s="369">
        <v>0</v>
      </c>
      <c r="K418" s="369">
        <v>0</v>
      </c>
      <c r="L418" s="369">
        <v>0</v>
      </c>
      <c r="M418" s="369">
        <v>0</v>
      </c>
      <c r="N418" s="374">
        <f>SUM(B418:M418)</f>
        <v>0</v>
      </c>
    </row>
    <row r="419" spans="1:14" ht="15.75" thickBot="1" x14ac:dyDescent="0.3">
      <c r="A419" s="375" t="s">
        <v>234</v>
      </c>
      <c r="B419" s="374">
        <v>0</v>
      </c>
      <c r="C419" s="369">
        <v>0</v>
      </c>
      <c r="D419" s="369">
        <v>0</v>
      </c>
      <c r="E419" s="369">
        <v>0</v>
      </c>
      <c r="F419" s="374">
        <v>0</v>
      </c>
      <c r="G419" s="369">
        <v>0</v>
      </c>
      <c r="H419" s="369">
        <v>0</v>
      </c>
      <c r="I419" s="369">
        <v>0</v>
      </c>
      <c r="J419" s="374">
        <v>0</v>
      </c>
      <c r="K419" s="369">
        <v>0</v>
      </c>
      <c r="L419" s="369">
        <v>0</v>
      </c>
      <c r="M419" s="369">
        <v>0</v>
      </c>
      <c r="N419" s="374">
        <f>SUM(B419:M419)</f>
        <v>0</v>
      </c>
    </row>
    <row r="420" spans="1:14" ht="15.75" thickBot="1" x14ac:dyDescent="0.3">
      <c r="A420" s="367" t="s">
        <v>235</v>
      </c>
      <c r="B420" s="366">
        <v>0</v>
      </c>
      <c r="C420" s="366">
        <v>0</v>
      </c>
      <c r="D420" s="366">
        <v>0</v>
      </c>
      <c r="E420" s="366">
        <v>0</v>
      </c>
      <c r="F420" s="366">
        <v>0</v>
      </c>
      <c r="G420" s="366">
        <v>0</v>
      </c>
      <c r="H420" s="366">
        <v>0</v>
      </c>
      <c r="I420" s="366">
        <v>0</v>
      </c>
      <c r="J420" s="366">
        <v>0</v>
      </c>
      <c r="K420" s="366">
        <v>0</v>
      </c>
      <c r="L420" s="366">
        <v>0</v>
      </c>
      <c r="M420" s="366">
        <v>0</v>
      </c>
      <c r="N420" s="366">
        <f>SUM(B420:M420)</f>
        <v>0</v>
      </c>
    </row>
    <row r="421" spans="1:14" x14ac:dyDescent="0.25">
      <c r="A421" s="370" t="s">
        <v>236</v>
      </c>
      <c r="B421" s="369">
        <v>0</v>
      </c>
      <c r="C421" s="369">
        <v>0</v>
      </c>
      <c r="D421" s="369">
        <v>0</v>
      </c>
      <c r="E421" s="369">
        <v>0</v>
      </c>
      <c r="F421" s="369">
        <v>0</v>
      </c>
      <c r="G421" s="369">
        <v>0</v>
      </c>
      <c r="H421" s="369">
        <v>0</v>
      </c>
      <c r="I421" s="369">
        <v>0</v>
      </c>
      <c r="J421" s="369">
        <v>0</v>
      </c>
      <c r="K421" s="369">
        <v>0</v>
      </c>
      <c r="L421" s="369">
        <v>0</v>
      </c>
      <c r="M421" s="369">
        <v>0</v>
      </c>
      <c r="N421" s="374">
        <f>SUM(B421:M421)</f>
        <v>0</v>
      </c>
    </row>
    <row r="422" spans="1:14" x14ac:dyDescent="0.25">
      <c r="A422" s="370" t="s">
        <v>237</v>
      </c>
      <c r="B422" s="369">
        <v>0</v>
      </c>
      <c r="C422" s="369">
        <v>0</v>
      </c>
      <c r="D422" s="369">
        <v>0</v>
      </c>
      <c r="E422" s="369">
        <v>0</v>
      </c>
      <c r="F422" s="369">
        <v>0</v>
      </c>
      <c r="G422" s="369">
        <v>0</v>
      </c>
      <c r="H422" s="369">
        <v>0</v>
      </c>
      <c r="I422" s="369">
        <v>0</v>
      </c>
      <c r="J422" s="369">
        <v>0</v>
      </c>
      <c r="K422" s="369">
        <v>0</v>
      </c>
      <c r="L422" s="369">
        <v>0</v>
      </c>
      <c r="M422" s="369">
        <v>0</v>
      </c>
      <c r="N422" s="374">
        <f>SUM(B422:M422)</f>
        <v>0</v>
      </c>
    </row>
    <row r="423" spans="1:14" x14ac:dyDescent="0.25">
      <c r="A423" s="370" t="s">
        <v>238</v>
      </c>
      <c r="B423" s="369">
        <v>0</v>
      </c>
      <c r="C423" s="369">
        <v>0</v>
      </c>
      <c r="D423" s="369">
        <v>0</v>
      </c>
      <c r="E423" s="369">
        <v>0</v>
      </c>
      <c r="F423" s="369">
        <v>0</v>
      </c>
      <c r="G423" s="369">
        <v>0</v>
      </c>
      <c r="H423" s="369">
        <v>0</v>
      </c>
      <c r="I423" s="369">
        <v>0</v>
      </c>
      <c r="J423" s="369">
        <v>0</v>
      </c>
      <c r="K423" s="369">
        <v>0</v>
      </c>
      <c r="L423" s="369">
        <v>0</v>
      </c>
      <c r="M423" s="369">
        <v>0</v>
      </c>
      <c r="N423" s="374">
        <f>SUM(B423:M423)</f>
        <v>0</v>
      </c>
    </row>
    <row r="424" spans="1:14" x14ac:dyDescent="0.25">
      <c r="A424" s="370" t="s">
        <v>239</v>
      </c>
      <c r="B424" s="369">
        <v>0</v>
      </c>
      <c r="C424" s="369">
        <v>0</v>
      </c>
      <c r="D424" s="369">
        <v>0</v>
      </c>
      <c r="E424" s="369">
        <v>0</v>
      </c>
      <c r="F424" s="369">
        <v>0</v>
      </c>
      <c r="G424" s="369">
        <v>0</v>
      </c>
      <c r="H424" s="369">
        <v>0</v>
      </c>
      <c r="I424" s="369">
        <v>0</v>
      </c>
      <c r="J424" s="369">
        <v>0</v>
      </c>
      <c r="K424" s="369">
        <v>0</v>
      </c>
      <c r="L424" s="369">
        <v>0</v>
      </c>
      <c r="M424" s="369">
        <v>0</v>
      </c>
      <c r="N424" s="374">
        <f>SUM(B424:M424)</f>
        <v>0</v>
      </c>
    </row>
    <row r="425" spans="1:14" x14ac:dyDescent="0.25">
      <c r="A425" s="370" t="s">
        <v>240</v>
      </c>
      <c r="B425" s="369">
        <v>0</v>
      </c>
      <c r="C425" s="369">
        <v>0</v>
      </c>
      <c r="D425" s="369">
        <v>0</v>
      </c>
      <c r="E425" s="369">
        <v>0</v>
      </c>
      <c r="F425" s="369">
        <v>0</v>
      </c>
      <c r="G425" s="369">
        <v>0</v>
      </c>
      <c r="H425" s="369">
        <v>0</v>
      </c>
      <c r="I425" s="369">
        <v>0</v>
      </c>
      <c r="J425" s="369">
        <v>0</v>
      </c>
      <c r="K425" s="369">
        <v>0</v>
      </c>
      <c r="L425" s="369">
        <v>0</v>
      </c>
      <c r="M425" s="369">
        <v>0</v>
      </c>
      <c r="N425" s="374">
        <f>SUM(B425:M425)</f>
        <v>0</v>
      </c>
    </row>
    <row r="426" spans="1:14" ht="15.75" thickBot="1" x14ac:dyDescent="0.3">
      <c r="A426" s="370" t="s">
        <v>241</v>
      </c>
      <c r="B426" s="369">
        <v>0</v>
      </c>
      <c r="C426" s="369">
        <v>0</v>
      </c>
      <c r="D426" s="369">
        <v>0</v>
      </c>
      <c r="E426" s="369">
        <v>0</v>
      </c>
      <c r="F426" s="369">
        <v>0</v>
      </c>
      <c r="G426" s="369">
        <v>0</v>
      </c>
      <c r="H426" s="369">
        <v>0</v>
      </c>
      <c r="I426" s="369">
        <v>0</v>
      </c>
      <c r="J426" s="369">
        <v>0</v>
      </c>
      <c r="K426" s="369">
        <v>0</v>
      </c>
      <c r="L426" s="369">
        <v>0</v>
      </c>
      <c r="M426" s="369">
        <v>0</v>
      </c>
      <c r="N426" s="374">
        <f>SUM(B426:M426)</f>
        <v>0</v>
      </c>
    </row>
    <row r="427" spans="1:14" ht="15.75" thickBot="1" x14ac:dyDescent="0.3">
      <c r="A427" s="367" t="s">
        <v>242</v>
      </c>
      <c r="B427" s="366">
        <v>0</v>
      </c>
      <c r="C427" s="366">
        <v>0</v>
      </c>
      <c r="D427" s="366">
        <v>0</v>
      </c>
      <c r="E427" s="366">
        <v>0</v>
      </c>
      <c r="F427" s="366">
        <v>0</v>
      </c>
      <c r="G427" s="366">
        <v>0</v>
      </c>
      <c r="H427" s="366">
        <v>0</v>
      </c>
      <c r="I427" s="366">
        <v>0</v>
      </c>
      <c r="J427" s="366">
        <v>0</v>
      </c>
      <c r="K427" s="366">
        <v>0</v>
      </c>
      <c r="L427" s="366">
        <v>0</v>
      </c>
      <c r="M427" s="366">
        <v>0</v>
      </c>
      <c r="N427" s="366">
        <f>SUM(B427:M427)</f>
        <v>0</v>
      </c>
    </row>
    <row r="428" spans="1:14" x14ac:dyDescent="0.25">
      <c r="A428" s="370" t="s">
        <v>243</v>
      </c>
      <c r="B428" s="369">
        <v>0</v>
      </c>
      <c r="C428" s="369">
        <v>0</v>
      </c>
      <c r="D428" s="369">
        <v>0</v>
      </c>
      <c r="E428" s="369">
        <v>0</v>
      </c>
      <c r="F428" s="369">
        <v>0</v>
      </c>
      <c r="G428" s="369">
        <v>0</v>
      </c>
      <c r="H428" s="369">
        <v>0</v>
      </c>
      <c r="I428" s="369">
        <v>0</v>
      </c>
      <c r="J428" s="369">
        <v>0</v>
      </c>
      <c r="K428" s="369">
        <v>0</v>
      </c>
      <c r="L428" s="369">
        <v>0</v>
      </c>
      <c r="M428" s="369">
        <v>0</v>
      </c>
      <c r="N428" s="374">
        <f>SUM(B428:M428)</f>
        <v>0</v>
      </c>
    </row>
    <row r="429" spans="1:14" x14ac:dyDescent="0.25">
      <c r="A429" s="370" t="s">
        <v>244</v>
      </c>
      <c r="B429" s="369">
        <v>0</v>
      </c>
      <c r="C429" s="369">
        <v>0</v>
      </c>
      <c r="D429" s="369">
        <v>0</v>
      </c>
      <c r="E429" s="369">
        <v>0</v>
      </c>
      <c r="F429" s="369">
        <v>0</v>
      </c>
      <c r="G429" s="369">
        <v>0</v>
      </c>
      <c r="H429" s="369">
        <v>0</v>
      </c>
      <c r="I429" s="369">
        <v>0</v>
      </c>
      <c r="J429" s="369">
        <v>0</v>
      </c>
      <c r="K429" s="369">
        <v>0</v>
      </c>
      <c r="L429" s="369">
        <v>0</v>
      </c>
      <c r="M429" s="369">
        <v>0</v>
      </c>
      <c r="N429" s="374">
        <f>SUM(B429:M429)</f>
        <v>0</v>
      </c>
    </row>
    <row r="430" spans="1:14" ht="22.5" x14ac:dyDescent="0.25">
      <c r="A430" s="370" t="s">
        <v>245</v>
      </c>
      <c r="B430" s="369">
        <v>0</v>
      </c>
      <c r="C430" s="369">
        <v>0</v>
      </c>
      <c r="D430" s="369">
        <v>0</v>
      </c>
      <c r="E430" s="369">
        <v>0</v>
      </c>
      <c r="F430" s="369">
        <v>0</v>
      </c>
      <c r="G430" s="369">
        <v>0</v>
      </c>
      <c r="H430" s="369">
        <v>0</v>
      </c>
      <c r="I430" s="369">
        <v>0</v>
      </c>
      <c r="J430" s="369">
        <v>0</v>
      </c>
      <c r="K430" s="369">
        <v>0</v>
      </c>
      <c r="L430" s="369">
        <v>0</v>
      </c>
      <c r="M430" s="369">
        <v>0</v>
      </c>
      <c r="N430" s="374">
        <f>SUM(B430:M430)</f>
        <v>0</v>
      </c>
    </row>
    <row r="431" spans="1:14" ht="23.25" thickBot="1" x14ac:dyDescent="0.3">
      <c r="A431" s="370" t="s">
        <v>246</v>
      </c>
      <c r="B431" s="369">
        <v>0</v>
      </c>
      <c r="C431" s="369">
        <v>0</v>
      </c>
      <c r="D431" s="369">
        <v>0</v>
      </c>
      <c r="E431" s="369">
        <v>0</v>
      </c>
      <c r="F431" s="369">
        <v>0</v>
      </c>
      <c r="G431" s="369">
        <v>0</v>
      </c>
      <c r="H431" s="369">
        <v>0</v>
      </c>
      <c r="I431" s="369">
        <v>0</v>
      </c>
      <c r="J431" s="369">
        <v>0</v>
      </c>
      <c r="K431" s="369">
        <v>0</v>
      </c>
      <c r="L431" s="369">
        <v>0</v>
      </c>
      <c r="M431" s="369">
        <v>0</v>
      </c>
      <c r="N431" s="374">
        <f>SUM(B431:M431)</f>
        <v>0</v>
      </c>
    </row>
    <row r="432" spans="1:14" ht="15.75" thickBot="1" x14ac:dyDescent="0.3">
      <c r="A432" s="367" t="s">
        <v>247</v>
      </c>
      <c r="B432" s="373">
        <v>0</v>
      </c>
      <c r="C432" s="373">
        <v>0</v>
      </c>
      <c r="D432" s="373">
        <v>0</v>
      </c>
      <c r="E432" s="373">
        <v>0</v>
      </c>
      <c r="F432" s="373">
        <v>0</v>
      </c>
      <c r="G432" s="373">
        <v>0</v>
      </c>
      <c r="H432" s="373">
        <v>0</v>
      </c>
      <c r="I432" s="373">
        <v>0</v>
      </c>
      <c r="J432" s="373">
        <v>0</v>
      </c>
      <c r="K432" s="373">
        <v>0</v>
      </c>
      <c r="L432" s="373">
        <v>0</v>
      </c>
      <c r="M432" s="373">
        <v>0</v>
      </c>
      <c r="N432" s="373">
        <f>SUM(B432:M432)</f>
        <v>0</v>
      </c>
    </row>
    <row r="433" spans="1:14" x14ac:dyDescent="0.25">
      <c r="A433" s="370" t="s">
        <v>248</v>
      </c>
      <c r="B433" s="369">
        <v>0</v>
      </c>
      <c r="C433" s="369">
        <v>0</v>
      </c>
      <c r="D433" s="369">
        <v>0</v>
      </c>
      <c r="E433" s="369">
        <v>0</v>
      </c>
      <c r="F433" s="369">
        <v>0</v>
      </c>
      <c r="G433" s="369">
        <v>0</v>
      </c>
      <c r="H433" s="369">
        <v>0</v>
      </c>
      <c r="I433" s="369">
        <v>0</v>
      </c>
      <c r="J433" s="369">
        <v>0</v>
      </c>
      <c r="K433" s="369">
        <v>0</v>
      </c>
      <c r="L433" s="369">
        <v>0</v>
      </c>
      <c r="M433" s="369">
        <v>0</v>
      </c>
      <c r="N433" s="368">
        <f>SUM(B433:M433)</f>
        <v>0</v>
      </c>
    </row>
    <row r="434" spans="1:14" ht="15.75" thickBot="1" x14ac:dyDescent="0.3">
      <c r="A434" s="370" t="s">
        <v>249</v>
      </c>
      <c r="B434" s="369">
        <v>0</v>
      </c>
      <c r="C434" s="369">
        <v>0</v>
      </c>
      <c r="D434" s="369">
        <v>0</v>
      </c>
      <c r="E434" s="369">
        <v>0</v>
      </c>
      <c r="F434" s="369">
        <v>0</v>
      </c>
      <c r="G434" s="369">
        <v>0</v>
      </c>
      <c r="H434" s="369">
        <v>0</v>
      </c>
      <c r="I434" s="369">
        <v>0</v>
      </c>
      <c r="J434" s="369">
        <v>0</v>
      </c>
      <c r="K434" s="369">
        <v>0</v>
      </c>
      <c r="L434" s="369">
        <v>0</v>
      </c>
      <c r="M434" s="369">
        <v>0</v>
      </c>
      <c r="N434" s="368">
        <f>SUM(B434:M434)</f>
        <v>0</v>
      </c>
    </row>
    <row r="435" spans="1:14" ht="15.75" thickBot="1" x14ac:dyDescent="0.3">
      <c r="A435" s="367" t="s">
        <v>250</v>
      </c>
      <c r="B435" s="366">
        <v>744448.26</v>
      </c>
      <c r="C435" s="366">
        <v>547761.44999999995</v>
      </c>
      <c r="D435" s="366">
        <v>0</v>
      </c>
      <c r="E435" s="366">
        <v>0</v>
      </c>
      <c r="F435" s="366">
        <v>0</v>
      </c>
      <c r="G435" s="366">
        <v>0</v>
      </c>
      <c r="H435" s="366">
        <v>0</v>
      </c>
      <c r="I435" s="366">
        <v>0</v>
      </c>
      <c r="J435" s="366">
        <v>0</v>
      </c>
      <c r="K435" s="366">
        <v>0</v>
      </c>
      <c r="L435" s="366">
        <v>0</v>
      </c>
      <c r="M435" s="366">
        <v>558044.64</v>
      </c>
      <c r="N435" s="366">
        <f>SUM(B435:M435)</f>
        <v>1850254.35</v>
      </c>
    </row>
    <row r="436" spans="1:14" x14ac:dyDescent="0.25">
      <c r="A436" s="370" t="s">
        <v>251</v>
      </c>
      <c r="B436" s="369">
        <v>0</v>
      </c>
      <c r="C436" s="369">
        <v>0</v>
      </c>
      <c r="D436" s="369">
        <v>0</v>
      </c>
      <c r="E436" s="369">
        <v>0</v>
      </c>
      <c r="F436" s="369">
        <v>0</v>
      </c>
      <c r="G436" s="369">
        <v>0</v>
      </c>
      <c r="H436" s="369">
        <v>0</v>
      </c>
      <c r="I436" s="369">
        <v>0</v>
      </c>
      <c r="J436" s="369">
        <v>0</v>
      </c>
      <c r="K436" s="369">
        <v>0</v>
      </c>
      <c r="L436" s="369">
        <v>0</v>
      </c>
      <c r="M436" s="369">
        <v>0</v>
      </c>
      <c r="N436" s="368">
        <f>SUM(B436:M436)</f>
        <v>0</v>
      </c>
    </row>
    <row r="437" spans="1:14" x14ac:dyDescent="0.25">
      <c r="A437" s="370" t="s">
        <v>252</v>
      </c>
      <c r="B437" s="369">
        <v>0</v>
      </c>
      <c r="C437" s="369">
        <v>0</v>
      </c>
      <c r="D437" s="369">
        <v>0</v>
      </c>
      <c r="E437" s="369">
        <v>0</v>
      </c>
      <c r="F437" s="369">
        <v>0</v>
      </c>
      <c r="G437" s="369">
        <v>0</v>
      </c>
      <c r="H437" s="369">
        <v>0</v>
      </c>
      <c r="I437" s="369">
        <v>0</v>
      </c>
      <c r="J437" s="369">
        <v>0</v>
      </c>
      <c r="K437" s="369">
        <v>0</v>
      </c>
      <c r="L437" s="369">
        <v>0</v>
      </c>
      <c r="M437" s="369">
        <v>0</v>
      </c>
      <c r="N437" s="368">
        <f>SUM(B437:M437)</f>
        <v>0</v>
      </c>
    </row>
    <row r="438" spans="1:14" x14ac:dyDescent="0.25">
      <c r="A438" s="370" t="s">
        <v>253</v>
      </c>
      <c r="B438" s="369">
        <v>0</v>
      </c>
      <c r="C438" s="369">
        <v>0</v>
      </c>
      <c r="D438" s="369">
        <v>0</v>
      </c>
      <c r="E438" s="369">
        <v>0</v>
      </c>
      <c r="F438" s="369">
        <v>0</v>
      </c>
      <c r="G438" s="369">
        <v>0</v>
      </c>
      <c r="H438" s="369">
        <v>0</v>
      </c>
      <c r="I438" s="369">
        <v>0</v>
      </c>
      <c r="J438" s="369">
        <v>0</v>
      </c>
      <c r="K438" s="369">
        <v>0</v>
      </c>
      <c r="L438" s="369">
        <v>0</v>
      </c>
      <c r="M438" s="369">
        <v>0</v>
      </c>
      <c r="N438" s="368">
        <f>SUM(B438:M438)</f>
        <v>0</v>
      </c>
    </row>
    <row r="439" spans="1:14" x14ac:dyDescent="0.25">
      <c r="A439" s="370" t="s">
        <v>254</v>
      </c>
      <c r="B439" s="369">
        <v>0</v>
      </c>
      <c r="C439" s="369">
        <v>0</v>
      </c>
      <c r="D439" s="369">
        <v>0</v>
      </c>
      <c r="E439" s="369">
        <v>0</v>
      </c>
      <c r="F439" s="369">
        <v>0</v>
      </c>
      <c r="G439" s="369">
        <v>0</v>
      </c>
      <c r="H439" s="369">
        <v>0</v>
      </c>
      <c r="I439" s="369">
        <v>0</v>
      </c>
      <c r="J439" s="369">
        <v>0</v>
      </c>
      <c r="K439" s="369">
        <v>0</v>
      </c>
      <c r="L439" s="369">
        <v>0</v>
      </c>
      <c r="M439" s="369">
        <v>0</v>
      </c>
      <c r="N439" s="368">
        <f>SUM(B439:M439)</f>
        <v>0</v>
      </c>
    </row>
    <row r="440" spans="1:14" x14ac:dyDescent="0.25">
      <c r="A440" s="370" t="s">
        <v>255</v>
      </c>
      <c r="B440" s="369">
        <v>0</v>
      </c>
      <c r="C440" s="369">
        <v>0</v>
      </c>
      <c r="D440" s="369">
        <v>0</v>
      </c>
      <c r="E440" s="369">
        <v>0</v>
      </c>
      <c r="F440" s="369">
        <v>0</v>
      </c>
      <c r="G440" s="369">
        <v>0</v>
      </c>
      <c r="H440" s="369">
        <v>0</v>
      </c>
      <c r="I440" s="369">
        <v>0</v>
      </c>
      <c r="J440" s="369">
        <v>0</v>
      </c>
      <c r="K440" s="369">
        <v>0</v>
      </c>
      <c r="L440" s="369">
        <v>0</v>
      </c>
      <c r="M440" s="369">
        <v>0</v>
      </c>
      <c r="N440" s="368">
        <f>SUM(B440:M440)</f>
        <v>0</v>
      </c>
    </row>
    <row r="441" spans="1:14" x14ac:dyDescent="0.25">
      <c r="A441" s="370" t="s">
        <v>256</v>
      </c>
      <c r="B441" s="369">
        <v>744448.26</v>
      </c>
      <c r="C441" s="369">
        <v>0</v>
      </c>
      <c r="D441" s="369">
        <v>0</v>
      </c>
      <c r="E441" s="369">
        <v>0</v>
      </c>
      <c r="F441" s="369">
        <v>0</v>
      </c>
      <c r="G441" s="369">
        <v>0</v>
      </c>
      <c r="H441" s="369">
        <v>0</v>
      </c>
      <c r="I441" s="369">
        <v>0</v>
      </c>
      <c r="J441" s="369">
        <v>0</v>
      </c>
      <c r="K441" s="369">
        <v>0</v>
      </c>
      <c r="L441" s="369">
        <v>0</v>
      </c>
      <c r="M441" s="369">
        <v>558044.64</v>
      </c>
      <c r="N441" s="368">
        <f>SUM(B441:M441)</f>
        <v>1302492.8999999999</v>
      </c>
    </row>
    <row r="442" spans="1:14" x14ac:dyDescent="0.25">
      <c r="A442" s="370" t="s">
        <v>257</v>
      </c>
      <c r="B442" s="369">
        <v>0</v>
      </c>
      <c r="C442" s="369">
        <v>0</v>
      </c>
      <c r="D442" s="369">
        <v>0</v>
      </c>
      <c r="E442" s="369">
        <v>0</v>
      </c>
      <c r="F442" s="369">
        <v>0</v>
      </c>
      <c r="G442" s="369">
        <v>0</v>
      </c>
      <c r="H442" s="369">
        <v>0</v>
      </c>
      <c r="I442" s="369">
        <v>0</v>
      </c>
      <c r="J442" s="369">
        <v>0</v>
      </c>
      <c r="K442" s="369">
        <v>0</v>
      </c>
      <c r="L442" s="369">
        <v>0</v>
      </c>
      <c r="M442" s="369">
        <v>0</v>
      </c>
      <c r="N442" s="368">
        <f>SUM(B442:M442)</f>
        <v>0</v>
      </c>
    </row>
    <row r="443" spans="1:14" x14ac:dyDescent="0.25">
      <c r="A443" s="370" t="s">
        <v>258</v>
      </c>
      <c r="B443" s="369">
        <v>0</v>
      </c>
      <c r="C443" s="369">
        <v>0</v>
      </c>
      <c r="D443" s="369">
        <v>0</v>
      </c>
      <c r="E443" s="369">
        <v>0</v>
      </c>
      <c r="F443" s="369">
        <v>0</v>
      </c>
      <c r="G443" s="369">
        <v>0</v>
      </c>
      <c r="H443" s="369">
        <v>0</v>
      </c>
      <c r="I443" s="369">
        <v>0</v>
      </c>
      <c r="J443" s="369">
        <v>0</v>
      </c>
      <c r="K443" s="369">
        <v>0</v>
      </c>
      <c r="L443" s="369">
        <v>0</v>
      </c>
      <c r="M443" s="369">
        <v>0</v>
      </c>
      <c r="N443" s="368">
        <f>SUM(B443:M443)</f>
        <v>0</v>
      </c>
    </row>
    <row r="444" spans="1:14" x14ac:dyDescent="0.25">
      <c r="A444" s="370" t="s">
        <v>259</v>
      </c>
      <c r="B444" s="369">
        <v>0</v>
      </c>
      <c r="C444" s="369">
        <v>0</v>
      </c>
      <c r="D444" s="369">
        <v>0</v>
      </c>
      <c r="E444" s="369">
        <v>0</v>
      </c>
      <c r="F444" s="369">
        <v>0</v>
      </c>
      <c r="G444" s="369">
        <v>0</v>
      </c>
      <c r="H444" s="369">
        <v>0</v>
      </c>
      <c r="I444" s="369">
        <v>0</v>
      </c>
      <c r="J444" s="369">
        <v>0</v>
      </c>
      <c r="K444" s="369">
        <v>0</v>
      </c>
      <c r="L444" s="369">
        <v>0</v>
      </c>
      <c r="M444" s="369">
        <v>0</v>
      </c>
      <c r="N444" s="368">
        <f>SUM(B444:M444)</f>
        <v>0</v>
      </c>
    </row>
    <row r="445" spans="1:14" x14ac:dyDescent="0.25">
      <c r="A445" s="370" t="s">
        <v>260</v>
      </c>
      <c r="B445" s="369">
        <v>0</v>
      </c>
      <c r="C445" s="369">
        <v>547761.44999999995</v>
      </c>
      <c r="D445" s="369">
        <v>0</v>
      </c>
      <c r="E445" s="369">
        <v>0</v>
      </c>
      <c r="F445" s="369">
        <v>0</v>
      </c>
      <c r="G445" s="369">
        <v>0</v>
      </c>
      <c r="H445" s="369">
        <v>0</v>
      </c>
      <c r="I445" s="369">
        <v>0</v>
      </c>
      <c r="J445" s="369">
        <v>0</v>
      </c>
      <c r="K445" s="369">
        <v>0</v>
      </c>
      <c r="L445" s="369">
        <v>0</v>
      </c>
      <c r="M445" s="369">
        <v>0</v>
      </c>
      <c r="N445" s="368">
        <f>SUM(B445:M445)</f>
        <v>547761.44999999995</v>
      </c>
    </row>
    <row r="446" spans="1:14" ht="15.75" thickBot="1" x14ac:dyDescent="0.3">
      <c r="A446" s="370" t="s">
        <v>261</v>
      </c>
      <c r="B446" s="369">
        <v>0</v>
      </c>
      <c r="C446" s="369">
        <v>0</v>
      </c>
      <c r="D446" s="369">
        <v>0</v>
      </c>
      <c r="E446" s="369">
        <v>0</v>
      </c>
      <c r="F446" s="369">
        <v>0</v>
      </c>
      <c r="G446" s="369">
        <v>0</v>
      </c>
      <c r="H446" s="369">
        <v>0</v>
      </c>
      <c r="I446" s="369">
        <v>0</v>
      </c>
      <c r="J446" s="369">
        <v>0</v>
      </c>
      <c r="K446" s="369">
        <v>0</v>
      </c>
      <c r="L446" s="369">
        <v>0</v>
      </c>
      <c r="M446" s="369">
        <v>0</v>
      </c>
      <c r="N446" s="368">
        <f>SUM(B446:M446)</f>
        <v>0</v>
      </c>
    </row>
    <row r="447" spans="1:14" ht="15.75" thickBot="1" x14ac:dyDescent="0.3">
      <c r="A447" s="367" t="s">
        <v>262</v>
      </c>
      <c r="B447" s="366">
        <v>14023888</v>
      </c>
      <c r="C447" s="366">
        <v>10737680</v>
      </c>
      <c r="D447" s="366">
        <v>8242400</v>
      </c>
      <c r="E447" s="366">
        <v>14961080</v>
      </c>
      <c r="F447" s="366">
        <v>13168400</v>
      </c>
      <c r="G447" s="366">
        <v>17791920</v>
      </c>
      <c r="H447" s="366">
        <v>16359840</v>
      </c>
      <c r="I447" s="366">
        <v>18969440</v>
      </c>
      <c r="J447" s="366">
        <v>13762040</v>
      </c>
      <c r="K447" s="366">
        <v>7396440</v>
      </c>
      <c r="L447" s="366">
        <v>3771000</v>
      </c>
      <c r="M447" s="366">
        <v>2514000</v>
      </c>
      <c r="N447" s="366">
        <f>SUM(B447:M447)</f>
        <v>141698128</v>
      </c>
    </row>
    <row r="448" spans="1:14" ht="15.75" thickBot="1" x14ac:dyDescent="0.3">
      <c r="A448" s="372" t="s">
        <v>262</v>
      </c>
      <c r="B448" s="371">
        <v>14023888</v>
      </c>
      <c r="C448" s="371">
        <v>10737680</v>
      </c>
      <c r="D448" s="371">
        <v>8242400</v>
      </c>
      <c r="E448" s="371">
        <v>14961080</v>
      </c>
      <c r="F448" s="371">
        <v>13168400</v>
      </c>
      <c r="G448" s="371">
        <v>17791920</v>
      </c>
      <c r="H448" s="371">
        <v>16359840</v>
      </c>
      <c r="I448" s="371">
        <v>18969440</v>
      </c>
      <c r="J448" s="371">
        <v>13762040</v>
      </c>
      <c r="K448" s="371">
        <v>7396440</v>
      </c>
      <c r="L448" s="371">
        <v>3771000</v>
      </c>
      <c r="M448" s="371">
        <v>2514000</v>
      </c>
      <c r="N448" s="368">
        <f>SUM(B448:M448)</f>
        <v>141698128</v>
      </c>
    </row>
    <row r="449" spans="1:14" ht="15.75" thickBot="1" x14ac:dyDescent="0.3">
      <c r="A449" s="367" t="s">
        <v>263</v>
      </c>
      <c r="B449" s="366">
        <v>2510079.15</v>
      </c>
      <c r="C449" s="366">
        <v>1808050.2</v>
      </c>
      <c r="D449" s="366">
        <v>583242</v>
      </c>
      <c r="E449" s="366">
        <v>583242</v>
      </c>
      <c r="F449" s="366">
        <v>3178727.22</v>
      </c>
      <c r="G449" s="366">
        <v>2682913.2000000002</v>
      </c>
      <c r="H449" s="366">
        <v>2916210</v>
      </c>
      <c r="I449" s="366">
        <v>2420454.2999999998</v>
      </c>
      <c r="J449" s="366">
        <v>1399780.8</v>
      </c>
      <c r="K449" s="366">
        <v>0</v>
      </c>
      <c r="L449" s="366">
        <v>0</v>
      </c>
      <c r="M449" s="366">
        <v>0</v>
      </c>
      <c r="N449" s="366">
        <f>SUM(B449:M449)</f>
        <v>18082698.870000001</v>
      </c>
    </row>
    <row r="450" spans="1:14" x14ac:dyDescent="0.25">
      <c r="A450" s="370" t="s">
        <v>264</v>
      </c>
      <c r="B450" s="369">
        <v>0</v>
      </c>
      <c r="C450" s="369">
        <v>0</v>
      </c>
      <c r="D450" s="369">
        <v>0</v>
      </c>
      <c r="E450" s="369">
        <v>0</v>
      </c>
      <c r="F450" s="369">
        <v>0</v>
      </c>
      <c r="G450" s="369">
        <v>0</v>
      </c>
      <c r="H450" s="369">
        <v>0</v>
      </c>
      <c r="I450" s="369">
        <v>0</v>
      </c>
      <c r="J450" s="369">
        <v>0</v>
      </c>
      <c r="K450" s="369">
        <v>0</v>
      </c>
      <c r="L450" s="369">
        <v>0</v>
      </c>
      <c r="M450" s="369">
        <v>0</v>
      </c>
      <c r="N450" s="368">
        <f>SUM(B450:M450)</f>
        <v>0</v>
      </c>
    </row>
    <row r="451" spans="1:14" x14ac:dyDescent="0.25">
      <c r="A451" s="370" t="s">
        <v>265</v>
      </c>
      <c r="B451" s="369">
        <v>0</v>
      </c>
      <c r="C451" s="369">
        <v>0</v>
      </c>
      <c r="D451" s="369">
        <v>0</v>
      </c>
      <c r="E451" s="369">
        <v>0</v>
      </c>
      <c r="F451" s="369">
        <v>0</v>
      </c>
      <c r="G451" s="369">
        <v>0</v>
      </c>
      <c r="H451" s="369">
        <v>0</v>
      </c>
      <c r="I451" s="369">
        <v>0</v>
      </c>
      <c r="J451" s="369">
        <v>0</v>
      </c>
      <c r="K451" s="369">
        <v>0</v>
      </c>
      <c r="L451" s="369">
        <v>0</v>
      </c>
      <c r="M451" s="369">
        <v>0</v>
      </c>
      <c r="N451" s="368">
        <f>SUM(B451:M451)</f>
        <v>0</v>
      </c>
    </row>
    <row r="452" spans="1:14" x14ac:dyDescent="0.25">
      <c r="A452" s="370" t="s">
        <v>266</v>
      </c>
      <c r="B452" s="369">
        <v>0</v>
      </c>
      <c r="C452" s="369">
        <v>0</v>
      </c>
      <c r="D452" s="369">
        <v>0</v>
      </c>
      <c r="E452" s="369">
        <v>0</v>
      </c>
      <c r="F452" s="369">
        <v>0</v>
      </c>
      <c r="G452" s="369">
        <v>0</v>
      </c>
      <c r="H452" s="369">
        <v>0</v>
      </c>
      <c r="I452" s="369">
        <v>0</v>
      </c>
      <c r="J452" s="369">
        <v>0</v>
      </c>
      <c r="K452" s="369">
        <v>0</v>
      </c>
      <c r="L452" s="369">
        <v>0</v>
      </c>
      <c r="M452" s="369">
        <v>0</v>
      </c>
      <c r="N452" s="368">
        <f>SUM(B452:M452)</f>
        <v>0</v>
      </c>
    </row>
    <row r="453" spans="1:14" ht="22.5" x14ac:dyDescent="0.25">
      <c r="A453" s="370" t="s">
        <v>267</v>
      </c>
      <c r="B453" s="369">
        <v>0</v>
      </c>
      <c r="C453" s="369">
        <v>0</v>
      </c>
      <c r="D453" s="369">
        <v>0</v>
      </c>
      <c r="E453" s="369">
        <v>0</v>
      </c>
      <c r="F453" s="369">
        <v>0</v>
      </c>
      <c r="G453" s="369">
        <v>0</v>
      </c>
      <c r="H453" s="369">
        <v>0</v>
      </c>
      <c r="I453" s="369">
        <v>0</v>
      </c>
      <c r="J453" s="369">
        <v>0</v>
      </c>
      <c r="K453" s="369">
        <v>0</v>
      </c>
      <c r="L453" s="369">
        <v>0</v>
      </c>
      <c r="M453" s="369">
        <v>0</v>
      </c>
      <c r="N453" s="368">
        <f>SUM(B453:M453)</f>
        <v>0</v>
      </c>
    </row>
    <row r="454" spans="1:14" ht="22.5" x14ac:dyDescent="0.25">
      <c r="A454" s="370" t="s">
        <v>268</v>
      </c>
      <c r="B454" s="369">
        <v>0</v>
      </c>
      <c r="C454" s="369">
        <v>0</v>
      </c>
      <c r="D454" s="369">
        <v>0</v>
      </c>
      <c r="E454" s="369">
        <v>0</v>
      </c>
      <c r="F454" s="369">
        <v>0</v>
      </c>
      <c r="G454" s="369">
        <v>0</v>
      </c>
      <c r="H454" s="369">
        <v>0</v>
      </c>
      <c r="I454" s="369">
        <v>0</v>
      </c>
      <c r="J454" s="369">
        <v>0</v>
      </c>
      <c r="K454" s="369">
        <v>0</v>
      </c>
      <c r="L454" s="369">
        <v>0</v>
      </c>
      <c r="M454" s="369">
        <v>0</v>
      </c>
      <c r="N454" s="368">
        <f>SUM(B454:M454)</f>
        <v>0</v>
      </c>
    </row>
    <row r="455" spans="1:14" x14ac:dyDescent="0.25">
      <c r="A455" s="370" t="s">
        <v>269</v>
      </c>
      <c r="B455" s="369">
        <v>0</v>
      </c>
      <c r="C455" s="369">
        <v>0</v>
      </c>
      <c r="D455" s="369">
        <v>0</v>
      </c>
      <c r="E455" s="369">
        <v>0</v>
      </c>
      <c r="F455" s="369">
        <v>0</v>
      </c>
      <c r="G455" s="369">
        <v>0</v>
      </c>
      <c r="H455" s="369">
        <v>0</v>
      </c>
      <c r="I455" s="369">
        <v>0</v>
      </c>
      <c r="J455" s="369">
        <v>0</v>
      </c>
      <c r="K455" s="369">
        <v>0</v>
      </c>
      <c r="L455" s="369">
        <v>0</v>
      </c>
      <c r="M455" s="369">
        <v>0</v>
      </c>
      <c r="N455" s="368">
        <f>SUM(B455:M455)</f>
        <v>0</v>
      </c>
    </row>
    <row r="456" spans="1:14" x14ac:dyDescent="0.25">
      <c r="A456" s="370" t="s">
        <v>270</v>
      </c>
      <c r="B456" s="369">
        <v>0</v>
      </c>
      <c r="C456" s="369">
        <v>0</v>
      </c>
      <c r="D456" s="369">
        <v>0</v>
      </c>
      <c r="E456" s="369">
        <v>0</v>
      </c>
      <c r="F456" s="369">
        <v>0</v>
      </c>
      <c r="G456" s="369">
        <v>0</v>
      </c>
      <c r="H456" s="369">
        <v>0</v>
      </c>
      <c r="I456" s="369">
        <v>0</v>
      </c>
      <c r="J456" s="369">
        <v>0</v>
      </c>
      <c r="K456" s="369">
        <v>0</v>
      </c>
      <c r="L456" s="369">
        <v>0</v>
      </c>
      <c r="M456" s="369">
        <v>0</v>
      </c>
      <c r="N456" s="368">
        <f>SUM(B456:M456)</f>
        <v>0</v>
      </c>
    </row>
    <row r="457" spans="1:14" x14ac:dyDescent="0.25">
      <c r="A457" s="370" t="s">
        <v>271</v>
      </c>
      <c r="B457" s="369">
        <v>0</v>
      </c>
      <c r="C457" s="369">
        <v>0</v>
      </c>
      <c r="D457" s="369">
        <v>0</v>
      </c>
      <c r="E457" s="369">
        <v>0</v>
      </c>
      <c r="F457" s="369">
        <v>0</v>
      </c>
      <c r="G457" s="369">
        <v>0</v>
      </c>
      <c r="H457" s="369">
        <v>0</v>
      </c>
      <c r="I457" s="369">
        <v>0</v>
      </c>
      <c r="J457" s="369">
        <v>0</v>
      </c>
      <c r="K457" s="369">
        <v>0</v>
      </c>
      <c r="L457" s="369">
        <v>0</v>
      </c>
      <c r="M457" s="369">
        <v>0</v>
      </c>
      <c r="N457" s="368">
        <f>SUM(B457:M457)</f>
        <v>0</v>
      </c>
    </row>
    <row r="458" spans="1:14" x14ac:dyDescent="0.25">
      <c r="A458" s="370" t="s">
        <v>272</v>
      </c>
      <c r="B458" s="369">
        <v>2510079.15</v>
      </c>
      <c r="C458" s="369">
        <v>1808050.2</v>
      </c>
      <c r="D458" s="369">
        <v>583242</v>
      </c>
      <c r="E458" s="369">
        <v>583242</v>
      </c>
      <c r="F458" s="369">
        <v>3178727.22</v>
      </c>
      <c r="G458" s="369">
        <v>2682913.2000000002</v>
      </c>
      <c r="H458" s="369">
        <v>2916210</v>
      </c>
      <c r="I458" s="369">
        <v>2420454.2999999998</v>
      </c>
      <c r="J458" s="369">
        <v>1399780.8</v>
      </c>
      <c r="K458" s="369">
        <v>0</v>
      </c>
      <c r="L458" s="369">
        <v>0</v>
      </c>
      <c r="M458" s="369">
        <v>0</v>
      </c>
      <c r="N458" s="368">
        <f>SUM(B458:M458)</f>
        <v>18082698.870000001</v>
      </c>
    </row>
    <row r="459" spans="1:14" ht="15.75" thickBot="1" x14ac:dyDescent="0.3">
      <c r="A459" s="370" t="s">
        <v>273</v>
      </c>
      <c r="B459" s="369">
        <v>0</v>
      </c>
      <c r="C459" s="369">
        <v>0</v>
      </c>
      <c r="D459" s="369">
        <v>0</v>
      </c>
      <c r="E459" s="369">
        <v>0</v>
      </c>
      <c r="F459" s="369">
        <v>0</v>
      </c>
      <c r="G459" s="369">
        <v>0</v>
      </c>
      <c r="H459" s="369">
        <v>0</v>
      </c>
      <c r="I459" s="369">
        <v>0</v>
      </c>
      <c r="J459" s="369">
        <v>0</v>
      </c>
      <c r="K459" s="369">
        <v>0</v>
      </c>
      <c r="L459" s="369">
        <v>0</v>
      </c>
      <c r="M459" s="369">
        <v>0</v>
      </c>
      <c r="N459" s="368">
        <f>SUM(B459:M459)</f>
        <v>0</v>
      </c>
    </row>
    <row r="460" spans="1:14" ht="15.75" thickBot="1" x14ac:dyDescent="0.3">
      <c r="A460" s="367" t="s">
        <v>274</v>
      </c>
      <c r="B460" s="366">
        <v>12654424.27</v>
      </c>
      <c r="C460" s="366">
        <v>9001546.0999999996</v>
      </c>
      <c r="D460" s="366">
        <v>7311860.1399999997</v>
      </c>
      <c r="E460" s="366">
        <v>11139352.02</v>
      </c>
      <c r="F460" s="366">
        <v>13267353.02</v>
      </c>
      <c r="G460" s="366">
        <v>14327932.529999999</v>
      </c>
      <c r="H460" s="366">
        <v>13820082.82</v>
      </c>
      <c r="I460" s="366">
        <v>12873689.77</v>
      </c>
      <c r="J460" s="366">
        <v>11093268.1</v>
      </c>
      <c r="K460" s="366">
        <v>15316280</v>
      </c>
      <c r="L460" s="366">
        <v>14147423.5</v>
      </c>
      <c r="M460" s="366">
        <v>7012602.6299999999</v>
      </c>
      <c r="N460" s="366">
        <f>SUM(B460:M460)</f>
        <v>141965814.89999998</v>
      </c>
    </row>
    <row r="461" spans="1:14" x14ac:dyDescent="0.25">
      <c r="A461" s="370" t="s">
        <v>275</v>
      </c>
      <c r="B461" s="369">
        <v>12654424.27</v>
      </c>
      <c r="C461" s="369">
        <v>9001546.0999999996</v>
      </c>
      <c r="D461" s="369">
        <v>7311860.1399999997</v>
      </c>
      <c r="E461" s="369">
        <v>11139352.02</v>
      </c>
      <c r="F461" s="369">
        <v>13267353.02</v>
      </c>
      <c r="G461" s="369">
        <v>14327932.529999999</v>
      </c>
      <c r="H461" s="369">
        <v>13820082.82</v>
      </c>
      <c r="I461" s="369">
        <v>12873689.77</v>
      </c>
      <c r="J461" s="369">
        <v>11093268.1</v>
      </c>
      <c r="K461" s="369">
        <v>15316280</v>
      </c>
      <c r="L461" s="369">
        <v>14147423.5</v>
      </c>
      <c r="M461" s="369">
        <v>7012602.6299999999</v>
      </c>
      <c r="N461" s="368">
        <f>SUM(B461:M461)</f>
        <v>141965814.89999998</v>
      </c>
    </row>
    <row r="462" spans="1:14" x14ac:dyDescent="0.25">
      <c r="A462" s="370" t="s">
        <v>276</v>
      </c>
      <c r="B462" s="369">
        <v>0</v>
      </c>
      <c r="C462" s="369">
        <v>0</v>
      </c>
      <c r="D462" s="369">
        <v>0</v>
      </c>
      <c r="E462" s="369">
        <v>0</v>
      </c>
      <c r="F462" s="369">
        <v>0</v>
      </c>
      <c r="G462" s="369">
        <v>0</v>
      </c>
      <c r="H462" s="369">
        <v>0</v>
      </c>
      <c r="I462" s="369">
        <v>0</v>
      </c>
      <c r="J462" s="369">
        <v>0</v>
      </c>
      <c r="K462" s="369">
        <v>0</v>
      </c>
      <c r="L462" s="369">
        <v>0</v>
      </c>
      <c r="M462" s="369">
        <v>0</v>
      </c>
      <c r="N462" s="368">
        <f>SUM(B462:M462)</f>
        <v>0</v>
      </c>
    </row>
    <row r="463" spans="1:14" x14ac:dyDescent="0.25">
      <c r="A463" s="370" t="s">
        <v>277</v>
      </c>
      <c r="B463" s="369">
        <v>0</v>
      </c>
      <c r="C463" s="369">
        <v>0</v>
      </c>
      <c r="D463" s="369">
        <v>0</v>
      </c>
      <c r="E463" s="369">
        <v>0</v>
      </c>
      <c r="F463" s="369">
        <v>0</v>
      </c>
      <c r="G463" s="369">
        <v>0</v>
      </c>
      <c r="H463" s="369">
        <v>0</v>
      </c>
      <c r="I463" s="369">
        <v>0</v>
      </c>
      <c r="J463" s="369">
        <v>0</v>
      </c>
      <c r="K463" s="369">
        <v>0</v>
      </c>
      <c r="L463" s="369">
        <v>0</v>
      </c>
      <c r="M463" s="369">
        <v>0</v>
      </c>
      <c r="N463" s="368">
        <f>SUM(B463:M463)</f>
        <v>0</v>
      </c>
    </row>
    <row r="464" spans="1:14" x14ac:dyDescent="0.25">
      <c r="A464" s="370" t="s">
        <v>278</v>
      </c>
      <c r="B464" s="369">
        <v>0</v>
      </c>
      <c r="C464" s="369">
        <v>0</v>
      </c>
      <c r="D464" s="369">
        <v>0</v>
      </c>
      <c r="E464" s="369">
        <v>0</v>
      </c>
      <c r="F464" s="369">
        <v>0</v>
      </c>
      <c r="G464" s="369">
        <v>0</v>
      </c>
      <c r="H464" s="369">
        <v>0</v>
      </c>
      <c r="I464" s="369">
        <v>0</v>
      </c>
      <c r="J464" s="369">
        <v>0</v>
      </c>
      <c r="K464" s="369">
        <v>0</v>
      </c>
      <c r="L464" s="369">
        <v>0</v>
      </c>
      <c r="M464" s="369">
        <v>0</v>
      </c>
      <c r="N464" s="368">
        <f>SUM(B464:M464)</f>
        <v>0</v>
      </c>
    </row>
    <row r="465" spans="1:14" x14ac:dyDescent="0.25">
      <c r="A465" s="370" t="s">
        <v>279</v>
      </c>
      <c r="B465" s="369">
        <v>0</v>
      </c>
      <c r="C465" s="369">
        <v>0</v>
      </c>
      <c r="D465" s="369">
        <v>0</v>
      </c>
      <c r="E465" s="369">
        <v>0</v>
      </c>
      <c r="F465" s="369">
        <v>0</v>
      </c>
      <c r="G465" s="369">
        <v>0</v>
      </c>
      <c r="H465" s="369">
        <v>0</v>
      </c>
      <c r="I465" s="369">
        <v>0</v>
      </c>
      <c r="J465" s="369">
        <v>0</v>
      </c>
      <c r="K465" s="369">
        <v>0</v>
      </c>
      <c r="L465" s="369">
        <v>0</v>
      </c>
      <c r="M465" s="369">
        <v>0</v>
      </c>
      <c r="N465" s="368">
        <f>SUM(B465:M465)</f>
        <v>0</v>
      </c>
    </row>
    <row r="466" spans="1:14" ht="22.5" x14ac:dyDescent="0.25">
      <c r="A466" s="370" t="s">
        <v>280</v>
      </c>
      <c r="B466" s="369">
        <v>0</v>
      </c>
      <c r="C466" s="369">
        <v>0</v>
      </c>
      <c r="D466" s="369">
        <v>0</v>
      </c>
      <c r="E466" s="369">
        <v>0</v>
      </c>
      <c r="F466" s="369">
        <v>0</v>
      </c>
      <c r="G466" s="369">
        <v>0</v>
      </c>
      <c r="H466" s="369">
        <v>0</v>
      </c>
      <c r="I466" s="369">
        <v>0</v>
      </c>
      <c r="J466" s="369">
        <v>0</v>
      </c>
      <c r="K466" s="369">
        <v>0</v>
      </c>
      <c r="L466" s="369">
        <v>0</v>
      </c>
      <c r="M466" s="369">
        <v>0</v>
      </c>
      <c r="N466" s="368">
        <f>SUM(B466:M466)</f>
        <v>0</v>
      </c>
    </row>
    <row r="467" spans="1:14" ht="23.25" thickBot="1" x14ac:dyDescent="0.3">
      <c r="A467" s="370" t="s">
        <v>281</v>
      </c>
      <c r="B467" s="369">
        <v>0</v>
      </c>
      <c r="C467" s="369">
        <v>0</v>
      </c>
      <c r="D467" s="369">
        <v>0</v>
      </c>
      <c r="E467" s="369">
        <v>0</v>
      </c>
      <c r="F467" s="369">
        <v>0</v>
      </c>
      <c r="G467" s="369">
        <v>0</v>
      </c>
      <c r="H467" s="369">
        <v>0</v>
      </c>
      <c r="I467" s="369">
        <v>0</v>
      </c>
      <c r="J467" s="369">
        <v>0</v>
      </c>
      <c r="K467" s="369">
        <v>0</v>
      </c>
      <c r="L467" s="369">
        <v>0</v>
      </c>
      <c r="M467" s="369">
        <v>0</v>
      </c>
      <c r="N467" s="368">
        <f>SUM(B467:M467)</f>
        <v>0</v>
      </c>
    </row>
    <row r="468" spans="1:14" ht="23.25" thickBot="1" x14ac:dyDescent="0.3">
      <c r="A468" s="367" t="s">
        <v>282</v>
      </c>
      <c r="B468" s="366">
        <v>3489731.3</v>
      </c>
      <c r="C468" s="366">
        <v>3005640.44</v>
      </c>
      <c r="D468" s="366">
        <v>2259090.6800000002</v>
      </c>
      <c r="E468" s="366">
        <v>4342625.5199999996</v>
      </c>
      <c r="F468" s="366">
        <v>3828011.66</v>
      </c>
      <c r="G468" s="366">
        <v>3380859.46</v>
      </c>
      <c r="H468" s="366">
        <v>3345864.94</v>
      </c>
      <c r="I468" s="366">
        <v>3236993.1</v>
      </c>
      <c r="J468" s="366">
        <v>3967989.74</v>
      </c>
      <c r="K468" s="366">
        <v>2887047.9</v>
      </c>
      <c r="L468" s="366">
        <v>0</v>
      </c>
      <c r="M468" s="366">
        <v>0</v>
      </c>
      <c r="N468" s="366">
        <f>SUM(B468:M468)</f>
        <v>33743854.740000002</v>
      </c>
    </row>
    <row r="469" spans="1:14" x14ac:dyDescent="0.25">
      <c r="A469" s="370" t="s">
        <v>283</v>
      </c>
      <c r="B469" s="369">
        <v>0</v>
      </c>
      <c r="C469" s="369">
        <v>0</v>
      </c>
      <c r="D469" s="369">
        <v>0</v>
      </c>
      <c r="E469" s="369">
        <v>0</v>
      </c>
      <c r="F469" s="369">
        <v>0</v>
      </c>
      <c r="G469" s="369">
        <v>0</v>
      </c>
      <c r="H469" s="369">
        <v>0</v>
      </c>
      <c r="I469" s="369">
        <v>0</v>
      </c>
      <c r="J469" s="369">
        <v>0</v>
      </c>
      <c r="K469" s="369">
        <v>0</v>
      </c>
      <c r="L469" s="369">
        <v>0</v>
      </c>
      <c r="M469" s="369">
        <v>0</v>
      </c>
      <c r="N469" s="368">
        <f>SUM(B469:M469)</f>
        <v>0</v>
      </c>
    </row>
    <row r="470" spans="1:14" x14ac:dyDescent="0.25">
      <c r="A470" s="370" t="s">
        <v>284</v>
      </c>
      <c r="B470" s="369">
        <v>0</v>
      </c>
      <c r="C470" s="369">
        <v>0</v>
      </c>
      <c r="D470" s="369">
        <v>0</v>
      </c>
      <c r="E470" s="369">
        <v>0</v>
      </c>
      <c r="F470" s="369">
        <v>0</v>
      </c>
      <c r="G470" s="369">
        <v>0</v>
      </c>
      <c r="H470" s="369">
        <v>0</v>
      </c>
      <c r="I470" s="369">
        <v>0</v>
      </c>
      <c r="J470" s="369">
        <v>0</v>
      </c>
      <c r="K470" s="369">
        <v>0</v>
      </c>
      <c r="L470" s="369">
        <v>0</v>
      </c>
      <c r="M470" s="369">
        <v>0</v>
      </c>
      <c r="N470" s="368">
        <f>SUM(B470:M470)</f>
        <v>0</v>
      </c>
    </row>
    <row r="471" spans="1:14" x14ac:dyDescent="0.25">
      <c r="A471" s="370" t="s">
        <v>285</v>
      </c>
      <c r="B471" s="369">
        <v>3489731.3</v>
      </c>
      <c r="C471" s="369">
        <v>3005640.44</v>
      </c>
      <c r="D471" s="369">
        <v>2259090.6800000002</v>
      </c>
      <c r="E471" s="369">
        <v>4342625.5199999996</v>
      </c>
      <c r="F471" s="369">
        <v>3828011.66</v>
      </c>
      <c r="G471" s="369">
        <v>3380859.46</v>
      </c>
      <c r="H471" s="369">
        <v>3345864.94</v>
      </c>
      <c r="I471" s="369">
        <v>3236993.1</v>
      </c>
      <c r="J471" s="369">
        <v>3967989.74</v>
      </c>
      <c r="K471" s="369">
        <v>2887047.9</v>
      </c>
      <c r="L471" s="369">
        <v>0</v>
      </c>
      <c r="M471" s="369">
        <v>0</v>
      </c>
      <c r="N471" s="368">
        <f>SUM(B471:M471)</f>
        <v>33743854.740000002</v>
      </c>
    </row>
    <row r="472" spans="1:14" x14ac:dyDescent="0.25">
      <c r="A472" s="370" t="s">
        <v>286</v>
      </c>
      <c r="B472" s="369">
        <v>0</v>
      </c>
      <c r="C472" s="369">
        <v>0</v>
      </c>
      <c r="D472" s="369">
        <v>0</v>
      </c>
      <c r="E472" s="369">
        <v>0</v>
      </c>
      <c r="F472" s="369">
        <v>0</v>
      </c>
      <c r="G472" s="369">
        <v>0</v>
      </c>
      <c r="H472" s="369">
        <v>0</v>
      </c>
      <c r="I472" s="369">
        <v>0</v>
      </c>
      <c r="J472" s="369">
        <v>0</v>
      </c>
      <c r="K472" s="369">
        <v>0</v>
      </c>
      <c r="L472" s="369">
        <v>0</v>
      </c>
      <c r="M472" s="369">
        <v>0</v>
      </c>
      <c r="N472" s="368">
        <f>SUM(B472:M472)</f>
        <v>0</v>
      </c>
    </row>
    <row r="473" spans="1:14" x14ac:dyDescent="0.25">
      <c r="A473" s="370" t="s">
        <v>287</v>
      </c>
      <c r="B473" s="369">
        <v>0</v>
      </c>
      <c r="C473" s="369">
        <v>0</v>
      </c>
      <c r="D473" s="369">
        <v>0</v>
      </c>
      <c r="E473" s="369">
        <v>0</v>
      </c>
      <c r="F473" s="369">
        <v>0</v>
      </c>
      <c r="G473" s="369">
        <v>0</v>
      </c>
      <c r="H473" s="369">
        <v>0</v>
      </c>
      <c r="I473" s="369">
        <v>0</v>
      </c>
      <c r="J473" s="369">
        <v>0</v>
      </c>
      <c r="K473" s="369">
        <v>0</v>
      </c>
      <c r="L473" s="369">
        <v>0</v>
      </c>
      <c r="M473" s="369">
        <v>0</v>
      </c>
      <c r="N473" s="368">
        <f>SUM(B473:M473)</f>
        <v>0</v>
      </c>
    </row>
    <row r="474" spans="1:14" x14ac:dyDescent="0.25">
      <c r="A474" s="370" t="s">
        <v>288</v>
      </c>
      <c r="B474" s="369">
        <v>0</v>
      </c>
      <c r="C474" s="369">
        <v>0</v>
      </c>
      <c r="D474" s="369">
        <v>0</v>
      </c>
      <c r="E474" s="369">
        <v>0</v>
      </c>
      <c r="F474" s="369">
        <v>0</v>
      </c>
      <c r="G474" s="369">
        <v>0</v>
      </c>
      <c r="H474" s="369">
        <v>0</v>
      </c>
      <c r="I474" s="369">
        <v>0</v>
      </c>
      <c r="J474" s="369">
        <v>0</v>
      </c>
      <c r="K474" s="369">
        <v>0</v>
      </c>
      <c r="L474" s="369">
        <v>0</v>
      </c>
      <c r="M474" s="369">
        <v>0</v>
      </c>
      <c r="N474" s="368">
        <f>SUM(B474:M474)</f>
        <v>0</v>
      </c>
    </row>
    <row r="475" spans="1:14" x14ac:dyDescent="0.25">
      <c r="A475" s="370" t="s">
        <v>289</v>
      </c>
      <c r="B475" s="369">
        <v>0</v>
      </c>
      <c r="C475" s="369">
        <v>0</v>
      </c>
      <c r="D475" s="369">
        <v>0</v>
      </c>
      <c r="E475" s="369">
        <v>0</v>
      </c>
      <c r="F475" s="369">
        <v>0</v>
      </c>
      <c r="G475" s="369">
        <v>0</v>
      </c>
      <c r="H475" s="369">
        <v>0</v>
      </c>
      <c r="I475" s="369">
        <v>0</v>
      </c>
      <c r="J475" s="369">
        <v>0</v>
      </c>
      <c r="K475" s="369">
        <v>0</v>
      </c>
      <c r="L475" s="369">
        <v>0</v>
      </c>
      <c r="M475" s="369">
        <v>0</v>
      </c>
      <c r="N475" s="368">
        <f>SUM(B475:M475)</f>
        <v>0</v>
      </c>
    </row>
    <row r="476" spans="1:14" x14ac:dyDescent="0.25">
      <c r="A476" s="370" t="s">
        <v>290</v>
      </c>
      <c r="B476" s="369">
        <v>0</v>
      </c>
      <c r="C476" s="369">
        <v>0</v>
      </c>
      <c r="D476" s="369">
        <v>0</v>
      </c>
      <c r="E476" s="369">
        <v>0</v>
      </c>
      <c r="F476" s="369">
        <v>0</v>
      </c>
      <c r="G476" s="369">
        <v>0</v>
      </c>
      <c r="H476" s="369">
        <v>0</v>
      </c>
      <c r="I476" s="369">
        <v>0</v>
      </c>
      <c r="J476" s="369">
        <v>0</v>
      </c>
      <c r="K476" s="369">
        <v>0</v>
      </c>
      <c r="L476" s="369">
        <v>0</v>
      </c>
      <c r="M476" s="369">
        <v>0</v>
      </c>
      <c r="N476" s="368">
        <f>SUM(B476:M476)</f>
        <v>0</v>
      </c>
    </row>
    <row r="477" spans="1:14" x14ac:dyDescent="0.25">
      <c r="A477" s="370" t="s">
        <v>291</v>
      </c>
      <c r="B477" s="369">
        <v>0</v>
      </c>
      <c r="C477" s="369">
        <v>0</v>
      </c>
      <c r="D477" s="369">
        <v>0</v>
      </c>
      <c r="E477" s="369">
        <v>0</v>
      </c>
      <c r="F477" s="369">
        <v>0</v>
      </c>
      <c r="G477" s="369">
        <v>0</v>
      </c>
      <c r="H477" s="369">
        <v>0</v>
      </c>
      <c r="I477" s="369">
        <v>0</v>
      </c>
      <c r="J477" s="369">
        <v>0</v>
      </c>
      <c r="K477" s="369">
        <v>0</v>
      </c>
      <c r="L477" s="369">
        <v>0</v>
      </c>
      <c r="M477" s="369">
        <v>0</v>
      </c>
      <c r="N477" s="368">
        <f>SUM(B477:M477)</f>
        <v>0</v>
      </c>
    </row>
    <row r="478" spans="1:14" x14ac:dyDescent="0.25">
      <c r="A478" s="370" t="s">
        <v>292</v>
      </c>
      <c r="B478" s="369">
        <v>0</v>
      </c>
      <c r="C478" s="369">
        <v>0</v>
      </c>
      <c r="D478" s="369">
        <v>0</v>
      </c>
      <c r="E478" s="369">
        <v>0</v>
      </c>
      <c r="F478" s="369">
        <v>0</v>
      </c>
      <c r="G478" s="369">
        <v>0</v>
      </c>
      <c r="H478" s="369">
        <v>0</v>
      </c>
      <c r="I478" s="369">
        <v>0</v>
      </c>
      <c r="J478" s="369">
        <v>0</v>
      </c>
      <c r="K478" s="369">
        <v>0</v>
      </c>
      <c r="L478" s="369">
        <v>0</v>
      </c>
      <c r="M478" s="369">
        <v>0</v>
      </c>
      <c r="N478" s="368">
        <f>SUM(B478:M478)</f>
        <v>0</v>
      </c>
    </row>
    <row r="479" spans="1:14" x14ac:dyDescent="0.25">
      <c r="A479" s="370" t="s">
        <v>293</v>
      </c>
      <c r="B479" s="369">
        <v>0</v>
      </c>
      <c r="C479" s="369">
        <v>0</v>
      </c>
      <c r="D479" s="369">
        <v>0</v>
      </c>
      <c r="E479" s="369">
        <v>0</v>
      </c>
      <c r="F479" s="369">
        <v>0</v>
      </c>
      <c r="G479" s="369">
        <v>0</v>
      </c>
      <c r="H479" s="369">
        <v>0</v>
      </c>
      <c r="I479" s="369">
        <v>0</v>
      </c>
      <c r="J479" s="369">
        <v>0</v>
      </c>
      <c r="K479" s="369">
        <v>0</v>
      </c>
      <c r="L479" s="369">
        <v>0</v>
      </c>
      <c r="M479" s="369">
        <v>0</v>
      </c>
      <c r="N479" s="368">
        <f>SUM(B479:M479)</f>
        <v>0</v>
      </c>
    </row>
    <row r="480" spans="1:14" x14ac:dyDescent="0.25">
      <c r="A480" s="370" t="s">
        <v>294</v>
      </c>
      <c r="B480" s="369">
        <v>0</v>
      </c>
      <c r="C480" s="369">
        <v>0</v>
      </c>
      <c r="D480" s="369">
        <v>0</v>
      </c>
      <c r="E480" s="369">
        <v>0</v>
      </c>
      <c r="F480" s="369">
        <v>0</v>
      </c>
      <c r="G480" s="369">
        <v>0</v>
      </c>
      <c r="H480" s="369">
        <v>0</v>
      </c>
      <c r="I480" s="369">
        <v>0</v>
      </c>
      <c r="J480" s="369">
        <v>0</v>
      </c>
      <c r="K480" s="369">
        <v>0</v>
      </c>
      <c r="L480" s="369">
        <v>0</v>
      </c>
      <c r="M480" s="369">
        <v>0</v>
      </c>
      <c r="N480" s="368">
        <f>SUM(B480:M480)</f>
        <v>0</v>
      </c>
    </row>
    <row r="481" spans="1:14" ht="33.75" x14ac:dyDescent="0.25">
      <c r="A481" s="370" t="s">
        <v>295</v>
      </c>
      <c r="B481" s="369">
        <v>0</v>
      </c>
      <c r="C481" s="369">
        <v>0</v>
      </c>
      <c r="D481" s="369">
        <v>0</v>
      </c>
      <c r="E481" s="369">
        <v>0</v>
      </c>
      <c r="F481" s="369">
        <v>0</v>
      </c>
      <c r="G481" s="369">
        <v>0</v>
      </c>
      <c r="H481" s="369">
        <v>0</v>
      </c>
      <c r="I481" s="369">
        <v>0</v>
      </c>
      <c r="J481" s="369">
        <v>0</v>
      </c>
      <c r="K481" s="369">
        <v>0</v>
      </c>
      <c r="L481" s="369">
        <v>0</v>
      </c>
      <c r="M481" s="369">
        <v>0</v>
      </c>
      <c r="N481" s="368">
        <f>SUM(B481:M481)</f>
        <v>0</v>
      </c>
    </row>
    <row r="482" spans="1:14" ht="22.5" x14ac:dyDescent="0.25">
      <c r="A482" s="370" t="s">
        <v>296</v>
      </c>
      <c r="B482" s="369">
        <v>0</v>
      </c>
      <c r="C482" s="369">
        <v>0</v>
      </c>
      <c r="D482" s="369">
        <v>0</v>
      </c>
      <c r="E482" s="369">
        <v>0</v>
      </c>
      <c r="F482" s="369">
        <v>0</v>
      </c>
      <c r="G482" s="369">
        <v>0</v>
      </c>
      <c r="H482" s="369">
        <v>0</v>
      </c>
      <c r="I482" s="369">
        <v>0</v>
      </c>
      <c r="J482" s="369">
        <v>0</v>
      </c>
      <c r="K482" s="369">
        <v>0</v>
      </c>
      <c r="L482" s="369">
        <v>0</v>
      </c>
      <c r="M482" s="369">
        <v>0</v>
      </c>
      <c r="N482" s="368">
        <f>SUM(B482:M482)</f>
        <v>0</v>
      </c>
    </row>
    <row r="483" spans="1:14" ht="15.75" thickBot="1" x14ac:dyDescent="0.3">
      <c r="A483" s="370" t="s">
        <v>297</v>
      </c>
      <c r="B483" s="369">
        <v>0</v>
      </c>
      <c r="C483" s="369">
        <v>0</v>
      </c>
      <c r="D483" s="369">
        <v>0</v>
      </c>
      <c r="E483" s="369">
        <v>0</v>
      </c>
      <c r="F483" s="369">
        <v>0</v>
      </c>
      <c r="G483" s="369">
        <v>0</v>
      </c>
      <c r="H483" s="369">
        <v>0</v>
      </c>
      <c r="I483" s="369">
        <v>0</v>
      </c>
      <c r="J483" s="369">
        <v>0</v>
      </c>
      <c r="K483" s="369">
        <v>0</v>
      </c>
      <c r="L483" s="369">
        <v>0</v>
      </c>
      <c r="M483" s="369">
        <v>0</v>
      </c>
      <c r="N483" s="368">
        <f>SUM(B483:M483)</f>
        <v>0</v>
      </c>
    </row>
    <row r="484" spans="1:14" ht="23.25" thickBot="1" x14ac:dyDescent="0.3">
      <c r="A484" s="367" t="s">
        <v>298</v>
      </c>
      <c r="B484" s="366">
        <v>0</v>
      </c>
      <c r="C484" s="366">
        <v>0</v>
      </c>
      <c r="D484" s="366">
        <v>0</v>
      </c>
      <c r="E484" s="366">
        <v>0</v>
      </c>
      <c r="F484" s="366">
        <v>0</v>
      </c>
      <c r="G484" s="366">
        <v>0</v>
      </c>
      <c r="H484" s="366">
        <v>0</v>
      </c>
      <c r="I484" s="366">
        <v>0</v>
      </c>
      <c r="J484" s="366">
        <v>0</v>
      </c>
      <c r="K484" s="366">
        <v>0</v>
      </c>
      <c r="L484" s="366">
        <v>0</v>
      </c>
      <c r="M484" s="366">
        <v>0</v>
      </c>
      <c r="N484" s="366">
        <f>SUM(B484:M484)</f>
        <v>0</v>
      </c>
    </row>
    <row r="485" spans="1:14" x14ac:dyDescent="0.25">
      <c r="A485" s="370" t="s">
        <v>299</v>
      </c>
      <c r="B485" s="369">
        <v>0</v>
      </c>
      <c r="C485" s="369">
        <v>0</v>
      </c>
      <c r="D485" s="369">
        <v>0</v>
      </c>
      <c r="E485" s="369">
        <v>0</v>
      </c>
      <c r="F485" s="369">
        <v>0</v>
      </c>
      <c r="G485" s="369">
        <v>0</v>
      </c>
      <c r="H485" s="369">
        <v>0</v>
      </c>
      <c r="I485" s="369">
        <v>0</v>
      </c>
      <c r="J485" s="369">
        <v>0</v>
      </c>
      <c r="K485" s="369">
        <v>0</v>
      </c>
      <c r="L485" s="369">
        <v>0</v>
      </c>
      <c r="M485" s="369">
        <v>0</v>
      </c>
      <c r="N485" s="368">
        <f>SUM(B485:M485)</f>
        <v>0</v>
      </c>
    </row>
    <row r="486" spans="1:14" x14ac:dyDescent="0.25">
      <c r="A486" s="370" t="s">
        <v>300</v>
      </c>
      <c r="B486" s="369">
        <v>0</v>
      </c>
      <c r="C486" s="369">
        <v>0</v>
      </c>
      <c r="D486" s="369">
        <v>0</v>
      </c>
      <c r="E486" s="369">
        <v>0</v>
      </c>
      <c r="F486" s="369">
        <v>0</v>
      </c>
      <c r="G486" s="369">
        <v>0</v>
      </c>
      <c r="H486" s="369">
        <v>0</v>
      </c>
      <c r="I486" s="369">
        <v>0</v>
      </c>
      <c r="J486" s="369">
        <v>0</v>
      </c>
      <c r="K486" s="369">
        <v>0</v>
      </c>
      <c r="L486" s="369">
        <v>0</v>
      </c>
      <c r="M486" s="369">
        <v>0</v>
      </c>
      <c r="N486" s="368">
        <f>SUM(B486:M486)</f>
        <v>0</v>
      </c>
    </row>
    <row r="487" spans="1:14" x14ac:dyDescent="0.25">
      <c r="A487" s="370" t="s">
        <v>301</v>
      </c>
      <c r="B487" s="369">
        <v>0</v>
      </c>
      <c r="C487" s="369">
        <v>0</v>
      </c>
      <c r="D487" s="369">
        <v>0</v>
      </c>
      <c r="E487" s="369">
        <v>0</v>
      </c>
      <c r="F487" s="369">
        <v>0</v>
      </c>
      <c r="G487" s="369">
        <v>0</v>
      </c>
      <c r="H487" s="369">
        <v>0</v>
      </c>
      <c r="I487" s="369">
        <v>0</v>
      </c>
      <c r="J487" s="369">
        <v>0</v>
      </c>
      <c r="K487" s="369">
        <v>0</v>
      </c>
      <c r="L487" s="369">
        <v>0</v>
      </c>
      <c r="M487" s="369">
        <v>0</v>
      </c>
      <c r="N487" s="368">
        <f>SUM(B487:M487)</f>
        <v>0</v>
      </c>
    </row>
    <row r="488" spans="1:14" x14ac:dyDescent="0.25">
      <c r="A488" s="370" t="s">
        <v>302</v>
      </c>
      <c r="B488" s="369">
        <v>0</v>
      </c>
      <c r="C488" s="369">
        <v>0</v>
      </c>
      <c r="D488" s="369">
        <v>0</v>
      </c>
      <c r="E488" s="369">
        <v>0</v>
      </c>
      <c r="F488" s="369">
        <v>0</v>
      </c>
      <c r="G488" s="369">
        <v>0</v>
      </c>
      <c r="H488" s="369">
        <v>0</v>
      </c>
      <c r="I488" s="369">
        <v>0</v>
      </c>
      <c r="J488" s="369">
        <v>0</v>
      </c>
      <c r="K488" s="369">
        <v>0</v>
      </c>
      <c r="L488" s="369">
        <v>0</v>
      </c>
      <c r="M488" s="369">
        <v>0</v>
      </c>
      <c r="N488" s="368">
        <f>SUM(B488:M488)</f>
        <v>0</v>
      </c>
    </row>
    <row r="489" spans="1:14" x14ac:dyDescent="0.25">
      <c r="A489" s="370" t="s">
        <v>303</v>
      </c>
      <c r="B489" s="369">
        <v>0</v>
      </c>
      <c r="C489" s="369">
        <v>0</v>
      </c>
      <c r="D489" s="369">
        <v>0</v>
      </c>
      <c r="E489" s="369">
        <v>0</v>
      </c>
      <c r="F489" s="369">
        <v>0</v>
      </c>
      <c r="G489" s="369">
        <v>0</v>
      </c>
      <c r="H489" s="369">
        <v>0</v>
      </c>
      <c r="I489" s="369">
        <v>0</v>
      </c>
      <c r="J489" s="369">
        <v>0</v>
      </c>
      <c r="K489" s="369">
        <v>0</v>
      </c>
      <c r="L489" s="369">
        <v>0</v>
      </c>
      <c r="M489" s="369">
        <v>0</v>
      </c>
      <c r="N489" s="368">
        <f>SUM(B489:M489)</f>
        <v>0</v>
      </c>
    </row>
    <row r="490" spans="1:14" ht="15.75" thickBot="1" x14ac:dyDescent="0.3">
      <c r="A490" s="370" t="s">
        <v>234</v>
      </c>
      <c r="B490" s="369">
        <v>0</v>
      </c>
      <c r="C490" s="369">
        <v>0</v>
      </c>
      <c r="D490" s="369">
        <v>0</v>
      </c>
      <c r="E490" s="369">
        <v>0</v>
      </c>
      <c r="F490" s="369">
        <v>0</v>
      </c>
      <c r="G490" s="369">
        <v>0</v>
      </c>
      <c r="H490" s="369">
        <v>0</v>
      </c>
      <c r="I490" s="369">
        <v>0</v>
      </c>
      <c r="J490" s="369">
        <v>0</v>
      </c>
      <c r="K490" s="369">
        <v>0</v>
      </c>
      <c r="L490" s="369">
        <v>0</v>
      </c>
      <c r="M490" s="369">
        <v>0</v>
      </c>
      <c r="N490" s="368">
        <f>SUM(B490:M490)</f>
        <v>0</v>
      </c>
    </row>
    <row r="491" spans="1:14" ht="23.25" thickBot="1" x14ac:dyDescent="0.3">
      <c r="A491" s="367" t="s">
        <v>304</v>
      </c>
      <c r="B491" s="366">
        <v>0</v>
      </c>
      <c r="C491" s="366">
        <v>0</v>
      </c>
      <c r="D491" s="366">
        <v>0</v>
      </c>
      <c r="E491" s="366">
        <v>0</v>
      </c>
      <c r="F491" s="366">
        <v>0</v>
      </c>
      <c r="G491" s="366">
        <v>0</v>
      </c>
      <c r="H491" s="366">
        <v>0</v>
      </c>
      <c r="I491" s="366">
        <v>0</v>
      </c>
      <c r="J491" s="366">
        <v>0</v>
      </c>
      <c r="K491" s="366">
        <v>0</v>
      </c>
      <c r="L491" s="366">
        <v>0</v>
      </c>
      <c r="M491" s="366">
        <v>0</v>
      </c>
      <c r="N491" s="366">
        <f>SUM(B491:M491)</f>
        <v>0</v>
      </c>
    </row>
    <row r="492" spans="1:14" x14ac:dyDescent="0.25">
      <c r="A492" s="370" t="s">
        <v>305</v>
      </c>
      <c r="B492" s="369">
        <v>0</v>
      </c>
      <c r="C492" s="369">
        <v>0</v>
      </c>
      <c r="D492" s="369">
        <v>0</v>
      </c>
      <c r="E492" s="369">
        <v>0</v>
      </c>
      <c r="F492" s="369">
        <v>0</v>
      </c>
      <c r="G492" s="369">
        <v>0</v>
      </c>
      <c r="H492" s="369">
        <v>0</v>
      </c>
      <c r="I492" s="369">
        <v>0</v>
      </c>
      <c r="J492" s="369">
        <v>0</v>
      </c>
      <c r="K492" s="369">
        <v>0</v>
      </c>
      <c r="L492" s="369">
        <v>0</v>
      </c>
      <c r="M492" s="369">
        <v>0</v>
      </c>
      <c r="N492" s="369">
        <f>SUM(B492:M492)</f>
        <v>0</v>
      </c>
    </row>
    <row r="493" spans="1:14" x14ac:dyDescent="0.25">
      <c r="A493" s="370" t="s">
        <v>306</v>
      </c>
      <c r="B493" s="369">
        <v>0</v>
      </c>
      <c r="C493" s="369">
        <v>0</v>
      </c>
      <c r="D493" s="369">
        <v>0</v>
      </c>
      <c r="E493" s="369">
        <v>0</v>
      </c>
      <c r="F493" s="369">
        <v>0</v>
      </c>
      <c r="G493" s="369">
        <v>0</v>
      </c>
      <c r="H493" s="369">
        <v>0</v>
      </c>
      <c r="I493" s="369">
        <v>0</v>
      </c>
      <c r="J493" s="369">
        <v>0</v>
      </c>
      <c r="K493" s="369">
        <v>0</v>
      </c>
      <c r="L493" s="369">
        <v>0</v>
      </c>
      <c r="M493" s="369">
        <v>0</v>
      </c>
      <c r="N493" s="369">
        <f>SUM(B493:M493)</f>
        <v>0</v>
      </c>
    </row>
    <row r="494" spans="1:14" ht="22.5" x14ac:dyDescent="0.25">
      <c r="A494" s="370" t="s">
        <v>307</v>
      </c>
      <c r="B494" s="369">
        <v>0</v>
      </c>
      <c r="C494" s="369">
        <v>0</v>
      </c>
      <c r="D494" s="369">
        <v>0</v>
      </c>
      <c r="E494" s="369">
        <v>0</v>
      </c>
      <c r="F494" s="369">
        <v>0</v>
      </c>
      <c r="G494" s="369">
        <v>0</v>
      </c>
      <c r="H494" s="369">
        <v>0</v>
      </c>
      <c r="I494" s="369">
        <v>0</v>
      </c>
      <c r="J494" s="369">
        <v>0</v>
      </c>
      <c r="K494" s="369">
        <v>0</v>
      </c>
      <c r="L494" s="369">
        <v>0</v>
      </c>
      <c r="M494" s="369">
        <v>0</v>
      </c>
      <c r="N494" s="369">
        <f>SUM(B494:M494)</f>
        <v>0</v>
      </c>
    </row>
    <row r="495" spans="1:14" ht="15.75" thickBot="1" x14ac:dyDescent="0.3">
      <c r="A495" s="370" t="s">
        <v>234</v>
      </c>
      <c r="B495" s="369">
        <v>0</v>
      </c>
      <c r="C495" s="369">
        <v>0</v>
      </c>
      <c r="D495" s="369">
        <v>0</v>
      </c>
      <c r="E495" s="369">
        <v>0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69">
        <v>0</v>
      </c>
      <c r="L495" s="369">
        <v>0</v>
      </c>
      <c r="M495" s="369">
        <v>0</v>
      </c>
      <c r="N495" s="369">
        <f>SUM(B495:M495)</f>
        <v>0</v>
      </c>
    </row>
    <row r="496" spans="1:14" ht="15.75" thickBot="1" x14ac:dyDescent="0.3">
      <c r="A496" s="367" t="s">
        <v>308</v>
      </c>
      <c r="B496" s="366">
        <v>0</v>
      </c>
      <c r="C496" s="366">
        <v>0</v>
      </c>
      <c r="D496" s="366">
        <v>0</v>
      </c>
      <c r="E496" s="366">
        <v>0</v>
      </c>
      <c r="F496" s="366">
        <v>0</v>
      </c>
      <c r="G496" s="366">
        <v>0</v>
      </c>
      <c r="H496" s="366">
        <v>0</v>
      </c>
      <c r="I496" s="366">
        <v>0</v>
      </c>
      <c r="J496" s="366">
        <v>0</v>
      </c>
      <c r="K496" s="366">
        <v>0</v>
      </c>
      <c r="L496" s="366">
        <v>0</v>
      </c>
      <c r="M496" s="366">
        <v>0</v>
      </c>
      <c r="N496" s="366">
        <f>SUM(B496:M496)</f>
        <v>0</v>
      </c>
    </row>
    <row r="497" spans="1:14" x14ac:dyDescent="0.25">
      <c r="A497" s="370" t="s">
        <v>309</v>
      </c>
      <c r="B497" s="369">
        <v>0</v>
      </c>
      <c r="C497" s="369">
        <v>0</v>
      </c>
      <c r="D497" s="369">
        <v>0</v>
      </c>
      <c r="E497" s="369">
        <v>0</v>
      </c>
      <c r="F497" s="369">
        <v>0</v>
      </c>
      <c r="G497" s="369">
        <v>0</v>
      </c>
      <c r="H497" s="369">
        <v>0</v>
      </c>
      <c r="I497" s="369">
        <v>0</v>
      </c>
      <c r="J497" s="369">
        <v>0</v>
      </c>
      <c r="K497" s="369">
        <v>0</v>
      </c>
      <c r="L497" s="369">
        <v>0</v>
      </c>
      <c r="M497" s="369">
        <v>0</v>
      </c>
      <c r="N497" s="368">
        <f>SUM(B497:M497)</f>
        <v>0</v>
      </c>
    </row>
    <row r="498" spans="1:14" x14ac:dyDescent="0.25">
      <c r="A498" s="370" t="s">
        <v>310</v>
      </c>
      <c r="B498" s="369">
        <v>0</v>
      </c>
      <c r="C498" s="369">
        <v>0</v>
      </c>
      <c r="D498" s="369">
        <v>0</v>
      </c>
      <c r="E498" s="369">
        <v>0</v>
      </c>
      <c r="F498" s="369">
        <v>0</v>
      </c>
      <c r="G498" s="369">
        <v>0</v>
      </c>
      <c r="H498" s="369">
        <v>0</v>
      </c>
      <c r="I498" s="369">
        <v>0</v>
      </c>
      <c r="J498" s="369">
        <v>0</v>
      </c>
      <c r="K498" s="369">
        <v>0</v>
      </c>
      <c r="L498" s="369">
        <v>0</v>
      </c>
      <c r="M498" s="369">
        <v>0</v>
      </c>
      <c r="N498" s="368">
        <f>SUM(B498:M498)</f>
        <v>0</v>
      </c>
    </row>
    <row r="499" spans="1:14" ht="22.5" x14ac:dyDescent="0.25">
      <c r="A499" s="370" t="s">
        <v>311</v>
      </c>
      <c r="B499" s="369">
        <v>0</v>
      </c>
      <c r="C499" s="369">
        <v>0</v>
      </c>
      <c r="D499" s="369">
        <v>0</v>
      </c>
      <c r="E499" s="369">
        <v>0</v>
      </c>
      <c r="F499" s="369">
        <v>0</v>
      </c>
      <c r="G499" s="369">
        <v>0</v>
      </c>
      <c r="H499" s="369">
        <v>0</v>
      </c>
      <c r="I499" s="369">
        <v>0</v>
      </c>
      <c r="J499" s="369">
        <v>0</v>
      </c>
      <c r="K499" s="369">
        <v>0</v>
      </c>
      <c r="L499" s="369">
        <v>0</v>
      </c>
      <c r="M499" s="369">
        <v>0</v>
      </c>
      <c r="N499" s="368">
        <f>SUM(B499:M499)</f>
        <v>0</v>
      </c>
    </row>
    <row r="500" spans="1:14" x14ac:dyDescent="0.25">
      <c r="A500" s="370" t="s">
        <v>312</v>
      </c>
      <c r="B500" s="369">
        <v>0</v>
      </c>
      <c r="C500" s="369">
        <v>0</v>
      </c>
      <c r="D500" s="369">
        <v>0</v>
      </c>
      <c r="E500" s="369">
        <v>0</v>
      </c>
      <c r="F500" s="369">
        <v>0</v>
      </c>
      <c r="G500" s="369">
        <v>0</v>
      </c>
      <c r="H500" s="369">
        <v>0</v>
      </c>
      <c r="I500" s="369">
        <v>0</v>
      </c>
      <c r="J500" s="369">
        <v>0</v>
      </c>
      <c r="K500" s="369">
        <v>0</v>
      </c>
      <c r="L500" s="369">
        <v>0</v>
      </c>
      <c r="M500" s="369">
        <v>0</v>
      </c>
      <c r="N500" s="368">
        <f>SUM(B500:M500)</f>
        <v>0</v>
      </c>
    </row>
    <row r="501" spans="1:14" x14ac:dyDescent="0.25">
      <c r="A501" s="370" t="s">
        <v>398</v>
      </c>
      <c r="B501" s="369">
        <v>0</v>
      </c>
      <c r="C501" s="369">
        <v>0</v>
      </c>
      <c r="D501" s="369">
        <v>0</v>
      </c>
      <c r="E501" s="369">
        <v>0</v>
      </c>
      <c r="F501" s="369">
        <v>0</v>
      </c>
      <c r="G501" s="369">
        <v>0</v>
      </c>
      <c r="H501" s="369">
        <v>0</v>
      </c>
      <c r="I501" s="369">
        <v>0</v>
      </c>
      <c r="J501" s="369">
        <v>0</v>
      </c>
      <c r="K501" s="369">
        <v>0</v>
      </c>
      <c r="L501" s="369">
        <v>0</v>
      </c>
      <c r="M501" s="369">
        <v>0</v>
      </c>
      <c r="N501" s="368">
        <f>SUM(B501:M501)</f>
        <v>0</v>
      </c>
    </row>
    <row r="502" spans="1:14" x14ac:dyDescent="0.25">
      <c r="A502" s="370" t="s">
        <v>314</v>
      </c>
      <c r="B502" s="369">
        <v>0</v>
      </c>
      <c r="C502" s="369">
        <v>0</v>
      </c>
      <c r="D502" s="369">
        <v>0</v>
      </c>
      <c r="E502" s="369">
        <v>0</v>
      </c>
      <c r="F502" s="369">
        <v>0</v>
      </c>
      <c r="G502" s="369">
        <v>0</v>
      </c>
      <c r="H502" s="369">
        <v>0</v>
      </c>
      <c r="I502" s="369">
        <v>0</v>
      </c>
      <c r="J502" s="369">
        <v>0</v>
      </c>
      <c r="K502" s="369">
        <v>0</v>
      </c>
      <c r="L502" s="369">
        <v>0</v>
      </c>
      <c r="M502" s="369">
        <v>0</v>
      </c>
      <c r="N502" s="368">
        <f>SUM(B502:M502)</f>
        <v>0</v>
      </c>
    </row>
    <row r="503" spans="1:14" x14ac:dyDescent="0.25">
      <c r="A503" s="370" t="s">
        <v>313</v>
      </c>
      <c r="B503" s="369">
        <v>0</v>
      </c>
      <c r="C503" s="369">
        <v>0</v>
      </c>
      <c r="D503" s="369">
        <v>0</v>
      </c>
      <c r="E503" s="369">
        <v>0</v>
      </c>
      <c r="F503" s="369">
        <v>0</v>
      </c>
      <c r="G503" s="369">
        <v>0</v>
      </c>
      <c r="H503" s="369">
        <v>0</v>
      </c>
      <c r="I503" s="369">
        <v>0</v>
      </c>
      <c r="J503" s="369">
        <v>0</v>
      </c>
      <c r="K503" s="369">
        <v>0</v>
      </c>
      <c r="L503" s="369">
        <v>0</v>
      </c>
      <c r="M503" s="369">
        <v>0</v>
      </c>
      <c r="N503" s="368">
        <f>SUM(B503:M503)</f>
        <v>0</v>
      </c>
    </row>
    <row r="504" spans="1:14" ht="15.75" thickBot="1" x14ac:dyDescent="0.3">
      <c r="A504" s="370" t="s">
        <v>234</v>
      </c>
      <c r="B504" s="369">
        <v>0</v>
      </c>
      <c r="C504" s="369">
        <v>0</v>
      </c>
      <c r="D504" s="369">
        <v>0</v>
      </c>
      <c r="E504" s="369">
        <v>0</v>
      </c>
      <c r="F504" s="369">
        <v>0</v>
      </c>
      <c r="G504" s="369">
        <v>0</v>
      </c>
      <c r="H504" s="369">
        <v>0</v>
      </c>
      <c r="I504" s="369">
        <v>0</v>
      </c>
      <c r="J504" s="369">
        <v>0</v>
      </c>
      <c r="K504" s="369">
        <v>0</v>
      </c>
      <c r="L504" s="369">
        <v>0</v>
      </c>
      <c r="M504" s="369">
        <v>0</v>
      </c>
      <c r="N504" s="368">
        <f>SUM(B504:M504)</f>
        <v>0</v>
      </c>
    </row>
    <row r="505" spans="1:14" ht="23.25" thickBot="1" x14ac:dyDescent="0.3">
      <c r="A505" s="367" t="s">
        <v>315</v>
      </c>
      <c r="B505" s="366">
        <v>0</v>
      </c>
      <c r="C505" s="366">
        <v>0</v>
      </c>
      <c r="D505" s="366">
        <v>0</v>
      </c>
      <c r="E505" s="366">
        <v>0</v>
      </c>
      <c r="F505" s="366">
        <v>0</v>
      </c>
      <c r="G505" s="366">
        <v>0</v>
      </c>
      <c r="H505" s="366">
        <v>0</v>
      </c>
      <c r="I505" s="366">
        <v>0</v>
      </c>
      <c r="J505" s="366">
        <v>0</v>
      </c>
      <c r="K505" s="366">
        <v>0</v>
      </c>
      <c r="L505" s="366">
        <v>0</v>
      </c>
      <c r="M505" s="366">
        <v>0</v>
      </c>
      <c r="N505" s="366">
        <f>SUM(B505:M505)</f>
        <v>0</v>
      </c>
    </row>
    <row r="506" spans="1:14" x14ac:dyDescent="0.25">
      <c r="A506" s="370" t="s">
        <v>316</v>
      </c>
      <c r="B506" s="369">
        <v>0</v>
      </c>
      <c r="C506" s="369">
        <v>0</v>
      </c>
      <c r="D506" s="369">
        <v>0</v>
      </c>
      <c r="E506" s="369">
        <v>0</v>
      </c>
      <c r="F506" s="369">
        <v>0</v>
      </c>
      <c r="G506" s="369">
        <v>0</v>
      </c>
      <c r="H506" s="369">
        <v>0</v>
      </c>
      <c r="I506" s="369">
        <v>0</v>
      </c>
      <c r="J506" s="369">
        <v>0</v>
      </c>
      <c r="K506" s="369">
        <v>0</v>
      </c>
      <c r="L506" s="369">
        <v>0</v>
      </c>
      <c r="M506" s="369">
        <v>0</v>
      </c>
      <c r="N506" s="368">
        <f>SUM(B506:M506)</f>
        <v>0</v>
      </c>
    </row>
    <row r="507" spans="1:14" x14ac:dyDescent="0.25">
      <c r="A507" s="370" t="s">
        <v>317</v>
      </c>
      <c r="B507" s="369">
        <v>0</v>
      </c>
      <c r="C507" s="369">
        <v>0</v>
      </c>
      <c r="D507" s="369">
        <v>0</v>
      </c>
      <c r="E507" s="369">
        <v>0</v>
      </c>
      <c r="F507" s="369">
        <v>0</v>
      </c>
      <c r="G507" s="369">
        <v>0</v>
      </c>
      <c r="H507" s="369">
        <v>0</v>
      </c>
      <c r="I507" s="369">
        <v>0</v>
      </c>
      <c r="J507" s="369">
        <v>0</v>
      </c>
      <c r="K507" s="369">
        <v>0</v>
      </c>
      <c r="L507" s="369">
        <v>0</v>
      </c>
      <c r="M507" s="369">
        <v>0</v>
      </c>
      <c r="N507" s="368">
        <f>SUM(B507:M507)</f>
        <v>0</v>
      </c>
    </row>
    <row r="508" spans="1:14" ht="15.75" thickBot="1" x14ac:dyDescent="0.3">
      <c r="A508" s="370" t="s">
        <v>234</v>
      </c>
      <c r="B508" s="369">
        <v>0</v>
      </c>
      <c r="C508" s="369">
        <v>0</v>
      </c>
      <c r="D508" s="369">
        <v>0</v>
      </c>
      <c r="E508" s="369">
        <v>0</v>
      </c>
      <c r="F508" s="369">
        <v>0</v>
      </c>
      <c r="G508" s="369">
        <v>0</v>
      </c>
      <c r="H508" s="369">
        <v>0</v>
      </c>
      <c r="I508" s="369">
        <v>0</v>
      </c>
      <c r="J508" s="369">
        <v>0</v>
      </c>
      <c r="K508" s="369">
        <v>0</v>
      </c>
      <c r="L508" s="369">
        <v>0</v>
      </c>
      <c r="M508" s="369">
        <v>0</v>
      </c>
      <c r="N508" s="368">
        <f>SUM(B508:M508)</f>
        <v>0</v>
      </c>
    </row>
    <row r="509" spans="1:14" ht="15.75" thickBot="1" x14ac:dyDescent="0.3">
      <c r="A509" s="367" t="s">
        <v>318</v>
      </c>
      <c r="B509" s="366">
        <v>0</v>
      </c>
      <c r="C509" s="366">
        <v>0</v>
      </c>
      <c r="D509" s="366">
        <v>0</v>
      </c>
      <c r="E509" s="366">
        <v>0</v>
      </c>
      <c r="F509" s="366">
        <v>0</v>
      </c>
      <c r="G509" s="366">
        <v>0</v>
      </c>
      <c r="H509" s="366">
        <v>0</v>
      </c>
      <c r="I509" s="366">
        <v>0</v>
      </c>
      <c r="J509" s="366">
        <v>0</v>
      </c>
      <c r="K509" s="366">
        <v>0</v>
      </c>
      <c r="L509" s="366">
        <v>0</v>
      </c>
      <c r="M509" s="366">
        <v>0</v>
      </c>
      <c r="N509" s="366">
        <f>SUM(B509:M509)</f>
        <v>0</v>
      </c>
    </row>
    <row r="510" spans="1:14" ht="15.75" thickBot="1" x14ac:dyDescent="0.3">
      <c r="A510" s="365" t="s">
        <v>318</v>
      </c>
      <c r="B510" s="364">
        <v>0</v>
      </c>
      <c r="C510" s="364">
        <v>0</v>
      </c>
      <c r="D510" s="364">
        <v>0</v>
      </c>
      <c r="E510" s="364">
        <v>0</v>
      </c>
      <c r="F510" s="364">
        <v>0</v>
      </c>
      <c r="G510" s="364">
        <v>0</v>
      </c>
      <c r="H510" s="364">
        <v>0</v>
      </c>
      <c r="I510" s="364">
        <v>0</v>
      </c>
      <c r="J510" s="364">
        <v>0</v>
      </c>
      <c r="K510" s="364">
        <v>0</v>
      </c>
      <c r="L510" s="364">
        <v>0</v>
      </c>
      <c r="M510" s="364">
        <v>0</v>
      </c>
      <c r="N510" s="363">
        <f>SUM(B510:M510)</f>
        <v>0</v>
      </c>
    </row>
    <row r="511" spans="1:14" ht="15.75" thickBot="1" x14ac:dyDescent="0.3">
      <c r="A511" s="362" t="s">
        <v>229</v>
      </c>
      <c r="B511" s="361">
        <f>B414+B420+B427+B432+B435+B447+B449+B460+B468+B484+B491+B496+B505+B509</f>
        <v>33422570.98</v>
      </c>
      <c r="C511" s="361">
        <f>C414+C420+C427+C432+C435+C447+C449+C460+C468+C484+C491+C496+C505+C509</f>
        <v>25100678.190000001</v>
      </c>
      <c r="D511" s="361">
        <f>SUM(D509,D505,D496,D491,D484,D468,D460,D449,D447,D435,D432,D427,D420,D414)</f>
        <v>18396592.82</v>
      </c>
      <c r="E511" s="361">
        <f>SUM(E509,E505,E496,E491,E484,E468,E460,E449,E447,E435,E432,E427,E420,E414)</f>
        <v>31026299.539999999</v>
      </c>
      <c r="F511" s="361">
        <f>SUM(F509,F505,F496,F491,F484,F468,F460,F449,F447,F435,F432,F427,F420,F414)</f>
        <v>33442491.899999999</v>
      </c>
      <c r="G511" s="361">
        <f>SUM(G509,G505,G496,G491,G484,G468,G460,G449,G447,G435,G432,G427,G420,G414)</f>
        <v>38183625.189999998</v>
      </c>
      <c r="H511" s="361">
        <f>SUM(H509,H505,H496,H491,H484,H468,H460,H449,H447,H435,H432,H427,H420,H414)</f>
        <v>36441997.760000005</v>
      </c>
      <c r="I511" s="361">
        <f>SUM(I509,I505,I496,I491,I484,I468,I460,I449,I447,I435,I432,I427,I420,I414)</f>
        <v>37500577.170000002</v>
      </c>
      <c r="J511" s="361">
        <f>SUM(J509,J505,J496,J491,J484,J468,J460,J449,J447,J435,J432,J427,J420,J414)</f>
        <v>30223078.640000001</v>
      </c>
      <c r="K511" s="361">
        <f>SUM(K509,K505,K496,K491,K484,K468,K460,K449,K447,K435,K432,K427,K420,K414)</f>
        <v>25599767.899999999</v>
      </c>
      <c r="L511" s="361">
        <f>SUM(L509,L505,L496,L491,L484,L468,L460,L449,L447,L435,L432,L427,L420,L414)</f>
        <v>17918423.5</v>
      </c>
      <c r="M511" s="361">
        <f>SUM(M509,M505,M496,M491,M484,M468,M460,M449,M447,M435,M432,M427,M420,M414)</f>
        <v>10084647.27</v>
      </c>
      <c r="N511" s="361">
        <f>SUM(B511:M511)</f>
        <v>337340750.85999995</v>
      </c>
    </row>
    <row r="512" spans="1:14" x14ac:dyDescent="0.25">
      <c r="A512" s="360"/>
      <c r="B512" s="360"/>
      <c r="C512" s="360"/>
      <c r="D512" s="360"/>
      <c r="E512" s="360"/>
      <c r="F512" s="360"/>
      <c r="G512" s="360"/>
      <c r="H512" s="360"/>
      <c r="I512" s="360"/>
      <c r="J512" s="360"/>
      <c r="K512" s="360"/>
      <c r="L512" s="360"/>
      <c r="M512" s="360"/>
      <c r="N512" s="360"/>
    </row>
    <row r="513" spans="1:14" x14ac:dyDescent="0.25">
      <c r="A513" s="382" t="s">
        <v>399</v>
      </c>
      <c r="B513" s="382"/>
      <c r="C513" s="382"/>
      <c r="D513" s="382"/>
      <c r="E513" s="382"/>
      <c r="F513" s="382"/>
      <c r="G513" s="382"/>
      <c r="H513" s="382"/>
      <c r="I513" s="382"/>
      <c r="J513" s="382"/>
      <c r="K513" s="382"/>
      <c r="L513" s="382"/>
      <c r="M513" s="382"/>
      <c r="N513" s="382"/>
    </row>
    <row r="514" spans="1:14" ht="15.75" thickBot="1" x14ac:dyDescent="0.3">
      <c r="A514" s="381"/>
      <c r="B514" s="381"/>
      <c r="C514" s="381"/>
      <c r="D514" s="381"/>
      <c r="E514" s="381"/>
      <c r="F514" s="381"/>
      <c r="G514" s="381"/>
      <c r="H514" s="381"/>
      <c r="I514" s="381"/>
      <c r="J514" s="381"/>
      <c r="K514" s="381"/>
      <c r="L514" s="381"/>
      <c r="M514" s="381"/>
      <c r="N514" s="381"/>
    </row>
    <row r="515" spans="1:14" ht="15.75" thickBot="1" x14ac:dyDescent="0.3">
      <c r="A515" s="380" t="s">
        <v>216</v>
      </c>
      <c r="B515" s="379" t="s">
        <v>217</v>
      </c>
      <c r="C515" s="379" t="s">
        <v>218</v>
      </c>
      <c r="D515" s="379" t="s">
        <v>219</v>
      </c>
      <c r="E515" s="379" t="s">
        <v>220</v>
      </c>
      <c r="F515" s="379" t="s">
        <v>221</v>
      </c>
      <c r="G515" s="379" t="s">
        <v>222</v>
      </c>
      <c r="H515" s="379" t="s">
        <v>223</v>
      </c>
      <c r="I515" s="379" t="s">
        <v>224</v>
      </c>
      <c r="J515" s="379" t="s">
        <v>225</v>
      </c>
      <c r="K515" s="379" t="s">
        <v>226</v>
      </c>
      <c r="L515" s="379" t="s">
        <v>227</v>
      </c>
      <c r="M515" s="379" t="s">
        <v>228</v>
      </c>
      <c r="N515" s="378" t="s">
        <v>229</v>
      </c>
    </row>
    <row r="516" spans="1:14" ht="15.75" thickBot="1" x14ac:dyDescent="0.3">
      <c r="A516" s="367" t="s">
        <v>230</v>
      </c>
      <c r="B516" s="366">
        <v>0</v>
      </c>
      <c r="C516" s="366">
        <v>0</v>
      </c>
      <c r="D516" s="366">
        <v>0</v>
      </c>
      <c r="E516" s="366">
        <v>0</v>
      </c>
      <c r="F516" s="366">
        <v>0</v>
      </c>
      <c r="G516" s="366">
        <v>0</v>
      </c>
      <c r="H516" s="366">
        <v>0</v>
      </c>
      <c r="I516" s="366">
        <v>0</v>
      </c>
      <c r="J516" s="366">
        <v>0</v>
      </c>
      <c r="K516" s="366">
        <v>0</v>
      </c>
      <c r="L516" s="366">
        <v>0</v>
      </c>
      <c r="M516" s="366">
        <v>0</v>
      </c>
      <c r="N516" s="366">
        <f>SUM(B516:M516)</f>
        <v>0</v>
      </c>
    </row>
    <row r="517" spans="1:14" x14ac:dyDescent="0.25">
      <c r="A517" s="377" t="s">
        <v>231</v>
      </c>
      <c r="B517" s="369">
        <v>0</v>
      </c>
      <c r="C517" s="369">
        <v>0</v>
      </c>
      <c r="D517" s="369">
        <v>0</v>
      </c>
      <c r="E517" s="369">
        <v>0</v>
      </c>
      <c r="F517" s="369">
        <v>0</v>
      </c>
      <c r="G517" s="369">
        <v>0</v>
      </c>
      <c r="H517" s="369">
        <v>0</v>
      </c>
      <c r="I517" s="369">
        <v>0</v>
      </c>
      <c r="J517" s="369">
        <v>0</v>
      </c>
      <c r="K517" s="369">
        <v>0</v>
      </c>
      <c r="L517" s="369">
        <v>0</v>
      </c>
      <c r="M517" s="369">
        <v>0</v>
      </c>
      <c r="N517" s="374">
        <f>SUM(B517:M517)</f>
        <v>0</v>
      </c>
    </row>
    <row r="518" spans="1:14" x14ac:dyDescent="0.25">
      <c r="A518" s="377" t="s">
        <v>213</v>
      </c>
      <c r="B518" s="369">
        <v>0</v>
      </c>
      <c r="C518" s="369">
        <v>0</v>
      </c>
      <c r="D518" s="369">
        <v>0</v>
      </c>
      <c r="E518" s="369">
        <v>0</v>
      </c>
      <c r="F518" s="369">
        <v>0</v>
      </c>
      <c r="G518" s="369">
        <v>0</v>
      </c>
      <c r="H518" s="369">
        <v>0</v>
      </c>
      <c r="I518" s="369">
        <v>0</v>
      </c>
      <c r="J518" s="369">
        <v>0</v>
      </c>
      <c r="K518" s="369">
        <v>0</v>
      </c>
      <c r="L518" s="369">
        <v>0</v>
      </c>
      <c r="M518" s="369">
        <v>0</v>
      </c>
      <c r="N518" s="374">
        <f>SUM(B518:M518)</f>
        <v>0</v>
      </c>
    </row>
    <row r="519" spans="1:14" x14ac:dyDescent="0.25">
      <c r="A519" s="377" t="s">
        <v>232</v>
      </c>
      <c r="B519" s="369">
        <v>0</v>
      </c>
      <c r="C519" s="369">
        <v>0</v>
      </c>
      <c r="D519" s="369">
        <v>0</v>
      </c>
      <c r="E519" s="369">
        <v>0</v>
      </c>
      <c r="F519" s="369">
        <v>0</v>
      </c>
      <c r="G519" s="369">
        <v>0</v>
      </c>
      <c r="H519" s="369">
        <v>0</v>
      </c>
      <c r="I519" s="369">
        <v>0</v>
      </c>
      <c r="J519" s="369">
        <v>0</v>
      </c>
      <c r="K519" s="369">
        <v>0</v>
      </c>
      <c r="L519" s="369">
        <v>0</v>
      </c>
      <c r="M519" s="369">
        <v>0</v>
      </c>
      <c r="N519" s="374">
        <f>SUM(B519:M519)</f>
        <v>0</v>
      </c>
    </row>
    <row r="520" spans="1:14" x14ac:dyDescent="0.25">
      <c r="A520" s="376" t="s">
        <v>233</v>
      </c>
      <c r="B520" s="369">
        <v>0</v>
      </c>
      <c r="C520" s="369">
        <v>0</v>
      </c>
      <c r="D520" s="369">
        <v>0</v>
      </c>
      <c r="E520" s="369">
        <v>0</v>
      </c>
      <c r="F520" s="369">
        <v>0</v>
      </c>
      <c r="G520" s="369">
        <v>0</v>
      </c>
      <c r="H520" s="369">
        <v>0</v>
      </c>
      <c r="I520" s="369">
        <v>0</v>
      </c>
      <c r="J520" s="369">
        <v>0</v>
      </c>
      <c r="K520" s="369">
        <v>0</v>
      </c>
      <c r="L520" s="369">
        <v>0</v>
      </c>
      <c r="M520" s="369">
        <v>0</v>
      </c>
      <c r="N520" s="374">
        <f>SUM(B520:M520)</f>
        <v>0</v>
      </c>
    </row>
    <row r="521" spans="1:14" ht="15.75" thickBot="1" x14ac:dyDescent="0.3">
      <c r="A521" s="375" t="s">
        <v>234</v>
      </c>
      <c r="B521" s="374">
        <v>0</v>
      </c>
      <c r="C521" s="369">
        <v>0</v>
      </c>
      <c r="D521" s="369">
        <v>0</v>
      </c>
      <c r="E521" s="369">
        <v>0</v>
      </c>
      <c r="F521" s="374">
        <v>0</v>
      </c>
      <c r="G521" s="369">
        <v>0</v>
      </c>
      <c r="H521" s="369">
        <v>0</v>
      </c>
      <c r="I521" s="369">
        <v>0</v>
      </c>
      <c r="J521" s="374">
        <v>0</v>
      </c>
      <c r="K521" s="369">
        <v>0</v>
      </c>
      <c r="L521" s="369">
        <v>0</v>
      </c>
      <c r="M521" s="369">
        <v>0</v>
      </c>
      <c r="N521" s="374">
        <f>SUM(B521:M521)</f>
        <v>0</v>
      </c>
    </row>
    <row r="522" spans="1:14" ht="15.75" thickBot="1" x14ac:dyDescent="0.3">
      <c r="A522" s="367" t="s">
        <v>235</v>
      </c>
      <c r="B522" s="366">
        <v>0</v>
      </c>
      <c r="C522" s="366">
        <v>740807.09</v>
      </c>
      <c r="D522" s="366">
        <v>2223589.35</v>
      </c>
      <c r="E522" s="366">
        <v>3255021.98</v>
      </c>
      <c r="F522" s="366">
        <v>2221993.1800000002</v>
      </c>
      <c r="G522" s="366">
        <v>1903186.95</v>
      </c>
      <c r="H522" s="366">
        <v>2166341.2200000002</v>
      </c>
      <c r="I522" s="366">
        <v>2087205.36</v>
      </c>
      <c r="J522" s="366">
        <v>2281455.16</v>
      </c>
      <c r="K522" s="366">
        <v>1473364.24</v>
      </c>
      <c r="L522" s="366">
        <v>1923417.36</v>
      </c>
      <c r="M522" s="366">
        <v>1917687.04</v>
      </c>
      <c r="N522" s="366">
        <f>SUM(B522:M522)</f>
        <v>22194068.929999996</v>
      </c>
    </row>
    <row r="523" spans="1:14" x14ac:dyDescent="0.25">
      <c r="A523" s="370" t="s">
        <v>236</v>
      </c>
      <c r="B523" s="369">
        <v>0</v>
      </c>
      <c r="C523" s="369">
        <v>740807.09</v>
      </c>
      <c r="D523" s="369">
        <v>2223589.35</v>
      </c>
      <c r="E523" s="369">
        <v>3255021.98</v>
      </c>
      <c r="F523" s="369">
        <v>2221993.1800000002</v>
      </c>
      <c r="G523" s="369">
        <v>1903186.95</v>
      </c>
      <c r="H523" s="369">
        <v>2166341.2200000002</v>
      </c>
      <c r="I523" s="369">
        <v>2087205.36</v>
      </c>
      <c r="J523" s="369">
        <v>2281455.16</v>
      </c>
      <c r="K523" s="369">
        <v>1473364.24</v>
      </c>
      <c r="L523" s="369">
        <v>1923417.36</v>
      </c>
      <c r="M523" s="369">
        <v>1917687.04</v>
      </c>
      <c r="N523" s="374">
        <f>SUM(B523:M523)</f>
        <v>22194068.929999996</v>
      </c>
    </row>
    <row r="524" spans="1:14" x14ac:dyDescent="0.25">
      <c r="A524" s="370" t="s">
        <v>237</v>
      </c>
      <c r="B524" s="369">
        <v>0</v>
      </c>
      <c r="C524" s="369">
        <v>0</v>
      </c>
      <c r="D524" s="369">
        <v>0</v>
      </c>
      <c r="E524" s="369">
        <v>0</v>
      </c>
      <c r="F524" s="369">
        <v>0</v>
      </c>
      <c r="G524" s="369">
        <v>0</v>
      </c>
      <c r="H524" s="369">
        <v>0</v>
      </c>
      <c r="I524" s="369">
        <v>0</v>
      </c>
      <c r="J524" s="369">
        <v>0</v>
      </c>
      <c r="K524" s="369">
        <v>0</v>
      </c>
      <c r="L524" s="369">
        <v>0</v>
      </c>
      <c r="M524" s="369">
        <v>0</v>
      </c>
      <c r="N524" s="374">
        <f>SUM(B524:M524)</f>
        <v>0</v>
      </c>
    </row>
    <row r="525" spans="1:14" x14ac:dyDescent="0.25">
      <c r="A525" s="370" t="s">
        <v>238</v>
      </c>
      <c r="B525" s="369">
        <v>0</v>
      </c>
      <c r="C525" s="369">
        <v>0</v>
      </c>
      <c r="D525" s="369">
        <v>0</v>
      </c>
      <c r="E525" s="369">
        <v>0</v>
      </c>
      <c r="F525" s="369">
        <v>0</v>
      </c>
      <c r="G525" s="369">
        <v>0</v>
      </c>
      <c r="H525" s="369">
        <v>0</v>
      </c>
      <c r="I525" s="369">
        <v>0</v>
      </c>
      <c r="J525" s="369">
        <v>0</v>
      </c>
      <c r="K525" s="369">
        <v>0</v>
      </c>
      <c r="L525" s="369">
        <v>0</v>
      </c>
      <c r="M525" s="369">
        <v>0</v>
      </c>
      <c r="N525" s="374">
        <f>SUM(B525:M525)</f>
        <v>0</v>
      </c>
    </row>
    <row r="526" spans="1:14" x14ac:dyDescent="0.25">
      <c r="A526" s="370" t="s">
        <v>239</v>
      </c>
      <c r="B526" s="369">
        <v>0</v>
      </c>
      <c r="C526" s="369">
        <v>0</v>
      </c>
      <c r="D526" s="369">
        <v>0</v>
      </c>
      <c r="E526" s="369">
        <v>0</v>
      </c>
      <c r="F526" s="369">
        <v>0</v>
      </c>
      <c r="G526" s="369">
        <v>0</v>
      </c>
      <c r="H526" s="369">
        <v>0</v>
      </c>
      <c r="I526" s="369">
        <v>0</v>
      </c>
      <c r="J526" s="369">
        <v>0</v>
      </c>
      <c r="K526" s="369">
        <v>0</v>
      </c>
      <c r="L526" s="369">
        <v>0</v>
      </c>
      <c r="M526" s="369">
        <v>0</v>
      </c>
      <c r="N526" s="374">
        <f>SUM(B526:M526)</f>
        <v>0</v>
      </c>
    </row>
    <row r="527" spans="1:14" x14ac:dyDescent="0.25">
      <c r="A527" s="370" t="s">
        <v>240</v>
      </c>
      <c r="B527" s="369">
        <v>0</v>
      </c>
      <c r="C527" s="369">
        <v>0</v>
      </c>
      <c r="D527" s="369">
        <v>0</v>
      </c>
      <c r="E527" s="369">
        <v>0</v>
      </c>
      <c r="F527" s="369">
        <v>0</v>
      </c>
      <c r="G527" s="369">
        <v>0</v>
      </c>
      <c r="H527" s="369">
        <v>0</v>
      </c>
      <c r="I527" s="369">
        <v>0</v>
      </c>
      <c r="J527" s="369">
        <v>0</v>
      </c>
      <c r="K527" s="369">
        <v>0</v>
      </c>
      <c r="L527" s="369">
        <v>0</v>
      </c>
      <c r="M527" s="369">
        <v>0</v>
      </c>
      <c r="N527" s="374">
        <f>SUM(B527:M527)</f>
        <v>0</v>
      </c>
    </row>
    <row r="528" spans="1:14" ht="15.75" thickBot="1" x14ac:dyDescent="0.3">
      <c r="A528" s="370" t="s">
        <v>241</v>
      </c>
      <c r="B528" s="369">
        <v>0</v>
      </c>
      <c r="C528" s="369">
        <v>0</v>
      </c>
      <c r="D528" s="369">
        <v>0</v>
      </c>
      <c r="E528" s="369">
        <v>0</v>
      </c>
      <c r="F528" s="369">
        <v>0</v>
      </c>
      <c r="G528" s="369">
        <v>0</v>
      </c>
      <c r="H528" s="369">
        <v>0</v>
      </c>
      <c r="I528" s="369">
        <v>0</v>
      </c>
      <c r="J528" s="369">
        <v>0</v>
      </c>
      <c r="K528" s="369">
        <v>0</v>
      </c>
      <c r="L528" s="369">
        <v>0</v>
      </c>
      <c r="M528" s="369">
        <v>0</v>
      </c>
      <c r="N528" s="374">
        <f>SUM(B528:M528)</f>
        <v>0</v>
      </c>
    </row>
    <row r="529" spans="1:14" ht="15.75" thickBot="1" x14ac:dyDescent="0.3">
      <c r="A529" s="367" t="s">
        <v>242</v>
      </c>
      <c r="B529" s="366">
        <v>27043445.690000001</v>
      </c>
      <c r="C529" s="366">
        <v>26447600.699999999</v>
      </c>
      <c r="D529" s="366">
        <v>27315038.859999999</v>
      </c>
      <c r="E529" s="366">
        <v>26971573.440000001</v>
      </c>
      <c r="F529" s="366">
        <v>29771388.91</v>
      </c>
      <c r="G529" s="366">
        <v>29614187.870000001</v>
      </c>
      <c r="H529" s="366">
        <v>26334769.350000001</v>
      </c>
      <c r="I529" s="366">
        <v>27850479.609999999</v>
      </c>
      <c r="J529" s="366">
        <v>29440131.48</v>
      </c>
      <c r="K529" s="366">
        <v>30802316.969999999</v>
      </c>
      <c r="L529" s="366">
        <v>24772770.440000001</v>
      </c>
      <c r="M529" s="366">
        <v>26051673.370000001</v>
      </c>
      <c r="N529" s="366">
        <f>SUM(B529:M529)</f>
        <v>332415376.69</v>
      </c>
    </row>
    <row r="530" spans="1:14" x14ac:dyDescent="0.25">
      <c r="A530" s="370" t="s">
        <v>243</v>
      </c>
      <c r="B530" s="369">
        <v>27043445.690000001</v>
      </c>
      <c r="C530" s="369">
        <v>26447600.699999999</v>
      </c>
      <c r="D530" s="369">
        <v>27315038.859999999</v>
      </c>
      <c r="E530" s="369">
        <v>26971573.440000001</v>
      </c>
      <c r="F530" s="369">
        <v>29771388.91</v>
      </c>
      <c r="G530" s="369">
        <v>29614187.870000001</v>
      </c>
      <c r="H530" s="369">
        <v>26334769.350000001</v>
      </c>
      <c r="I530" s="369">
        <v>27850479.609999999</v>
      </c>
      <c r="J530" s="369">
        <v>29440131.48</v>
      </c>
      <c r="K530" s="369">
        <v>30802316.969999999</v>
      </c>
      <c r="L530" s="369">
        <v>24772770.440000001</v>
      </c>
      <c r="M530" s="369">
        <v>26051673.370000001</v>
      </c>
      <c r="N530" s="374">
        <f>SUM(B530:M530)</f>
        <v>332415376.69</v>
      </c>
    </row>
    <row r="531" spans="1:14" x14ac:dyDescent="0.25">
      <c r="A531" s="370" t="s">
        <v>244</v>
      </c>
      <c r="B531" s="369">
        <v>0</v>
      </c>
      <c r="C531" s="369">
        <v>0</v>
      </c>
      <c r="D531" s="369">
        <v>0</v>
      </c>
      <c r="E531" s="369">
        <v>0</v>
      </c>
      <c r="F531" s="369">
        <v>0</v>
      </c>
      <c r="G531" s="369">
        <v>0</v>
      </c>
      <c r="H531" s="369">
        <v>0</v>
      </c>
      <c r="I531" s="369">
        <v>0</v>
      </c>
      <c r="J531" s="369">
        <v>0</v>
      </c>
      <c r="K531" s="369">
        <v>0</v>
      </c>
      <c r="L531" s="369">
        <v>0</v>
      </c>
      <c r="M531" s="369">
        <v>0</v>
      </c>
      <c r="N531" s="374">
        <f>SUM(B531:M531)</f>
        <v>0</v>
      </c>
    </row>
    <row r="532" spans="1:14" ht="22.5" x14ac:dyDescent="0.25">
      <c r="A532" s="370" t="s">
        <v>245</v>
      </c>
      <c r="B532" s="369">
        <v>0</v>
      </c>
      <c r="C532" s="369">
        <v>0</v>
      </c>
      <c r="D532" s="369">
        <v>0</v>
      </c>
      <c r="E532" s="369">
        <v>0</v>
      </c>
      <c r="F532" s="369">
        <v>0</v>
      </c>
      <c r="G532" s="369">
        <v>0</v>
      </c>
      <c r="H532" s="369">
        <v>0</v>
      </c>
      <c r="I532" s="369">
        <v>0</v>
      </c>
      <c r="J532" s="369">
        <v>0</v>
      </c>
      <c r="K532" s="369">
        <v>0</v>
      </c>
      <c r="L532" s="369">
        <v>0</v>
      </c>
      <c r="M532" s="369">
        <v>0</v>
      </c>
      <c r="N532" s="374">
        <f>SUM(B532:M532)</f>
        <v>0</v>
      </c>
    </row>
    <row r="533" spans="1:14" ht="23.25" thickBot="1" x14ac:dyDescent="0.3">
      <c r="A533" s="370" t="s">
        <v>246</v>
      </c>
      <c r="B533" s="369">
        <v>0</v>
      </c>
      <c r="C533" s="369">
        <v>0</v>
      </c>
      <c r="D533" s="369">
        <v>0</v>
      </c>
      <c r="E533" s="369">
        <v>0</v>
      </c>
      <c r="F533" s="369">
        <v>0</v>
      </c>
      <c r="G533" s="369">
        <v>0</v>
      </c>
      <c r="H533" s="369">
        <v>0</v>
      </c>
      <c r="I533" s="369">
        <v>0</v>
      </c>
      <c r="J533" s="369">
        <v>0</v>
      </c>
      <c r="K533" s="369">
        <v>0</v>
      </c>
      <c r="L533" s="369">
        <v>0</v>
      </c>
      <c r="M533" s="369">
        <v>0</v>
      </c>
      <c r="N533" s="374">
        <f>SUM(B533:M533)</f>
        <v>0</v>
      </c>
    </row>
    <row r="534" spans="1:14" ht="15.75" thickBot="1" x14ac:dyDescent="0.3">
      <c r="A534" s="367" t="s">
        <v>247</v>
      </c>
      <c r="B534" s="373">
        <v>17478.75</v>
      </c>
      <c r="C534" s="373">
        <v>28439.5</v>
      </c>
      <c r="D534" s="373">
        <v>28439.5</v>
      </c>
      <c r="E534" s="373">
        <v>139830</v>
      </c>
      <c r="F534" s="373">
        <v>107585.60000000001</v>
      </c>
      <c r="G534" s="373">
        <v>184300.7</v>
      </c>
      <c r="H534" s="373">
        <v>166821.95000000001</v>
      </c>
      <c r="I534" s="373">
        <v>71916.600000000006</v>
      </c>
      <c r="J534" s="373">
        <v>180071.4</v>
      </c>
      <c r="K534" s="373">
        <v>162948.4</v>
      </c>
      <c r="L534" s="373">
        <v>198759.7</v>
      </c>
      <c r="M534" s="373">
        <v>52436.25</v>
      </c>
      <c r="N534" s="373">
        <f>SUM(B534:M534)</f>
        <v>1339028.3499999999</v>
      </c>
    </row>
    <row r="535" spans="1:14" x14ac:dyDescent="0.25">
      <c r="A535" s="370" t="s">
        <v>248</v>
      </c>
      <c r="B535" s="369">
        <v>0</v>
      </c>
      <c r="C535" s="369">
        <v>0</v>
      </c>
      <c r="D535" s="369">
        <v>0</v>
      </c>
      <c r="E535" s="369">
        <v>0</v>
      </c>
      <c r="F535" s="369">
        <v>0</v>
      </c>
      <c r="G535" s="369">
        <v>0</v>
      </c>
      <c r="H535" s="369">
        <v>0</v>
      </c>
      <c r="I535" s="369">
        <v>0</v>
      </c>
      <c r="J535" s="369">
        <v>0</v>
      </c>
      <c r="K535" s="369">
        <v>0</v>
      </c>
      <c r="L535" s="369">
        <v>0</v>
      </c>
      <c r="M535" s="369">
        <v>0</v>
      </c>
      <c r="N535" s="368">
        <f>SUM(B535:M535)</f>
        <v>0</v>
      </c>
    </row>
    <row r="536" spans="1:14" ht="15.75" thickBot="1" x14ac:dyDescent="0.3">
      <c r="A536" s="370" t="s">
        <v>249</v>
      </c>
      <c r="B536" s="369">
        <v>17478.75</v>
      </c>
      <c r="C536" s="369">
        <v>28439.5</v>
      </c>
      <c r="D536" s="369">
        <v>28439.5</v>
      </c>
      <c r="E536" s="369">
        <v>139830</v>
      </c>
      <c r="F536" s="369">
        <v>107585.60000000001</v>
      </c>
      <c r="G536" s="369">
        <v>184300.7</v>
      </c>
      <c r="H536" s="369">
        <v>166821.95000000001</v>
      </c>
      <c r="I536" s="369">
        <v>71916.600000000006</v>
      </c>
      <c r="J536" s="369">
        <v>180071.4</v>
      </c>
      <c r="K536" s="369">
        <v>162948.4</v>
      </c>
      <c r="L536" s="369">
        <v>198759.7</v>
      </c>
      <c r="M536" s="369">
        <v>52436.25</v>
      </c>
      <c r="N536" s="368">
        <f>SUM(B536:M536)</f>
        <v>1339028.3499999999</v>
      </c>
    </row>
    <row r="537" spans="1:14" ht="15.75" thickBot="1" x14ac:dyDescent="0.3">
      <c r="A537" s="367" t="s">
        <v>250</v>
      </c>
      <c r="B537" s="366">
        <v>40834580.700000003</v>
      </c>
      <c r="C537" s="366">
        <v>26329802.229999997</v>
      </c>
      <c r="D537" s="366">
        <v>35076006.819999993</v>
      </c>
      <c r="E537" s="366">
        <v>44683572.739999995</v>
      </c>
      <c r="F537" s="366">
        <v>64085699.799999997</v>
      </c>
      <c r="G537" s="366">
        <v>55046546.530000001</v>
      </c>
      <c r="H537" s="366">
        <v>40338009.710000001</v>
      </c>
      <c r="I537" s="366">
        <v>44869893.300000004</v>
      </c>
      <c r="J537" s="366">
        <v>24258577.579999998</v>
      </c>
      <c r="K537" s="366">
        <v>22720180.649999999</v>
      </c>
      <c r="L537" s="366">
        <v>23352189.229999997</v>
      </c>
      <c r="M537" s="366">
        <v>42738669.630000003</v>
      </c>
      <c r="N537" s="366">
        <f>SUM(B537:M537)</f>
        <v>464333728.92000002</v>
      </c>
    </row>
    <row r="538" spans="1:14" x14ac:dyDescent="0.25">
      <c r="A538" s="370" t="s">
        <v>251</v>
      </c>
      <c r="B538" s="369">
        <v>0</v>
      </c>
      <c r="C538" s="369">
        <v>0</v>
      </c>
      <c r="D538" s="369">
        <v>0</v>
      </c>
      <c r="E538" s="369">
        <v>0</v>
      </c>
      <c r="F538" s="369">
        <v>0</v>
      </c>
      <c r="G538" s="369">
        <v>0</v>
      </c>
      <c r="H538" s="369">
        <v>0</v>
      </c>
      <c r="I538" s="369">
        <v>0</v>
      </c>
      <c r="J538" s="369">
        <v>0</v>
      </c>
      <c r="K538" s="369">
        <v>0</v>
      </c>
      <c r="L538" s="369">
        <v>0</v>
      </c>
      <c r="M538" s="369">
        <v>0</v>
      </c>
      <c r="N538" s="368">
        <f>SUM(B538:M538)</f>
        <v>0</v>
      </c>
    </row>
    <row r="539" spans="1:14" x14ac:dyDescent="0.25">
      <c r="A539" s="370" t="s">
        <v>252</v>
      </c>
      <c r="B539" s="369">
        <v>0</v>
      </c>
      <c r="C539" s="369">
        <v>0</v>
      </c>
      <c r="D539" s="369">
        <v>0</v>
      </c>
      <c r="E539" s="369">
        <v>0</v>
      </c>
      <c r="F539" s="369">
        <v>0</v>
      </c>
      <c r="G539" s="369">
        <v>0</v>
      </c>
      <c r="H539" s="369">
        <v>0</v>
      </c>
      <c r="I539" s="369">
        <v>0</v>
      </c>
      <c r="J539" s="369">
        <v>0</v>
      </c>
      <c r="K539" s="369">
        <v>0</v>
      </c>
      <c r="L539" s="369">
        <v>0</v>
      </c>
      <c r="M539" s="369">
        <v>0</v>
      </c>
      <c r="N539" s="368">
        <f>SUM(B539:M539)</f>
        <v>0</v>
      </c>
    </row>
    <row r="540" spans="1:14" x14ac:dyDescent="0.25">
      <c r="A540" s="370" t="s">
        <v>253</v>
      </c>
      <c r="B540" s="369">
        <v>0</v>
      </c>
      <c r="C540" s="369">
        <v>0</v>
      </c>
      <c r="D540" s="369">
        <v>0</v>
      </c>
      <c r="E540" s="369">
        <v>0</v>
      </c>
      <c r="F540" s="369">
        <v>0</v>
      </c>
      <c r="G540" s="369">
        <v>0</v>
      </c>
      <c r="H540" s="369">
        <v>0</v>
      </c>
      <c r="I540" s="369">
        <v>0</v>
      </c>
      <c r="J540" s="369">
        <v>0</v>
      </c>
      <c r="K540" s="369">
        <v>0</v>
      </c>
      <c r="L540" s="369">
        <v>0</v>
      </c>
      <c r="M540" s="369">
        <v>0</v>
      </c>
      <c r="N540" s="368">
        <f>SUM(B540:M540)</f>
        <v>0</v>
      </c>
    </row>
    <row r="541" spans="1:14" x14ac:dyDescent="0.25">
      <c r="A541" s="370" t="s">
        <v>254</v>
      </c>
      <c r="B541" s="369">
        <v>14813517.18</v>
      </c>
      <c r="C541" s="369">
        <v>15247742.199999999</v>
      </c>
      <c r="D541" s="369">
        <v>33738161.119999997</v>
      </c>
      <c r="E541" s="369">
        <v>15863777.689999999</v>
      </c>
      <c r="F541" s="369">
        <v>34166299.829999998</v>
      </c>
      <c r="G541" s="369">
        <v>35916059.869999997</v>
      </c>
      <c r="H541" s="369">
        <v>32082075.390000001</v>
      </c>
      <c r="I541" s="369">
        <v>39103784.450000003</v>
      </c>
      <c r="J541" s="369">
        <v>20690700.829999998</v>
      </c>
      <c r="K541" s="369">
        <v>14817237.550000001</v>
      </c>
      <c r="L541" s="369">
        <v>17500243.719999999</v>
      </c>
      <c r="M541" s="369">
        <v>33393070.530000001</v>
      </c>
      <c r="N541" s="368">
        <f>SUM(B541:M541)</f>
        <v>307332670.3599999</v>
      </c>
    </row>
    <row r="542" spans="1:14" x14ac:dyDescent="0.25">
      <c r="A542" s="370" t="s">
        <v>255</v>
      </c>
      <c r="B542" s="369">
        <v>0</v>
      </c>
      <c r="C542" s="369">
        <v>0</v>
      </c>
      <c r="D542" s="369">
        <v>0</v>
      </c>
      <c r="E542" s="369">
        <v>0</v>
      </c>
      <c r="F542" s="369">
        <v>0</v>
      </c>
      <c r="G542" s="369">
        <v>0</v>
      </c>
      <c r="H542" s="369">
        <v>0</v>
      </c>
      <c r="I542" s="369">
        <v>0</v>
      </c>
      <c r="J542" s="369">
        <v>0</v>
      </c>
      <c r="K542" s="369">
        <v>0</v>
      </c>
      <c r="L542" s="369">
        <v>0</v>
      </c>
      <c r="M542" s="369">
        <v>0</v>
      </c>
      <c r="N542" s="368">
        <f>SUM(B542:M542)</f>
        <v>0</v>
      </c>
    </row>
    <row r="543" spans="1:14" x14ac:dyDescent="0.25">
      <c r="A543" s="370" t="s">
        <v>256</v>
      </c>
      <c r="B543" s="369">
        <v>0</v>
      </c>
      <c r="C543" s="369">
        <v>0</v>
      </c>
      <c r="D543" s="369">
        <v>1211829.3</v>
      </c>
      <c r="E543" s="369">
        <v>1230307.8700000001</v>
      </c>
      <c r="F543" s="369">
        <v>0</v>
      </c>
      <c r="G543" s="369">
        <v>0</v>
      </c>
      <c r="H543" s="369">
        <v>0</v>
      </c>
      <c r="I543" s="369">
        <v>0</v>
      </c>
      <c r="J543" s="369">
        <v>0</v>
      </c>
      <c r="K543" s="369">
        <v>0</v>
      </c>
      <c r="L543" s="369">
        <v>0</v>
      </c>
      <c r="M543" s="369">
        <v>2072575.71</v>
      </c>
      <c r="N543" s="368">
        <f>SUM(B543:M543)</f>
        <v>4514712.88</v>
      </c>
    </row>
    <row r="544" spans="1:14" x14ac:dyDescent="0.25">
      <c r="A544" s="370" t="s">
        <v>257</v>
      </c>
      <c r="B544" s="369">
        <v>0</v>
      </c>
      <c r="C544" s="369">
        <v>0</v>
      </c>
      <c r="D544" s="369">
        <v>0</v>
      </c>
      <c r="E544" s="369">
        <v>0</v>
      </c>
      <c r="F544" s="369">
        <v>0</v>
      </c>
      <c r="G544" s="369">
        <v>0</v>
      </c>
      <c r="H544" s="369">
        <v>0</v>
      </c>
      <c r="I544" s="369">
        <v>0</v>
      </c>
      <c r="J544" s="369">
        <v>0</v>
      </c>
      <c r="K544" s="369">
        <v>0</v>
      </c>
      <c r="L544" s="369">
        <v>0</v>
      </c>
      <c r="M544" s="369">
        <v>0</v>
      </c>
      <c r="N544" s="368">
        <f>SUM(B544:M544)</f>
        <v>0</v>
      </c>
    </row>
    <row r="545" spans="1:14" x14ac:dyDescent="0.25">
      <c r="A545" s="370" t="s">
        <v>258</v>
      </c>
      <c r="B545" s="369">
        <v>2939706</v>
      </c>
      <c r="C545" s="369">
        <v>517948.2</v>
      </c>
      <c r="D545" s="369">
        <v>0</v>
      </c>
      <c r="E545" s="369">
        <v>193623.74</v>
      </c>
      <c r="F545" s="369">
        <v>398135.64</v>
      </c>
      <c r="G545" s="369">
        <v>191066.89</v>
      </c>
      <c r="H545" s="369">
        <v>0</v>
      </c>
      <c r="I545" s="369">
        <v>0</v>
      </c>
      <c r="J545" s="369">
        <v>0</v>
      </c>
      <c r="K545" s="369">
        <v>0</v>
      </c>
      <c r="L545" s="369">
        <v>0</v>
      </c>
      <c r="M545" s="369">
        <v>0</v>
      </c>
      <c r="N545" s="368">
        <f>SUM(B545:M545)</f>
        <v>4240480.4700000007</v>
      </c>
    </row>
    <row r="546" spans="1:14" x14ac:dyDescent="0.25">
      <c r="A546" s="370" t="s">
        <v>259</v>
      </c>
      <c r="B546" s="369">
        <v>23081357.52</v>
      </c>
      <c r="C546" s="369">
        <v>10564111.83</v>
      </c>
      <c r="D546" s="369">
        <v>126016.4</v>
      </c>
      <c r="E546" s="369">
        <v>27395863.440000001</v>
      </c>
      <c r="F546" s="369">
        <v>29521264.329999998</v>
      </c>
      <c r="G546" s="369">
        <v>18939419.77</v>
      </c>
      <c r="H546" s="369">
        <v>8255934.3200000003</v>
      </c>
      <c r="I546" s="369">
        <v>5766108.8499999996</v>
      </c>
      <c r="J546" s="369">
        <v>3567876.75</v>
      </c>
      <c r="K546" s="369">
        <v>7902943.0999999996</v>
      </c>
      <c r="L546" s="369">
        <v>5851945.5099999998</v>
      </c>
      <c r="M546" s="369">
        <v>7273023.3899999997</v>
      </c>
      <c r="N546" s="368">
        <f>SUM(B546:M546)</f>
        <v>148245865.20999995</v>
      </c>
    </row>
    <row r="547" spans="1:14" x14ac:dyDescent="0.25">
      <c r="A547" s="370" t="s">
        <v>260</v>
      </c>
      <c r="B547" s="369">
        <v>0</v>
      </c>
      <c r="C547" s="369">
        <v>0</v>
      </c>
      <c r="D547" s="369">
        <v>0</v>
      </c>
      <c r="E547" s="369">
        <v>0</v>
      </c>
      <c r="F547" s="369">
        <v>0</v>
      </c>
      <c r="G547" s="369">
        <v>0</v>
      </c>
      <c r="H547" s="369">
        <v>0</v>
      </c>
      <c r="I547" s="369">
        <v>0</v>
      </c>
      <c r="J547" s="369">
        <v>0</v>
      </c>
      <c r="K547" s="369">
        <v>0</v>
      </c>
      <c r="L547" s="369">
        <v>0</v>
      </c>
      <c r="M547" s="369">
        <v>0</v>
      </c>
      <c r="N547" s="368">
        <f>SUM(B547:M547)</f>
        <v>0</v>
      </c>
    </row>
    <row r="548" spans="1:14" ht="15.75" thickBot="1" x14ac:dyDescent="0.3">
      <c r="A548" s="370" t="s">
        <v>261</v>
      </c>
      <c r="B548" s="369">
        <v>0</v>
      </c>
      <c r="C548" s="369">
        <v>0</v>
      </c>
      <c r="D548" s="369">
        <v>0</v>
      </c>
      <c r="E548" s="369">
        <v>0</v>
      </c>
      <c r="F548" s="369">
        <v>0</v>
      </c>
      <c r="G548" s="369">
        <v>0</v>
      </c>
      <c r="H548" s="369">
        <v>0</v>
      </c>
      <c r="I548" s="369">
        <v>0</v>
      </c>
      <c r="J548" s="369">
        <v>0</v>
      </c>
      <c r="K548" s="369">
        <v>0</v>
      </c>
      <c r="L548" s="369">
        <v>0</v>
      </c>
      <c r="M548" s="369">
        <v>0</v>
      </c>
      <c r="N548" s="368">
        <f>SUM(B548:M548)</f>
        <v>0</v>
      </c>
    </row>
    <row r="549" spans="1:14" ht="15.75" thickBot="1" x14ac:dyDescent="0.3">
      <c r="A549" s="367" t="s">
        <v>262</v>
      </c>
      <c r="B549" s="366">
        <v>0</v>
      </c>
      <c r="C549" s="366">
        <v>0</v>
      </c>
      <c r="D549" s="366">
        <v>0</v>
      </c>
      <c r="E549" s="366">
        <v>0</v>
      </c>
      <c r="F549" s="366">
        <v>0</v>
      </c>
      <c r="G549" s="366">
        <v>0</v>
      </c>
      <c r="H549" s="366">
        <v>0</v>
      </c>
      <c r="I549" s="366">
        <v>0</v>
      </c>
      <c r="J549" s="366">
        <v>0</v>
      </c>
      <c r="K549" s="366">
        <v>0</v>
      </c>
      <c r="L549" s="366">
        <v>0</v>
      </c>
      <c r="M549" s="366">
        <v>0</v>
      </c>
      <c r="N549" s="366">
        <f>SUM(B549:M549)</f>
        <v>0</v>
      </c>
    </row>
    <row r="550" spans="1:14" ht="15.75" thickBot="1" x14ac:dyDescent="0.3">
      <c r="A550" s="372" t="s">
        <v>262</v>
      </c>
      <c r="B550" s="371">
        <v>0</v>
      </c>
      <c r="C550" s="371">
        <v>0</v>
      </c>
      <c r="D550" s="371">
        <v>0</v>
      </c>
      <c r="E550" s="371">
        <v>0</v>
      </c>
      <c r="F550" s="371">
        <v>0</v>
      </c>
      <c r="G550" s="371">
        <v>0</v>
      </c>
      <c r="H550" s="371">
        <v>0</v>
      </c>
      <c r="I550" s="371">
        <v>0</v>
      </c>
      <c r="J550" s="371">
        <v>0</v>
      </c>
      <c r="K550" s="371">
        <v>0</v>
      </c>
      <c r="L550" s="371">
        <v>0</v>
      </c>
      <c r="M550" s="371">
        <v>0</v>
      </c>
      <c r="N550" s="368">
        <f>SUM(B550:M550)</f>
        <v>0</v>
      </c>
    </row>
    <row r="551" spans="1:14" ht="15.75" thickBot="1" x14ac:dyDescent="0.3">
      <c r="A551" s="367" t="s">
        <v>263</v>
      </c>
      <c r="B551" s="366">
        <v>57232492.609999999</v>
      </c>
      <c r="C551" s="366">
        <v>48378315.07</v>
      </c>
      <c r="D551" s="366">
        <v>47698581.049999997</v>
      </c>
      <c r="E551" s="366">
        <v>56054473.299999997</v>
      </c>
      <c r="F551" s="366">
        <v>68042850.219999999</v>
      </c>
      <c r="G551" s="366">
        <v>60807988.769999996</v>
      </c>
      <c r="H551" s="366">
        <v>41958715.75</v>
      </c>
      <c r="I551" s="366">
        <v>58936639.460000001</v>
      </c>
      <c r="J551" s="366">
        <v>53608419.099999994</v>
      </c>
      <c r="K551" s="366">
        <v>62775614.18</v>
      </c>
      <c r="L551" s="366">
        <v>46567409.359999999</v>
      </c>
      <c r="M551" s="366">
        <v>48440101.039999999</v>
      </c>
      <c r="N551" s="366">
        <f>SUM(B551:M551)</f>
        <v>650501599.90999985</v>
      </c>
    </row>
    <row r="552" spans="1:14" x14ac:dyDescent="0.25">
      <c r="A552" s="370" t="s">
        <v>264</v>
      </c>
      <c r="B552" s="369">
        <v>0</v>
      </c>
      <c r="C552" s="369">
        <v>0</v>
      </c>
      <c r="D552" s="369">
        <v>0</v>
      </c>
      <c r="E552" s="369">
        <v>0</v>
      </c>
      <c r="F552" s="369">
        <v>0</v>
      </c>
      <c r="G552" s="369">
        <v>0</v>
      </c>
      <c r="H552" s="369">
        <v>0</v>
      </c>
      <c r="I552" s="369">
        <v>0</v>
      </c>
      <c r="J552" s="369">
        <v>0</v>
      </c>
      <c r="K552" s="369">
        <v>0</v>
      </c>
      <c r="L552" s="369">
        <v>0</v>
      </c>
      <c r="M552" s="369">
        <v>0</v>
      </c>
      <c r="N552" s="368">
        <f>SUM(B552:M552)</f>
        <v>0</v>
      </c>
    </row>
    <row r="553" spans="1:14" x14ac:dyDescent="0.25">
      <c r="A553" s="370" t="s">
        <v>265</v>
      </c>
      <c r="B553" s="369">
        <v>0</v>
      </c>
      <c r="C553" s="369">
        <v>0</v>
      </c>
      <c r="D553" s="369">
        <v>0</v>
      </c>
      <c r="E553" s="369">
        <v>0</v>
      </c>
      <c r="F553" s="369">
        <v>0</v>
      </c>
      <c r="G553" s="369">
        <v>0</v>
      </c>
      <c r="H553" s="369">
        <v>0</v>
      </c>
      <c r="I553" s="369">
        <v>0</v>
      </c>
      <c r="J553" s="369">
        <v>0</v>
      </c>
      <c r="K553" s="369">
        <v>0</v>
      </c>
      <c r="L553" s="369">
        <v>0</v>
      </c>
      <c r="M553" s="369">
        <v>0</v>
      </c>
      <c r="N553" s="368">
        <f>SUM(B553:M553)</f>
        <v>0</v>
      </c>
    </row>
    <row r="554" spans="1:14" x14ac:dyDescent="0.25">
      <c r="A554" s="370" t="s">
        <v>266</v>
      </c>
      <c r="B554" s="369">
        <v>0</v>
      </c>
      <c r="C554" s="369">
        <v>0</v>
      </c>
      <c r="D554" s="369">
        <v>0</v>
      </c>
      <c r="E554" s="369">
        <v>0</v>
      </c>
      <c r="F554" s="369">
        <v>0</v>
      </c>
      <c r="G554" s="369">
        <v>0</v>
      </c>
      <c r="H554" s="369">
        <v>0</v>
      </c>
      <c r="I554" s="369">
        <v>0</v>
      </c>
      <c r="J554" s="369">
        <v>0</v>
      </c>
      <c r="K554" s="369">
        <v>0</v>
      </c>
      <c r="L554" s="369">
        <v>0</v>
      </c>
      <c r="M554" s="369">
        <v>0</v>
      </c>
      <c r="N554" s="368">
        <f>SUM(B554:M554)</f>
        <v>0</v>
      </c>
    </row>
    <row r="555" spans="1:14" ht="22.5" x14ac:dyDescent="0.25">
      <c r="A555" s="370" t="s">
        <v>267</v>
      </c>
      <c r="B555" s="369">
        <v>358167.08</v>
      </c>
      <c r="C555" s="369">
        <v>0</v>
      </c>
      <c r="D555" s="369">
        <v>0</v>
      </c>
      <c r="E555" s="369">
        <v>512031.51</v>
      </c>
      <c r="F555" s="369">
        <v>911611.56</v>
      </c>
      <c r="G555" s="369">
        <v>558867.73</v>
      </c>
      <c r="H555" s="369">
        <v>538722.79</v>
      </c>
      <c r="I555" s="369">
        <v>0</v>
      </c>
      <c r="J555" s="369">
        <v>306701.7</v>
      </c>
      <c r="K555" s="369">
        <v>79933.039999999994</v>
      </c>
      <c r="L555" s="369">
        <v>0</v>
      </c>
      <c r="M555" s="369">
        <v>0</v>
      </c>
      <c r="N555" s="368">
        <f>SUM(B555:M555)</f>
        <v>3266035.41</v>
      </c>
    </row>
    <row r="556" spans="1:14" ht="22.5" x14ac:dyDescent="0.25">
      <c r="A556" s="370" t="s">
        <v>268</v>
      </c>
      <c r="B556" s="369">
        <v>0</v>
      </c>
      <c r="C556" s="369">
        <v>406784.07</v>
      </c>
      <c r="D556" s="369">
        <v>0</v>
      </c>
      <c r="E556" s="369">
        <v>0</v>
      </c>
      <c r="F556" s="369">
        <v>0</v>
      </c>
      <c r="G556" s="369">
        <v>0</v>
      </c>
      <c r="H556" s="369">
        <v>0</v>
      </c>
      <c r="I556" s="369">
        <v>611390.27</v>
      </c>
      <c r="J556" s="369">
        <v>637929.78</v>
      </c>
      <c r="K556" s="369">
        <v>713764.19</v>
      </c>
      <c r="L556" s="369">
        <v>104073.75</v>
      </c>
      <c r="M556" s="369">
        <v>256015.75</v>
      </c>
      <c r="N556" s="368">
        <f>SUM(B556:M556)</f>
        <v>2729957.81</v>
      </c>
    </row>
    <row r="557" spans="1:14" x14ac:dyDescent="0.25">
      <c r="A557" s="370" t="s">
        <v>269</v>
      </c>
      <c r="B557" s="369">
        <v>56854135.530000001</v>
      </c>
      <c r="C557" s="369">
        <v>47971531</v>
      </c>
      <c r="D557" s="369">
        <v>46768888.619999997</v>
      </c>
      <c r="E557" s="369">
        <v>55421025.789999999</v>
      </c>
      <c r="F557" s="369">
        <v>67070530.659999996</v>
      </c>
      <c r="G557" s="369">
        <v>60188413.039999999</v>
      </c>
      <c r="H557" s="369">
        <v>41419992.960000001</v>
      </c>
      <c r="I557" s="369">
        <v>58234187.189999998</v>
      </c>
      <c r="J557" s="369">
        <v>52481663.619999997</v>
      </c>
      <c r="K557" s="369">
        <v>61981916.950000003</v>
      </c>
      <c r="L557" s="369">
        <v>46463335.609999999</v>
      </c>
      <c r="M557" s="369">
        <v>48184085.289999999</v>
      </c>
      <c r="N557" s="368">
        <f>SUM(B557:M557)</f>
        <v>643039706.25999999</v>
      </c>
    </row>
    <row r="558" spans="1:14" x14ac:dyDescent="0.25">
      <c r="A558" s="370" t="s">
        <v>270</v>
      </c>
      <c r="B558" s="369">
        <v>0</v>
      </c>
      <c r="C558" s="369">
        <v>0</v>
      </c>
      <c r="D558" s="369">
        <v>0</v>
      </c>
      <c r="E558" s="369">
        <v>0</v>
      </c>
      <c r="F558" s="369">
        <v>0</v>
      </c>
      <c r="G558" s="369">
        <v>0</v>
      </c>
      <c r="H558" s="369">
        <v>0</v>
      </c>
      <c r="I558" s="369">
        <v>0</v>
      </c>
      <c r="J558" s="369">
        <v>0</v>
      </c>
      <c r="K558" s="369">
        <v>0</v>
      </c>
      <c r="L558" s="369">
        <v>0</v>
      </c>
      <c r="M558" s="369">
        <v>0</v>
      </c>
      <c r="N558" s="368">
        <f>SUM(B558:M558)</f>
        <v>0</v>
      </c>
    </row>
    <row r="559" spans="1:14" x14ac:dyDescent="0.25">
      <c r="A559" s="370" t="s">
        <v>271</v>
      </c>
      <c r="B559" s="369">
        <v>0</v>
      </c>
      <c r="C559" s="369">
        <v>0</v>
      </c>
      <c r="D559" s="369">
        <v>0</v>
      </c>
      <c r="E559" s="369">
        <v>0</v>
      </c>
      <c r="F559" s="369">
        <v>0</v>
      </c>
      <c r="G559" s="369">
        <v>0</v>
      </c>
      <c r="H559" s="369">
        <v>0</v>
      </c>
      <c r="I559" s="369">
        <v>0</v>
      </c>
      <c r="J559" s="369">
        <v>0</v>
      </c>
      <c r="K559" s="369">
        <v>0</v>
      </c>
      <c r="L559" s="369">
        <v>0</v>
      </c>
      <c r="M559" s="369">
        <v>0</v>
      </c>
      <c r="N559" s="368">
        <f>SUM(B559:M559)</f>
        <v>0</v>
      </c>
    </row>
    <row r="560" spans="1:14" x14ac:dyDescent="0.25">
      <c r="A560" s="370" t="s">
        <v>272</v>
      </c>
      <c r="B560" s="369">
        <v>0</v>
      </c>
      <c r="C560" s="369">
        <v>0</v>
      </c>
      <c r="D560" s="369">
        <v>0</v>
      </c>
      <c r="E560" s="369">
        <v>0</v>
      </c>
      <c r="F560" s="369">
        <v>0</v>
      </c>
      <c r="G560" s="369">
        <v>0</v>
      </c>
      <c r="H560" s="369">
        <v>0</v>
      </c>
      <c r="I560" s="369">
        <v>0</v>
      </c>
      <c r="J560" s="369">
        <v>0</v>
      </c>
      <c r="K560" s="369">
        <v>0</v>
      </c>
      <c r="L560" s="369">
        <v>0</v>
      </c>
      <c r="M560" s="369">
        <v>0</v>
      </c>
      <c r="N560" s="368">
        <f>SUM(B560:M560)</f>
        <v>0</v>
      </c>
    </row>
    <row r="561" spans="1:14" ht="15.75" thickBot="1" x14ac:dyDescent="0.3">
      <c r="A561" s="370" t="s">
        <v>273</v>
      </c>
      <c r="B561" s="369">
        <v>20190</v>
      </c>
      <c r="C561" s="369">
        <v>0</v>
      </c>
      <c r="D561" s="369">
        <v>929692.43</v>
      </c>
      <c r="E561" s="369">
        <v>121416</v>
      </c>
      <c r="F561" s="369">
        <v>60708</v>
      </c>
      <c r="G561" s="369">
        <v>60708</v>
      </c>
      <c r="H561" s="369">
        <v>0</v>
      </c>
      <c r="I561" s="369">
        <v>91062</v>
      </c>
      <c r="J561" s="369">
        <v>182124</v>
      </c>
      <c r="K561" s="369">
        <v>0</v>
      </c>
      <c r="L561" s="369">
        <v>0</v>
      </c>
      <c r="M561" s="369">
        <v>0</v>
      </c>
      <c r="N561" s="368">
        <f>SUM(B561:M561)</f>
        <v>1465900.4300000002</v>
      </c>
    </row>
    <row r="562" spans="1:14" ht="15.75" thickBot="1" x14ac:dyDescent="0.3">
      <c r="A562" s="367" t="s">
        <v>274</v>
      </c>
      <c r="B562" s="366">
        <v>50310626.61999999</v>
      </c>
      <c r="C562" s="366">
        <v>60191535</v>
      </c>
      <c r="D562" s="366">
        <v>61759679</v>
      </c>
      <c r="E562" s="366">
        <v>68868105.5</v>
      </c>
      <c r="F562" s="366">
        <v>52046725.5</v>
      </c>
      <c r="G562" s="366">
        <v>47207224.5</v>
      </c>
      <c r="H562" s="366">
        <v>43481128.5</v>
      </c>
      <c r="I562" s="366">
        <v>48240990.5</v>
      </c>
      <c r="J562" s="366">
        <v>37328229.5</v>
      </c>
      <c r="K562" s="366">
        <v>33192565</v>
      </c>
      <c r="L562" s="366">
        <v>37714184.5</v>
      </c>
      <c r="M562" s="366">
        <v>29669963.5</v>
      </c>
      <c r="N562" s="366">
        <f>SUM(B562:M562)</f>
        <v>570010957.62</v>
      </c>
    </row>
    <row r="563" spans="1:14" x14ac:dyDescent="0.25">
      <c r="A563" s="370" t="s">
        <v>275</v>
      </c>
      <c r="B563" s="369">
        <v>50310626.61999999</v>
      </c>
      <c r="C563" s="369">
        <v>60191535</v>
      </c>
      <c r="D563" s="369">
        <v>61759679</v>
      </c>
      <c r="E563" s="369">
        <v>68868105.5</v>
      </c>
      <c r="F563" s="369">
        <v>52046725.5</v>
      </c>
      <c r="G563" s="369">
        <v>47207224.5</v>
      </c>
      <c r="H563" s="369">
        <v>43481128.5</v>
      </c>
      <c r="I563" s="369">
        <v>48240990.5</v>
      </c>
      <c r="J563" s="369">
        <v>37328229.5</v>
      </c>
      <c r="K563" s="369">
        <v>33192565</v>
      </c>
      <c r="L563" s="369">
        <v>37714184.5</v>
      </c>
      <c r="M563" s="369">
        <v>29669963.5</v>
      </c>
      <c r="N563" s="368">
        <f>SUM(B563:M563)</f>
        <v>570010957.62</v>
      </c>
    </row>
    <row r="564" spans="1:14" x14ac:dyDescent="0.25">
      <c r="A564" s="370" t="s">
        <v>276</v>
      </c>
      <c r="B564" s="369">
        <v>0</v>
      </c>
      <c r="C564" s="369">
        <v>0</v>
      </c>
      <c r="D564" s="369">
        <v>0</v>
      </c>
      <c r="E564" s="369">
        <v>0</v>
      </c>
      <c r="F564" s="369">
        <v>0</v>
      </c>
      <c r="G564" s="369">
        <v>0</v>
      </c>
      <c r="H564" s="369">
        <v>0</v>
      </c>
      <c r="I564" s="369">
        <v>0</v>
      </c>
      <c r="J564" s="369">
        <v>0</v>
      </c>
      <c r="K564" s="369">
        <v>0</v>
      </c>
      <c r="L564" s="369">
        <v>0</v>
      </c>
      <c r="M564" s="369">
        <v>0</v>
      </c>
      <c r="N564" s="368">
        <f>SUM(B564:M564)</f>
        <v>0</v>
      </c>
    </row>
    <row r="565" spans="1:14" x14ac:dyDescent="0.25">
      <c r="A565" s="370" t="s">
        <v>277</v>
      </c>
      <c r="B565" s="369">
        <v>0</v>
      </c>
      <c r="C565" s="369">
        <v>0</v>
      </c>
      <c r="D565" s="369">
        <v>0</v>
      </c>
      <c r="E565" s="369">
        <v>0</v>
      </c>
      <c r="F565" s="369">
        <v>0</v>
      </c>
      <c r="G565" s="369">
        <v>0</v>
      </c>
      <c r="H565" s="369">
        <v>0</v>
      </c>
      <c r="I565" s="369">
        <v>0</v>
      </c>
      <c r="J565" s="369">
        <v>0</v>
      </c>
      <c r="K565" s="369">
        <v>0</v>
      </c>
      <c r="L565" s="369">
        <v>0</v>
      </c>
      <c r="M565" s="369">
        <v>0</v>
      </c>
      <c r="N565" s="368">
        <f>SUM(B565:M565)</f>
        <v>0</v>
      </c>
    </row>
    <row r="566" spans="1:14" x14ac:dyDescent="0.25">
      <c r="A566" s="370" t="s">
        <v>278</v>
      </c>
      <c r="B566" s="369">
        <v>0</v>
      </c>
      <c r="C566" s="369">
        <v>0</v>
      </c>
      <c r="D566" s="369">
        <v>0</v>
      </c>
      <c r="E566" s="369">
        <v>0</v>
      </c>
      <c r="F566" s="369">
        <v>0</v>
      </c>
      <c r="G566" s="369">
        <v>0</v>
      </c>
      <c r="H566" s="369">
        <v>0</v>
      </c>
      <c r="I566" s="369">
        <v>0</v>
      </c>
      <c r="J566" s="369">
        <v>0</v>
      </c>
      <c r="K566" s="369">
        <v>0</v>
      </c>
      <c r="L566" s="369">
        <v>0</v>
      </c>
      <c r="M566" s="369">
        <v>0</v>
      </c>
      <c r="N566" s="368">
        <f>SUM(B566:M566)</f>
        <v>0</v>
      </c>
    </row>
    <row r="567" spans="1:14" x14ac:dyDescent="0.25">
      <c r="A567" s="370" t="s">
        <v>279</v>
      </c>
      <c r="B567" s="369">
        <v>0</v>
      </c>
      <c r="C567" s="369">
        <v>0</v>
      </c>
      <c r="D567" s="369">
        <v>0</v>
      </c>
      <c r="E567" s="369">
        <v>0</v>
      </c>
      <c r="F567" s="369">
        <v>0</v>
      </c>
      <c r="G567" s="369">
        <v>0</v>
      </c>
      <c r="H567" s="369">
        <v>0</v>
      </c>
      <c r="I567" s="369">
        <v>0</v>
      </c>
      <c r="J567" s="369">
        <v>0</v>
      </c>
      <c r="K567" s="369">
        <v>0</v>
      </c>
      <c r="L567" s="369">
        <v>0</v>
      </c>
      <c r="M567" s="369">
        <v>0</v>
      </c>
      <c r="N567" s="368">
        <f>SUM(B567:M567)</f>
        <v>0</v>
      </c>
    </row>
    <row r="568" spans="1:14" ht="22.5" x14ac:dyDescent="0.25">
      <c r="A568" s="370" t="s">
        <v>280</v>
      </c>
      <c r="B568" s="369">
        <v>0</v>
      </c>
      <c r="C568" s="369">
        <v>0</v>
      </c>
      <c r="D568" s="369">
        <v>0</v>
      </c>
      <c r="E568" s="369">
        <v>0</v>
      </c>
      <c r="F568" s="369">
        <v>0</v>
      </c>
      <c r="G568" s="369">
        <v>0</v>
      </c>
      <c r="H568" s="369">
        <v>0</v>
      </c>
      <c r="I568" s="369">
        <v>0</v>
      </c>
      <c r="J568" s="369">
        <v>0</v>
      </c>
      <c r="K568" s="369">
        <v>0</v>
      </c>
      <c r="L568" s="369">
        <v>0</v>
      </c>
      <c r="M568" s="369">
        <v>0</v>
      </c>
      <c r="N568" s="368">
        <f>SUM(B568:M568)</f>
        <v>0</v>
      </c>
    </row>
    <row r="569" spans="1:14" ht="23.25" thickBot="1" x14ac:dyDescent="0.3">
      <c r="A569" s="370" t="s">
        <v>281</v>
      </c>
      <c r="B569" s="369">
        <v>0</v>
      </c>
      <c r="C569" s="369">
        <v>0</v>
      </c>
      <c r="D569" s="369">
        <v>0</v>
      </c>
      <c r="E569" s="369">
        <v>0</v>
      </c>
      <c r="F569" s="369">
        <v>0</v>
      </c>
      <c r="G569" s="369">
        <v>0</v>
      </c>
      <c r="H569" s="369">
        <v>0</v>
      </c>
      <c r="I569" s="369">
        <v>0</v>
      </c>
      <c r="J569" s="369">
        <v>0</v>
      </c>
      <c r="K569" s="369">
        <v>0</v>
      </c>
      <c r="L569" s="369">
        <v>0</v>
      </c>
      <c r="M569" s="369">
        <v>0</v>
      </c>
      <c r="N569" s="368">
        <f>SUM(B569:M569)</f>
        <v>0</v>
      </c>
    </row>
    <row r="570" spans="1:14" ht="23.25" thickBot="1" x14ac:dyDescent="0.3">
      <c r="A570" s="367" t="s">
        <v>282</v>
      </c>
      <c r="B570" s="366">
        <v>23087652.420000002</v>
      </c>
      <c r="C570" s="366">
        <v>25136096.850000001</v>
      </c>
      <c r="D570" s="366">
        <v>30705208.489999998</v>
      </c>
      <c r="E570" s="366">
        <v>32607914.099999998</v>
      </c>
      <c r="F570" s="366">
        <v>28784622.030000001</v>
      </c>
      <c r="G570" s="366">
        <v>31682913.599999998</v>
      </c>
      <c r="H570" s="366">
        <v>43472846.780000001</v>
      </c>
      <c r="I570" s="366">
        <v>42996341.710000001</v>
      </c>
      <c r="J570" s="366">
        <v>39872036.130000003</v>
      </c>
      <c r="K570" s="366">
        <v>41533889.090000004</v>
      </c>
      <c r="L570" s="366">
        <v>39454300.259999998</v>
      </c>
      <c r="M570" s="366">
        <v>32605796.439999998</v>
      </c>
      <c r="N570" s="366">
        <f>SUM(B570:M570)</f>
        <v>411939617.90000004</v>
      </c>
    </row>
    <row r="571" spans="1:14" x14ac:dyDescent="0.25">
      <c r="A571" s="370" t="s">
        <v>283</v>
      </c>
      <c r="B571" s="369">
        <v>8052748.9000000004</v>
      </c>
      <c r="C571" s="369">
        <v>7264546.0999999996</v>
      </c>
      <c r="D571" s="369">
        <v>7822523.7999999998</v>
      </c>
      <c r="E571" s="369">
        <v>8198890.0999999996</v>
      </c>
      <c r="F571" s="369">
        <v>6320646.2000000002</v>
      </c>
      <c r="G571" s="369">
        <v>9124066</v>
      </c>
      <c r="H571" s="369">
        <v>9490979.5999999996</v>
      </c>
      <c r="I571" s="369">
        <v>9863172</v>
      </c>
      <c r="J571" s="369">
        <v>9100225.4000000004</v>
      </c>
      <c r="K571" s="369">
        <v>9526029.3000000007</v>
      </c>
      <c r="L571" s="369">
        <v>9636273.9000000004</v>
      </c>
      <c r="M571" s="369">
        <v>7378215.2000000002</v>
      </c>
      <c r="N571" s="368">
        <f>SUM(B571:M571)</f>
        <v>101778316.50000001</v>
      </c>
    </row>
    <row r="572" spans="1:14" x14ac:dyDescent="0.25">
      <c r="A572" s="370" t="s">
        <v>284</v>
      </c>
      <c r="B572" s="369">
        <v>99206</v>
      </c>
      <c r="C572" s="369">
        <v>0</v>
      </c>
      <c r="D572" s="369">
        <v>0</v>
      </c>
      <c r="E572" s="369">
        <v>0</v>
      </c>
      <c r="F572" s="369">
        <v>0</v>
      </c>
      <c r="G572" s="369">
        <v>0</v>
      </c>
      <c r="H572" s="369">
        <v>0</v>
      </c>
      <c r="I572" s="369">
        <v>0</v>
      </c>
      <c r="J572" s="369">
        <v>0</v>
      </c>
      <c r="K572" s="369">
        <v>0</v>
      </c>
      <c r="L572" s="369">
        <v>0</v>
      </c>
      <c r="M572" s="369">
        <v>0</v>
      </c>
      <c r="N572" s="368">
        <f>SUM(B572:M572)</f>
        <v>99206</v>
      </c>
    </row>
    <row r="573" spans="1:14" x14ac:dyDescent="0.25">
      <c r="A573" s="370" t="s">
        <v>285</v>
      </c>
      <c r="B573" s="369">
        <v>11223635.520000001</v>
      </c>
      <c r="C573" s="369">
        <v>10626328.32</v>
      </c>
      <c r="D573" s="369">
        <v>14264670.24</v>
      </c>
      <c r="E573" s="369">
        <v>14695119.52</v>
      </c>
      <c r="F573" s="369">
        <v>15076374.24</v>
      </c>
      <c r="G573" s="369">
        <v>12687353.439999999</v>
      </c>
      <c r="H573" s="369">
        <v>18662216</v>
      </c>
      <c r="I573" s="369">
        <v>19494286.719999999</v>
      </c>
      <c r="J573" s="369">
        <v>18544566.559999999</v>
      </c>
      <c r="K573" s="369">
        <v>19097126.079999998</v>
      </c>
      <c r="L573" s="369">
        <v>18505524.32</v>
      </c>
      <c r="M573" s="369">
        <v>14991473.119999999</v>
      </c>
      <c r="N573" s="368">
        <f>SUM(B573:M573)</f>
        <v>187868674.07999998</v>
      </c>
    </row>
    <row r="574" spans="1:14" x14ac:dyDescent="0.25">
      <c r="A574" s="370" t="s">
        <v>286</v>
      </c>
      <c r="B574" s="369">
        <v>0</v>
      </c>
      <c r="C574" s="369">
        <v>0</v>
      </c>
      <c r="D574" s="369">
        <v>0</v>
      </c>
      <c r="E574" s="369">
        <v>0</v>
      </c>
      <c r="F574" s="369">
        <v>0</v>
      </c>
      <c r="G574" s="369">
        <v>0</v>
      </c>
      <c r="H574" s="369">
        <v>0</v>
      </c>
      <c r="I574" s="369">
        <v>0</v>
      </c>
      <c r="J574" s="369">
        <v>0</v>
      </c>
      <c r="K574" s="369">
        <v>0</v>
      </c>
      <c r="L574" s="369">
        <v>0</v>
      </c>
      <c r="M574" s="369">
        <v>0</v>
      </c>
      <c r="N574" s="368">
        <f>SUM(B574:M574)</f>
        <v>0</v>
      </c>
    </row>
    <row r="575" spans="1:14" x14ac:dyDescent="0.25">
      <c r="A575" s="370" t="s">
        <v>287</v>
      </c>
      <c r="B575" s="369">
        <v>3712062</v>
      </c>
      <c r="C575" s="369">
        <v>7245222.4299999997</v>
      </c>
      <c r="D575" s="369">
        <v>8597824.4499999993</v>
      </c>
      <c r="E575" s="369">
        <v>9713904.4800000004</v>
      </c>
      <c r="F575" s="369">
        <v>7387601.5899999999</v>
      </c>
      <c r="G575" s="369">
        <v>6024774.1600000001</v>
      </c>
      <c r="H575" s="369">
        <v>6664531.1799999997</v>
      </c>
      <c r="I575" s="369">
        <v>9151042.9900000002</v>
      </c>
      <c r="J575" s="369">
        <v>9181924.1699999999</v>
      </c>
      <c r="K575" s="369">
        <v>9763973.7100000009</v>
      </c>
      <c r="L575" s="369">
        <v>7702452.04</v>
      </c>
      <c r="M575" s="369">
        <v>10236108.119999999</v>
      </c>
      <c r="N575" s="368">
        <f>SUM(B575:M575)</f>
        <v>95381421.320000008</v>
      </c>
    </row>
    <row r="576" spans="1:14" x14ac:dyDescent="0.25">
      <c r="A576" s="370" t="s">
        <v>288</v>
      </c>
      <c r="B576" s="369">
        <v>0</v>
      </c>
      <c r="C576" s="369">
        <v>0</v>
      </c>
      <c r="D576" s="369">
        <v>0</v>
      </c>
      <c r="E576" s="369">
        <v>0</v>
      </c>
      <c r="F576" s="369">
        <v>0</v>
      </c>
      <c r="G576" s="369">
        <v>0</v>
      </c>
      <c r="H576" s="369">
        <v>0</v>
      </c>
      <c r="I576" s="369">
        <v>0</v>
      </c>
      <c r="J576" s="369">
        <v>0</v>
      </c>
      <c r="K576" s="369">
        <v>0</v>
      </c>
      <c r="L576" s="369">
        <v>0</v>
      </c>
      <c r="M576" s="369">
        <v>0</v>
      </c>
      <c r="N576" s="368">
        <f>SUM(B576:M576)</f>
        <v>0</v>
      </c>
    </row>
    <row r="577" spans="1:14" x14ac:dyDescent="0.25">
      <c r="A577" s="370" t="s">
        <v>289</v>
      </c>
      <c r="B577" s="369">
        <v>0</v>
      </c>
      <c r="C577" s="369">
        <v>0</v>
      </c>
      <c r="D577" s="369">
        <v>0</v>
      </c>
      <c r="E577" s="369">
        <v>0</v>
      </c>
      <c r="F577" s="369">
        <v>0</v>
      </c>
      <c r="G577" s="369">
        <v>3846720</v>
      </c>
      <c r="H577" s="369">
        <v>8655120</v>
      </c>
      <c r="I577" s="369">
        <v>4487840</v>
      </c>
      <c r="J577" s="369">
        <v>3045320</v>
      </c>
      <c r="K577" s="369">
        <v>3146760</v>
      </c>
      <c r="L577" s="369">
        <v>3610050</v>
      </c>
      <c r="M577" s="369">
        <v>0</v>
      </c>
      <c r="N577" s="368">
        <f>SUM(B577:M577)</f>
        <v>26791810</v>
      </c>
    </row>
    <row r="578" spans="1:14" x14ac:dyDescent="0.25">
      <c r="A578" s="370" t="s">
        <v>290</v>
      </c>
      <c r="B578" s="369">
        <v>0</v>
      </c>
      <c r="C578" s="369">
        <v>0</v>
      </c>
      <c r="D578" s="369">
        <v>0</v>
      </c>
      <c r="E578" s="369">
        <v>0</v>
      </c>
      <c r="F578" s="369">
        <v>0</v>
      </c>
      <c r="G578" s="369">
        <v>0</v>
      </c>
      <c r="H578" s="369">
        <v>0</v>
      </c>
      <c r="I578" s="369">
        <v>0</v>
      </c>
      <c r="J578" s="369">
        <v>0</v>
      </c>
      <c r="K578" s="369">
        <v>0</v>
      </c>
      <c r="L578" s="369">
        <v>0</v>
      </c>
      <c r="M578" s="369">
        <v>0</v>
      </c>
      <c r="N578" s="368">
        <f>SUM(B578:M578)</f>
        <v>0</v>
      </c>
    </row>
    <row r="579" spans="1:14" x14ac:dyDescent="0.25">
      <c r="A579" s="370" t="s">
        <v>291</v>
      </c>
      <c r="B579" s="369">
        <v>0</v>
      </c>
      <c r="C579" s="369">
        <v>0</v>
      </c>
      <c r="D579" s="369">
        <v>0</v>
      </c>
      <c r="E579" s="369">
        <v>0</v>
      </c>
      <c r="F579" s="369">
        <v>0</v>
      </c>
      <c r="G579" s="369">
        <v>0</v>
      </c>
      <c r="H579" s="369">
        <v>0</v>
      </c>
      <c r="I579" s="369">
        <v>0</v>
      </c>
      <c r="J579" s="369">
        <v>0</v>
      </c>
      <c r="K579" s="369">
        <v>0</v>
      </c>
      <c r="L579" s="369">
        <v>0</v>
      </c>
      <c r="M579" s="369">
        <v>0</v>
      </c>
      <c r="N579" s="368">
        <f>SUM(B579:M579)</f>
        <v>0</v>
      </c>
    </row>
    <row r="580" spans="1:14" x14ac:dyDescent="0.25">
      <c r="A580" s="370" t="s">
        <v>292</v>
      </c>
      <c r="B580" s="369">
        <v>0</v>
      </c>
      <c r="C580" s="369">
        <v>0</v>
      </c>
      <c r="D580" s="369">
        <v>0</v>
      </c>
      <c r="E580" s="369">
        <v>0</v>
      </c>
      <c r="F580" s="369">
        <v>0</v>
      </c>
      <c r="G580" s="369">
        <v>0</v>
      </c>
      <c r="H580" s="369">
        <v>0</v>
      </c>
      <c r="I580" s="369">
        <v>0</v>
      </c>
      <c r="J580" s="369">
        <v>0</v>
      </c>
      <c r="K580" s="369">
        <v>0</v>
      </c>
      <c r="L580" s="369">
        <v>0</v>
      </c>
      <c r="M580" s="369">
        <v>0</v>
      </c>
      <c r="N580" s="368">
        <f>SUM(B580:M580)</f>
        <v>0</v>
      </c>
    </row>
    <row r="581" spans="1:14" x14ac:dyDescent="0.25">
      <c r="A581" s="370" t="s">
        <v>293</v>
      </c>
      <c r="B581" s="369">
        <v>0</v>
      </c>
      <c r="C581" s="369">
        <v>0</v>
      </c>
      <c r="D581" s="369">
        <v>0</v>
      </c>
      <c r="E581" s="369">
        <v>0</v>
      </c>
      <c r="F581" s="369">
        <v>0</v>
      </c>
      <c r="G581" s="369">
        <v>0</v>
      </c>
      <c r="H581" s="369">
        <v>0</v>
      </c>
      <c r="I581" s="369">
        <v>0</v>
      </c>
      <c r="J581" s="369">
        <v>0</v>
      </c>
      <c r="K581" s="369">
        <v>0</v>
      </c>
      <c r="L581" s="369">
        <v>0</v>
      </c>
      <c r="M581" s="369">
        <v>0</v>
      </c>
      <c r="N581" s="368">
        <f>SUM(B581:M581)</f>
        <v>0</v>
      </c>
    </row>
    <row r="582" spans="1:14" x14ac:dyDescent="0.25">
      <c r="A582" s="370" t="s">
        <v>294</v>
      </c>
      <c r="B582" s="369">
        <v>0</v>
      </c>
      <c r="C582" s="369">
        <v>0</v>
      </c>
      <c r="D582" s="369">
        <v>0</v>
      </c>
      <c r="E582" s="369">
        <v>0</v>
      </c>
      <c r="F582" s="369">
        <v>0</v>
      </c>
      <c r="G582" s="369">
        <v>0</v>
      </c>
      <c r="H582" s="369">
        <v>0</v>
      </c>
      <c r="I582" s="369">
        <v>0</v>
      </c>
      <c r="J582" s="369">
        <v>0</v>
      </c>
      <c r="K582" s="369">
        <v>0</v>
      </c>
      <c r="L582" s="369">
        <v>0</v>
      </c>
      <c r="M582" s="369">
        <v>0</v>
      </c>
      <c r="N582" s="368">
        <f>SUM(B582:M582)</f>
        <v>0</v>
      </c>
    </row>
    <row r="583" spans="1:14" ht="33.75" x14ac:dyDescent="0.25">
      <c r="A583" s="370" t="s">
        <v>295</v>
      </c>
      <c r="B583" s="369">
        <v>0</v>
      </c>
      <c r="C583" s="369">
        <v>0</v>
      </c>
      <c r="D583" s="369">
        <v>0</v>
      </c>
      <c r="E583" s="369">
        <v>0</v>
      </c>
      <c r="F583" s="369">
        <v>0</v>
      </c>
      <c r="G583" s="369">
        <v>0</v>
      </c>
      <c r="H583" s="369">
        <v>0</v>
      </c>
      <c r="I583" s="369">
        <v>0</v>
      </c>
      <c r="J583" s="369">
        <v>0</v>
      </c>
      <c r="K583" s="369">
        <v>0</v>
      </c>
      <c r="L583" s="369">
        <v>0</v>
      </c>
      <c r="M583" s="369">
        <v>0</v>
      </c>
      <c r="N583" s="368">
        <f>SUM(B583:M583)</f>
        <v>0</v>
      </c>
    </row>
    <row r="584" spans="1:14" ht="22.5" x14ac:dyDescent="0.25">
      <c r="A584" s="370" t="s">
        <v>296</v>
      </c>
      <c r="B584" s="369">
        <v>0</v>
      </c>
      <c r="C584" s="369">
        <v>0</v>
      </c>
      <c r="D584" s="369">
        <v>0</v>
      </c>
      <c r="E584" s="369">
        <v>0</v>
      </c>
      <c r="F584" s="369">
        <v>0</v>
      </c>
      <c r="G584" s="369">
        <v>0</v>
      </c>
      <c r="H584" s="369">
        <v>0</v>
      </c>
      <c r="I584" s="369">
        <v>0</v>
      </c>
      <c r="J584" s="369">
        <v>0</v>
      </c>
      <c r="K584" s="369">
        <v>0</v>
      </c>
      <c r="L584" s="369">
        <v>0</v>
      </c>
      <c r="M584" s="369">
        <v>0</v>
      </c>
      <c r="N584" s="368">
        <f>SUM(B584:M584)</f>
        <v>0</v>
      </c>
    </row>
    <row r="585" spans="1:14" ht="15.75" thickBot="1" x14ac:dyDescent="0.3">
      <c r="A585" s="370" t="s">
        <v>297</v>
      </c>
      <c r="B585" s="369">
        <v>0</v>
      </c>
      <c r="C585" s="369">
        <v>0</v>
      </c>
      <c r="D585" s="369">
        <v>20190</v>
      </c>
      <c r="E585" s="369">
        <v>0</v>
      </c>
      <c r="F585" s="369">
        <v>0</v>
      </c>
      <c r="G585" s="369">
        <v>0</v>
      </c>
      <c r="H585" s="369">
        <v>0</v>
      </c>
      <c r="I585" s="369">
        <v>0</v>
      </c>
      <c r="J585" s="369">
        <v>0</v>
      </c>
      <c r="K585" s="369">
        <v>0</v>
      </c>
      <c r="L585" s="369">
        <v>0</v>
      </c>
      <c r="M585" s="369">
        <v>0</v>
      </c>
      <c r="N585" s="368">
        <f>SUM(B585:M585)</f>
        <v>20190</v>
      </c>
    </row>
    <row r="586" spans="1:14" ht="23.25" thickBot="1" x14ac:dyDescent="0.3">
      <c r="A586" s="367" t="s">
        <v>298</v>
      </c>
      <c r="B586" s="366">
        <v>5799802.3200000003</v>
      </c>
      <c r="C586" s="366">
        <v>5676198</v>
      </c>
      <c r="D586" s="366">
        <v>5423864.1100000003</v>
      </c>
      <c r="E586" s="366">
        <v>4917348</v>
      </c>
      <c r="F586" s="366">
        <v>4826528.83</v>
      </c>
      <c r="G586" s="366">
        <v>5282081.66</v>
      </c>
      <c r="H586" s="366">
        <v>3794250</v>
      </c>
      <c r="I586" s="366">
        <v>2851184.4</v>
      </c>
      <c r="J586" s="366">
        <v>4115781.01</v>
      </c>
      <c r="K586" s="366">
        <v>3875351.83</v>
      </c>
      <c r="L586" s="366">
        <v>3855686.5</v>
      </c>
      <c r="M586" s="366">
        <v>3974525.23</v>
      </c>
      <c r="N586" s="366">
        <f>SUM(B586:M586)</f>
        <v>54392601.889999993</v>
      </c>
    </row>
    <row r="587" spans="1:14" x14ac:dyDescent="0.25">
      <c r="A587" s="370" t="s">
        <v>299</v>
      </c>
      <c r="B587" s="369">
        <v>0</v>
      </c>
      <c r="C587" s="369">
        <v>0</v>
      </c>
      <c r="D587" s="369">
        <v>0</v>
      </c>
      <c r="E587" s="369">
        <v>0</v>
      </c>
      <c r="F587" s="369">
        <v>0</v>
      </c>
      <c r="G587" s="369">
        <v>0</v>
      </c>
      <c r="H587" s="369">
        <v>0</v>
      </c>
      <c r="I587" s="369">
        <v>0</v>
      </c>
      <c r="J587" s="369">
        <v>0</v>
      </c>
      <c r="K587" s="369">
        <v>0</v>
      </c>
      <c r="L587" s="369">
        <v>0</v>
      </c>
      <c r="M587" s="369">
        <v>0</v>
      </c>
      <c r="N587" s="368">
        <f>SUM(B587:M587)</f>
        <v>0</v>
      </c>
    </row>
    <row r="588" spans="1:14" x14ac:dyDescent="0.25">
      <c r="A588" s="370" t="s">
        <v>300</v>
      </c>
      <c r="B588" s="369">
        <v>5101174.66</v>
      </c>
      <c r="C588" s="369">
        <v>5554782</v>
      </c>
      <c r="D588" s="369">
        <v>5423864.1100000003</v>
      </c>
      <c r="E588" s="369">
        <v>4917348</v>
      </c>
      <c r="F588" s="369">
        <v>4522746</v>
      </c>
      <c r="G588" s="369">
        <v>4765578</v>
      </c>
      <c r="H588" s="369">
        <v>3733542</v>
      </c>
      <c r="I588" s="369">
        <v>2489028</v>
      </c>
      <c r="J588" s="369">
        <v>3308586</v>
      </c>
      <c r="K588" s="369">
        <v>2944338</v>
      </c>
      <c r="L588" s="369">
        <v>3490710</v>
      </c>
      <c r="M588" s="369">
        <v>3338940</v>
      </c>
      <c r="N588" s="368">
        <f>SUM(B588:M588)</f>
        <v>49590636.769999996</v>
      </c>
    </row>
    <row r="589" spans="1:14" x14ac:dyDescent="0.25">
      <c r="A589" s="370" t="s">
        <v>301</v>
      </c>
      <c r="B589" s="369">
        <v>0</v>
      </c>
      <c r="C589" s="369">
        <v>0</v>
      </c>
      <c r="D589" s="369">
        <v>0</v>
      </c>
      <c r="E589" s="369">
        <v>0</v>
      </c>
      <c r="F589" s="369">
        <v>0</v>
      </c>
      <c r="G589" s="369">
        <v>0</v>
      </c>
      <c r="H589" s="369">
        <v>0</v>
      </c>
      <c r="I589" s="369">
        <v>0</v>
      </c>
      <c r="J589" s="369">
        <v>0</v>
      </c>
      <c r="K589" s="369">
        <v>0</v>
      </c>
      <c r="L589" s="369">
        <v>0</v>
      </c>
      <c r="M589" s="369">
        <v>0</v>
      </c>
      <c r="N589" s="368">
        <f>SUM(B589:M589)</f>
        <v>0</v>
      </c>
    </row>
    <row r="590" spans="1:14" x14ac:dyDescent="0.25">
      <c r="A590" s="370" t="s">
        <v>302</v>
      </c>
      <c r="B590" s="369">
        <v>0</v>
      </c>
      <c r="C590" s="369">
        <v>0</v>
      </c>
      <c r="D590" s="369">
        <v>0</v>
      </c>
      <c r="E590" s="369">
        <v>0</v>
      </c>
      <c r="F590" s="369">
        <v>0</v>
      </c>
      <c r="G590" s="369">
        <v>0</v>
      </c>
      <c r="H590" s="369">
        <v>0</v>
      </c>
      <c r="I590" s="369">
        <v>0</v>
      </c>
      <c r="J590" s="369">
        <v>0</v>
      </c>
      <c r="K590" s="369">
        <v>0</v>
      </c>
      <c r="L590" s="369">
        <v>0</v>
      </c>
      <c r="M590" s="369">
        <v>0</v>
      </c>
      <c r="N590" s="368">
        <f>SUM(B590:M590)</f>
        <v>0</v>
      </c>
    </row>
    <row r="591" spans="1:14" x14ac:dyDescent="0.25">
      <c r="A591" s="370" t="s">
        <v>303</v>
      </c>
      <c r="B591" s="369">
        <v>698627.66</v>
      </c>
      <c r="C591" s="369">
        <v>121416</v>
      </c>
      <c r="D591" s="369">
        <v>0</v>
      </c>
      <c r="E591" s="369">
        <v>0</v>
      </c>
      <c r="F591" s="369">
        <v>303782.83</v>
      </c>
      <c r="G591" s="369">
        <v>516503.66</v>
      </c>
      <c r="H591" s="369">
        <v>60708</v>
      </c>
      <c r="I591" s="369">
        <v>362156.4</v>
      </c>
      <c r="J591" s="369">
        <v>807195.01</v>
      </c>
      <c r="K591" s="369">
        <v>931013.83</v>
      </c>
      <c r="L591" s="369">
        <v>364976.5</v>
      </c>
      <c r="M591" s="369">
        <v>635585.23</v>
      </c>
      <c r="N591" s="368">
        <f>SUM(B591:M591)</f>
        <v>4801965.1199999992</v>
      </c>
    </row>
    <row r="592" spans="1:14" ht="15.75" thickBot="1" x14ac:dyDescent="0.3">
      <c r="A592" s="370" t="s">
        <v>234</v>
      </c>
      <c r="B592" s="369">
        <v>0</v>
      </c>
      <c r="C592" s="369">
        <v>0</v>
      </c>
      <c r="D592" s="369">
        <v>0</v>
      </c>
      <c r="E592" s="369">
        <v>0</v>
      </c>
      <c r="F592" s="369">
        <v>0</v>
      </c>
      <c r="G592" s="369">
        <v>0</v>
      </c>
      <c r="H592" s="369">
        <v>0</v>
      </c>
      <c r="I592" s="369">
        <v>0</v>
      </c>
      <c r="J592" s="369">
        <v>0</v>
      </c>
      <c r="K592" s="369">
        <v>0</v>
      </c>
      <c r="L592" s="369">
        <v>0</v>
      </c>
      <c r="M592" s="369">
        <v>0</v>
      </c>
      <c r="N592" s="368">
        <f>SUM(B592:M592)</f>
        <v>0</v>
      </c>
    </row>
    <row r="593" spans="1:14" ht="23.25" thickBot="1" x14ac:dyDescent="0.3">
      <c r="A593" s="367" t="s">
        <v>304</v>
      </c>
      <c r="B593" s="366">
        <v>0</v>
      </c>
      <c r="C593" s="366">
        <v>0</v>
      </c>
      <c r="D593" s="366">
        <v>0</v>
      </c>
      <c r="E593" s="366">
        <v>0</v>
      </c>
      <c r="F593" s="366">
        <v>0</v>
      </c>
      <c r="G593" s="366">
        <v>0</v>
      </c>
      <c r="H593" s="366">
        <v>0</v>
      </c>
      <c r="I593" s="366">
        <v>0</v>
      </c>
      <c r="J593" s="366">
        <v>0</v>
      </c>
      <c r="K593" s="366">
        <v>0</v>
      </c>
      <c r="L593" s="366">
        <v>0</v>
      </c>
      <c r="M593" s="366">
        <v>0</v>
      </c>
      <c r="N593" s="366">
        <f>SUM(B593:M593)</f>
        <v>0</v>
      </c>
    </row>
    <row r="594" spans="1:14" x14ac:dyDescent="0.25">
      <c r="A594" s="370" t="s">
        <v>305</v>
      </c>
      <c r="B594" s="369">
        <v>0</v>
      </c>
      <c r="C594" s="369">
        <v>0</v>
      </c>
      <c r="D594" s="369">
        <v>0</v>
      </c>
      <c r="E594" s="369">
        <v>0</v>
      </c>
      <c r="F594" s="369">
        <v>0</v>
      </c>
      <c r="G594" s="369">
        <v>0</v>
      </c>
      <c r="H594" s="369">
        <v>0</v>
      </c>
      <c r="I594" s="369">
        <v>0</v>
      </c>
      <c r="J594" s="369">
        <v>0</v>
      </c>
      <c r="K594" s="369">
        <v>0</v>
      </c>
      <c r="L594" s="369">
        <v>0</v>
      </c>
      <c r="M594" s="369">
        <v>0</v>
      </c>
      <c r="N594" s="369">
        <f>SUM(B594:M594)</f>
        <v>0</v>
      </c>
    </row>
    <row r="595" spans="1:14" x14ac:dyDescent="0.25">
      <c r="A595" s="370" t="s">
        <v>306</v>
      </c>
      <c r="B595" s="369">
        <v>0</v>
      </c>
      <c r="C595" s="369">
        <v>0</v>
      </c>
      <c r="D595" s="369">
        <v>0</v>
      </c>
      <c r="E595" s="369">
        <v>0</v>
      </c>
      <c r="F595" s="369">
        <v>0</v>
      </c>
      <c r="G595" s="369">
        <v>0</v>
      </c>
      <c r="H595" s="369">
        <v>0</v>
      </c>
      <c r="I595" s="369">
        <v>0</v>
      </c>
      <c r="J595" s="369">
        <v>0</v>
      </c>
      <c r="K595" s="369">
        <v>0</v>
      </c>
      <c r="L595" s="369">
        <v>0</v>
      </c>
      <c r="M595" s="369">
        <v>0</v>
      </c>
      <c r="N595" s="369">
        <f>SUM(B595:M595)</f>
        <v>0</v>
      </c>
    </row>
    <row r="596" spans="1:14" ht="22.5" x14ac:dyDescent="0.25">
      <c r="A596" s="370" t="s">
        <v>307</v>
      </c>
      <c r="B596" s="369">
        <v>0</v>
      </c>
      <c r="C596" s="369">
        <v>0</v>
      </c>
      <c r="D596" s="369">
        <v>0</v>
      </c>
      <c r="E596" s="369">
        <v>0</v>
      </c>
      <c r="F596" s="369">
        <v>0</v>
      </c>
      <c r="G596" s="369">
        <v>0</v>
      </c>
      <c r="H596" s="369">
        <v>0</v>
      </c>
      <c r="I596" s="369">
        <v>0</v>
      </c>
      <c r="J596" s="369">
        <v>0</v>
      </c>
      <c r="K596" s="369">
        <v>0</v>
      </c>
      <c r="L596" s="369">
        <v>0</v>
      </c>
      <c r="M596" s="369">
        <v>0</v>
      </c>
      <c r="N596" s="369">
        <f>SUM(B596:M596)</f>
        <v>0</v>
      </c>
    </row>
    <row r="597" spans="1:14" ht="15.75" thickBot="1" x14ac:dyDescent="0.3">
      <c r="A597" s="370" t="s">
        <v>234</v>
      </c>
      <c r="B597" s="369">
        <v>0</v>
      </c>
      <c r="C597" s="369">
        <v>0</v>
      </c>
      <c r="D597" s="369">
        <v>0</v>
      </c>
      <c r="E597" s="369">
        <v>0</v>
      </c>
      <c r="F597" s="369">
        <v>0</v>
      </c>
      <c r="G597" s="369">
        <v>0</v>
      </c>
      <c r="H597" s="369">
        <v>0</v>
      </c>
      <c r="I597" s="369">
        <v>0</v>
      </c>
      <c r="J597" s="369">
        <v>0</v>
      </c>
      <c r="K597" s="369">
        <v>0</v>
      </c>
      <c r="L597" s="369">
        <v>0</v>
      </c>
      <c r="M597" s="369">
        <v>0</v>
      </c>
      <c r="N597" s="369">
        <f>SUM(B597:M597)</f>
        <v>0</v>
      </c>
    </row>
    <row r="598" spans="1:14" ht="15.75" thickBot="1" x14ac:dyDescent="0.3">
      <c r="A598" s="367" t="s">
        <v>308</v>
      </c>
      <c r="B598" s="366">
        <v>0</v>
      </c>
      <c r="C598" s="366">
        <v>3278654.94</v>
      </c>
      <c r="D598" s="366">
        <v>4676837.83</v>
      </c>
      <c r="E598" s="366">
        <v>4691741.55</v>
      </c>
      <c r="F598" s="366">
        <v>1425532.57</v>
      </c>
      <c r="G598" s="366">
        <v>4612077.97</v>
      </c>
      <c r="H598" s="366">
        <v>4605052.92</v>
      </c>
      <c r="I598" s="366">
        <v>13551979.300000001</v>
      </c>
      <c r="J598" s="366">
        <v>4055211.55</v>
      </c>
      <c r="K598" s="366">
        <v>2418053.2000000002</v>
      </c>
      <c r="L598" s="366">
        <v>2175643.0499999998</v>
      </c>
      <c r="M598" s="366">
        <v>3551870.15</v>
      </c>
      <c r="N598" s="366">
        <f>SUM(B598:M598)</f>
        <v>49042655.029999994</v>
      </c>
    </row>
    <row r="599" spans="1:14" x14ac:dyDescent="0.25">
      <c r="A599" s="370" t="s">
        <v>309</v>
      </c>
      <c r="B599" s="369">
        <v>0</v>
      </c>
      <c r="C599" s="369">
        <v>0</v>
      </c>
      <c r="D599" s="369">
        <v>0</v>
      </c>
      <c r="E599" s="369">
        <v>0</v>
      </c>
      <c r="F599" s="369">
        <v>0</v>
      </c>
      <c r="G599" s="369">
        <v>0</v>
      </c>
      <c r="H599" s="369">
        <v>0</v>
      </c>
      <c r="I599" s="369">
        <v>0</v>
      </c>
      <c r="J599" s="369">
        <v>0</v>
      </c>
      <c r="K599" s="369">
        <v>0</v>
      </c>
      <c r="L599" s="369">
        <v>0</v>
      </c>
      <c r="M599" s="369">
        <v>0</v>
      </c>
      <c r="N599" s="368">
        <f>SUM(B599:M599)</f>
        <v>0</v>
      </c>
    </row>
    <row r="600" spans="1:14" x14ac:dyDescent="0.25">
      <c r="A600" s="370" t="s">
        <v>310</v>
      </c>
      <c r="B600" s="369">
        <v>0</v>
      </c>
      <c r="C600" s="369">
        <v>3248300.94</v>
      </c>
      <c r="D600" s="369">
        <v>4676837.83</v>
      </c>
      <c r="E600" s="369">
        <v>4691741.55</v>
      </c>
      <c r="F600" s="369">
        <v>1364824.57</v>
      </c>
      <c r="G600" s="369">
        <v>2181189.9</v>
      </c>
      <c r="H600" s="369">
        <v>4605052.92</v>
      </c>
      <c r="I600" s="369">
        <v>2963772.65</v>
      </c>
      <c r="J600" s="369">
        <v>4055211.55</v>
      </c>
      <c r="K600" s="369">
        <v>2418053.2000000002</v>
      </c>
      <c r="L600" s="369">
        <v>2175643.0499999998</v>
      </c>
      <c r="M600" s="369">
        <v>3551870.15</v>
      </c>
      <c r="N600" s="368">
        <f>SUM(B600:M600)</f>
        <v>35932498.310000002</v>
      </c>
    </row>
    <row r="601" spans="1:14" ht="22.5" x14ac:dyDescent="0.25">
      <c r="A601" s="370" t="s">
        <v>311</v>
      </c>
      <c r="B601" s="369">
        <v>0</v>
      </c>
      <c r="C601" s="369">
        <v>0</v>
      </c>
      <c r="D601" s="369">
        <v>0</v>
      </c>
      <c r="E601" s="369">
        <v>0</v>
      </c>
      <c r="F601" s="369">
        <v>0</v>
      </c>
      <c r="G601" s="369">
        <v>0</v>
      </c>
      <c r="H601" s="369">
        <v>0</v>
      </c>
      <c r="I601" s="369">
        <v>0</v>
      </c>
      <c r="J601" s="369">
        <v>0</v>
      </c>
      <c r="K601" s="369">
        <v>0</v>
      </c>
      <c r="L601" s="369">
        <v>0</v>
      </c>
      <c r="M601" s="369">
        <v>0</v>
      </c>
      <c r="N601" s="368">
        <f>SUM(B601:M601)</f>
        <v>0</v>
      </c>
    </row>
    <row r="602" spans="1:14" x14ac:dyDescent="0.25">
      <c r="A602" s="370" t="s">
        <v>312</v>
      </c>
      <c r="B602" s="369">
        <v>0</v>
      </c>
      <c r="C602" s="369">
        <v>0</v>
      </c>
      <c r="D602" s="369">
        <v>0</v>
      </c>
      <c r="E602" s="369">
        <v>0</v>
      </c>
      <c r="F602" s="369">
        <v>0</v>
      </c>
      <c r="G602" s="369">
        <v>0</v>
      </c>
      <c r="H602" s="369">
        <v>0</v>
      </c>
      <c r="I602" s="369">
        <v>0</v>
      </c>
      <c r="J602" s="369">
        <v>0</v>
      </c>
      <c r="K602" s="369">
        <v>0</v>
      </c>
      <c r="L602" s="369">
        <v>0</v>
      </c>
      <c r="M602" s="369">
        <v>0</v>
      </c>
      <c r="N602" s="368">
        <f>SUM(B602:M602)</f>
        <v>0</v>
      </c>
    </row>
    <row r="603" spans="1:14" x14ac:dyDescent="0.25">
      <c r="A603" s="370" t="s">
        <v>398</v>
      </c>
      <c r="B603" s="369">
        <v>0</v>
      </c>
      <c r="C603" s="369">
        <v>0</v>
      </c>
      <c r="D603" s="369">
        <v>0</v>
      </c>
      <c r="E603" s="369">
        <v>0</v>
      </c>
      <c r="F603" s="369">
        <v>0</v>
      </c>
      <c r="G603" s="369">
        <v>0</v>
      </c>
      <c r="H603" s="369">
        <v>0</v>
      </c>
      <c r="I603" s="369">
        <v>0</v>
      </c>
      <c r="J603" s="369">
        <v>0</v>
      </c>
      <c r="K603" s="369">
        <v>0</v>
      </c>
      <c r="L603" s="369">
        <v>0</v>
      </c>
      <c r="M603" s="369">
        <v>0</v>
      </c>
      <c r="N603" s="368">
        <f>SUM(B603:M603)</f>
        <v>0</v>
      </c>
    </row>
    <row r="604" spans="1:14" x14ac:dyDescent="0.25">
      <c r="A604" s="370" t="s">
        <v>314</v>
      </c>
      <c r="B604" s="369">
        <v>0</v>
      </c>
      <c r="C604" s="369">
        <v>0</v>
      </c>
      <c r="D604" s="369">
        <v>0</v>
      </c>
      <c r="E604" s="369">
        <v>0</v>
      </c>
      <c r="F604" s="369">
        <v>0</v>
      </c>
      <c r="G604" s="369">
        <v>2430888.0699999998</v>
      </c>
      <c r="H604" s="369">
        <v>0</v>
      </c>
      <c r="I604" s="369">
        <v>10588206.65</v>
      </c>
      <c r="J604" s="369">
        <v>0</v>
      </c>
      <c r="K604" s="369">
        <v>0</v>
      </c>
      <c r="L604" s="369">
        <v>0</v>
      </c>
      <c r="M604" s="369">
        <v>0</v>
      </c>
      <c r="N604" s="368">
        <f>SUM(B604:M604)</f>
        <v>13019094.720000001</v>
      </c>
    </row>
    <row r="605" spans="1:14" x14ac:dyDescent="0.25">
      <c r="A605" s="370" t="s">
        <v>313</v>
      </c>
      <c r="B605" s="369">
        <v>0</v>
      </c>
      <c r="C605" s="369">
        <v>0</v>
      </c>
      <c r="D605" s="369">
        <v>0</v>
      </c>
      <c r="E605" s="369">
        <v>0</v>
      </c>
      <c r="F605" s="369">
        <v>0</v>
      </c>
      <c r="G605" s="369">
        <v>0</v>
      </c>
      <c r="H605" s="369">
        <v>0</v>
      </c>
      <c r="I605" s="369">
        <v>0</v>
      </c>
      <c r="J605" s="369">
        <v>0</v>
      </c>
      <c r="K605" s="369">
        <v>0</v>
      </c>
      <c r="L605" s="369">
        <v>0</v>
      </c>
      <c r="M605" s="369">
        <v>0</v>
      </c>
      <c r="N605" s="368">
        <f>SUM(B605:M605)</f>
        <v>0</v>
      </c>
    </row>
    <row r="606" spans="1:14" ht="15.75" thickBot="1" x14ac:dyDescent="0.3">
      <c r="A606" s="370" t="s">
        <v>234</v>
      </c>
      <c r="B606" s="369">
        <v>0</v>
      </c>
      <c r="C606" s="369">
        <v>30354</v>
      </c>
      <c r="D606" s="369">
        <v>0</v>
      </c>
      <c r="E606" s="369">
        <v>0</v>
      </c>
      <c r="F606" s="369">
        <v>60708</v>
      </c>
      <c r="G606" s="369">
        <v>0</v>
      </c>
      <c r="H606" s="369">
        <v>0</v>
      </c>
      <c r="I606" s="369">
        <v>0</v>
      </c>
      <c r="J606" s="369">
        <v>0</v>
      </c>
      <c r="K606" s="369">
        <v>0</v>
      </c>
      <c r="L606" s="369">
        <v>0</v>
      </c>
      <c r="M606" s="369">
        <v>0</v>
      </c>
      <c r="N606" s="368">
        <f>SUM(B606:M606)</f>
        <v>91062</v>
      </c>
    </row>
    <row r="607" spans="1:14" ht="23.25" thickBot="1" x14ac:dyDescent="0.3">
      <c r="A607" s="367" t="s">
        <v>315</v>
      </c>
      <c r="B607" s="366">
        <v>60708</v>
      </c>
      <c r="C607" s="366">
        <v>103446</v>
      </c>
      <c r="D607" s="366">
        <v>71913</v>
      </c>
      <c r="E607" s="366">
        <v>60570</v>
      </c>
      <c r="F607" s="366">
        <v>0</v>
      </c>
      <c r="G607" s="366">
        <v>149497.5</v>
      </c>
      <c r="H607" s="366">
        <v>132483</v>
      </c>
      <c r="I607" s="366">
        <v>100950</v>
      </c>
      <c r="J607" s="366">
        <v>0</v>
      </c>
      <c r="K607" s="366">
        <v>0</v>
      </c>
      <c r="L607" s="366">
        <v>51723</v>
      </c>
      <c r="M607" s="366">
        <v>0</v>
      </c>
      <c r="N607" s="366">
        <f>SUM(B607:M607)</f>
        <v>731290.5</v>
      </c>
    </row>
    <row r="608" spans="1:14" x14ac:dyDescent="0.25">
      <c r="A608" s="370" t="s">
        <v>316</v>
      </c>
      <c r="B608" s="369">
        <v>60708</v>
      </c>
      <c r="C608" s="369">
        <v>103446</v>
      </c>
      <c r="D608" s="369">
        <v>71913</v>
      </c>
      <c r="E608" s="369">
        <v>60570</v>
      </c>
      <c r="F608" s="369">
        <v>0</v>
      </c>
      <c r="G608" s="369">
        <v>149497.5</v>
      </c>
      <c r="H608" s="369">
        <v>132483</v>
      </c>
      <c r="I608" s="369">
        <v>100950</v>
      </c>
      <c r="J608" s="369">
        <v>0</v>
      </c>
      <c r="K608" s="369">
        <v>0</v>
      </c>
      <c r="L608" s="369">
        <v>51723</v>
      </c>
      <c r="M608" s="369">
        <v>0</v>
      </c>
      <c r="N608" s="368">
        <f>SUM(B608:M608)</f>
        <v>731290.5</v>
      </c>
    </row>
    <row r="609" spans="1:14" x14ac:dyDescent="0.25">
      <c r="A609" s="370" t="s">
        <v>317</v>
      </c>
      <c r="B609" s="369">
        <v>0</v>
      </c>
      <c r="C609" s="369">
        <v>0</v>
      </c>
      <c r="D609" s="369">
        <v>0</v>
      </c>
      <c r="E609" s="369">
        <v>0</v>
      </c>
      <c r="F609" s="369">
        <v>0</v>
      </c>
      <c r="G609" s="369">
        <v>0</v>
      </c>
      <c r="H609" s="369">
        <v>0</v>
      </c>
      <c r="I609" s="369">
        <v>0</v>
      </c>
      <c r="J609" s="369">
        <v>0</v>
      </c>
      <c r="K609" s="369">
        <v>0</v>
      </c>
      <c r="L609" s="369">
        <v>0</v>
      </c>
      <c r="M609" s="369">
        <v>0</v>
      </c>
      <c r="N609" s="368">
        <f>SUM(B609:M609)</f>
        <v>0</v>
      </c>
    </row>
    <row r="610" spans="1:14" ht="15.75" thickBot="1" x14ac:dyDescent="0.3">
      <c r="A610" s="370" t="s">
        <v>234</v>
      </c>
      <c r="B610" s="369">
        <v>0</v>
      </c>
      <c r="C610" s="369">
        <v>0</v>
      </c>
      <c r="D610" s="369">
        <v>0</v>
      </c>
      <c r="E610" s="369">
        <v>0</v>
      </c>
      <c r="F610" s="369">
        <v>0</v>
      </c>
      <c r="G610" s="369">
        <v>0</v>
      </c>
      <c r="H610" s="369">
        <v>0</v>
      </c>
      <c r="I610" s="369">
        <v>0</v>
      </c>
      <c r="J610" s="369">
        <v>0</v>
      </c>
      <c r="K610" s="369">
        <v>0</v>
      </c>
      <c r="L610" s="369">
        <v>0</v>
      </c>
      <c r="M610" s="369">
        <v>0</v>
      </c>
      <c r="N610" s="368">
        <f>SUM(B610:M610)</f>
        <v>0</v>
      </c>
    </row>
    <row r="611" spans="1:14" ht="15.75" thickBot="1" x14ac:dyDescent="0.3">
      <c r="A611" s="367" t="s">
        <v>318</v>
      </c>
      <c r="B611" s="366">
        <v>2431131.12</v>
      </c>
      <c r="C611" s="366">
        <v>2859727</v>
      </c>
      <c r="D611" s="366">
        <v>3617970</v>
      </c>
      <c r="E611" s="366">
        <v>2553579.7999999998</v>
      </c>
      <c r="F611" s="366">
        <v>3250488.76</v>
      </c>
      <c r="G611" s="366">
        <v>3133505.2</v>
      </c>
      <c r="H611" s="366">
        <v>3116384.28</v>
      </c>
      <c r="I611" s="366">
        <v>3377834.8</v>
      </c>
      <c r="J611" s="366">
        <v>3288357.44</v>
      </c>
      <c r="K611" s="366">
        <v>3014279.84</v>
      </c>
      <c r="L611" s="366">
        <v>3639473</v>
      </c>
      <c r="M611" s="366">
        <v>1359859</v>
      </c>
      <c r="N611" s="366">
        <f>SUM(B611:M611)</f>
        <v>35642590.24000001</v>
      </c>
    </row>
    <row r="612" spans="1:14" ht="15.75" thickBot="1" x14ac:dyDescent="0.3">
      <c r="A612" s="365" t="s">
        <v>318</v>
      </c>
      <c r="B612" s="364">
        <v>2431131.12</v>
      </c>
      <c r="C612" s="364">
        <v>2859727</v>
      </c>
      <c r="D612" s="364">
        <v>3617970</v>
      </c>
      <c r="E612" s="364">
        <v>2553579.7999999998</v>
      </c>
      <c r="F612" s="364">
        <v>3250488.76</v>
      </c>
      <c r="G612" s="364">
        <v>3133505.2</v>
      </c>
      <c r="H612" s="364">
        <v>3116384.28</v>
      </c>
      <c r="I612" s="364">
        <v>3377834.8</v>
      </c>
      <c r="J612" s="364">
        <v>3288357.44</v>
      </c>
      <c r="K612" s="364">
        <v>3014279.84</v>
      </c>
      <c r="L612" s="364">
        <v>3639473</v>
      </c>
      <c r="M612" s="364">
        <v>1359859</v>
      </c>
      <c r="N612" s="363">
        <f>SUM(B612:M612)</f>
        <v>35642590.24000001</v>
      </c>
    </row>
    <row r="613" spans="1:14" ht="15.75" thickBot="1" x14ac:dyDescent="0.3">
      <c r="A613" s="362" t="s">
        <v>229</v>
      </c>
      <c r="B613" s="361">
        <f>B516+B522+B529+B534+B537+B549+B551+B562+B570+B586+B593+B598+B607+B611</f>
        <v>206817918.23000002</v>
      </c>
      <c r="C613" s="361">
        <f>C516+C522+C529+C534+C537+C549+C551+C562+C570+C586+C593+C598+C607+C611</f>
        <v>199170622.38</v>
      </c>
      <c r="D613" s="361">
        <f>SUM(D611,D607,D598,D593,D586,D570,D562,D551,D549,D537,D534,D529,D522,D516)</f>
        <v>218597128.01000002</v>
      </c>
      <c r="E613" s="361">
        <f>SUM(E611,E607,E598,E593,E586,E570,E562,E551,E549,E537,E534,E529,E522,E516)</f>
        <v>244803730.41</v>
      </c>
      <c r="F613" s="361">
        <f>SUM(F611,F607,F598,F593,F586,F570,F562,F551,F549,F537,F534,F529,F522,F516)</f>
        <v>254563415.39999998</v>
      </c>
      <c r="G613" s="361">
        <f>SUM(G611,G607,G598,G593,G586,G570,G562,G551,G549,G537,G534,G529,G522,G516)</f>
        <v>239623511.24999997</v>
      </c>
      <c r="H613" s="361">
        <f>SUM(H611,H607,H598,H593,H586,H570,H562,H551,H549,H537,H534,H529,H522,H516)</f>
        <v>209566803.46000001</v>
      </c>
      <c r="I613" s="361">
        <f>SUM(I611,I607,I598,I593,I586,I570,I562,I551,I549,I537,I534,I529,I522,I516)</f>
        <v>244935415.04000002</v>
      </c>
      <c r="J613" s="361">
        <f>SUM(J611,J607,J598,J593,J586,J570,J562,J551,J549,J537,J534,J529,J522,J516)</f>
        <v>198428270.34999999</v>
      </c>
      <c r="K613" s="361">
        <f>SUM(K611,K607,K598,K593,K586,K570,K562,K551,K549,K537,K534,K529,K522,K516)</f>
        <v>201968563.40000004</v>
      </c>
      <c r="L613" s="361">
        <f>SUM(L611,L607,L598,L593,L586,L570,L562,L551,L549,L537,L534,L529,L522,L516)</f>
        <v>183705556.40000001</v>
      </c>
      <c r="M613" s="361">
        <f>SUM(M611,M607,M598,M593,M586,M570,M562,M551,M549,M537,M534,M529,M522,M516)</f>
        <v>190362581.64999998</v>
      </c>
      <c r="N613" s="361">
        <f>SUM(B613:M613)</f>
        <v>2592543515.98</v>
      </c>
    </row>
    <row r="614" spans="1:14" x14ac:dyDescent="0.25">
      <c r="A614" s="360"/>
      <c r="B614" s="360"/>
      <c r="C614" s="360"/>
      <c r="D614" s="360"/>
      <c r="E614" s="360"/>
      <c r="F614" s="360"/>
      <c r="G614" s="360"/>
      <c r="H614" s="360"/>
      <c r="I614" s="360"/>
      <c r="J614" s="360"/>
      <c r="K614" s="360"/>
      <c r="L614" s="360"/>
      <c r="M614" s="360"/>
      <c r="N614" s="360"/>
    </row>
  </sheetData>
  <mergeCells count="6">
    <mergeCell ref="A1:N2"/>
    <mergeCell ref="A105:N106"/>
    <mergeCell ref="A207:N208"/>
    <mergeCell ref="A309:N310"/>
    <mergeCell ref="A411:N412"/>
    <mergeCell ref="A513:N514"/>
  </mergeCells>
  <conditionalFormatting sqref="B230:C230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39"/>
  <sheetViews>
    <sheetView showGridLines="0" showRowColHeaders="0" view="pageLayout" topLeftCell="A4" zoomScaleNormal="100" zoomScaleSheetLayoutView="100" workbookViewId="0">
      <selection activeCell="J147" sqref="J147:J148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188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3" spans="1:14" s="26" customFormat="1" ht="24.95" customHeight="1" x14ac:dyDescent="0.2">
      <c r="A3" s="190" t="s">
        <v>0</v>
      </c>
      <c r="B3" s="190"/>
      <c r="C3" s="190"/>
      <c r="D3" s="37"/>
      <c r="E3" s="37"/>
      <c r="N3" s="25"/>
    </row>
    <row r="4" spans="1:14" s="26" customFormat="1" ht="24.95" customHeight="1" x14ac:dyDescent="0.2">
      <c r="A4" s="190" t="s">
        <v>18</v>
      </c>
      <c r="B4" s="190"/>
      <c r="C4" s="190"/>
      <c r="D4" s="37"/>
      <c r="E4" s="37"/>
      <c r="N4" s="25"/>
    </row>
    <row r="5" spans="1:14" s="26" customFormat="1" ht="24.95" customHeight="1" x14ac:dyDescent="0.2">
      <c r="A5" s="190" t="s">
        <v>29</v>
      </c>
      <c r="B5" s="190"/>
      <c r="C5" s="190"/>
      <c r="D5" s="37"/>
      <c r="E5" s="205" t="s">
        <v>357</v>
      </c>
      <c r="N5" s="25"/>
    </row>
    <row r="6" spans="1:14" s="26" customFormat="1" ht="24.95" customHeight="1" x14ac:dyDescent="0.2">
      <c r="A6" s="190" t="s">
        <v>200</v>
      </c>
      <c r="B6" s="190"/>
      <c r="C6" s="190"/>
      <c r="D6" s="37"/>
      <c r="E6" s="37"/>
      <c r="N6" s="25"/>
    </row>
    <row r="7" spans="1:14" s="26" customFormat="1" ht="24.95" customHeight="1" x14ac:dyDescent="0.2">
      <c r="A7" s="190" t="s">
        <v>201</v>
      </c>
      <c r="B7" s="190"/>
      <c r="C7" s="190"/>
      <c r="D7" s="37"/>
      <c r="E7" s="37"/>
      <c r="N7" s="25"/>
    </row>
    <row r="8" spans="1:14" s="26" customFormat="1" ht="24.95" customHeight="1" x14ac:dyDescent="0.2">
      <c r="A8" s="190" t="s">
        <v>206</v>
      </c>
      <c r="B8" s="190"/>
      <c r="C8" s="190"/>
      <c r="D8" s="37"/>
      <c r="E8" s="37"/>
      <c r="N8" s="25"/>
    </row>
    <row r="9" spans="1:14" s="26" customFormat="1" ht="10.5" customHeight="1" x14ac:dyDescent="0.2">
      <c r="A9" s="190"/>
      <c r="B9" s="190"/>
      <c r="C9" s="190"/>
      <c r="D9" s="37"/>
      <c r="E9" s="37"/>
      <c r="N9" s="25"/>
    </row>
    <row r="10" spans="1:14" s="26" customFormat="1" ht="24.95" customHeight="1" x14ac:dyDescent="0.2">
      <c r="A10" s="301" t="s">
        <v>163</v>
      </c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</row>
    <row r="11" spans="1:14" s="26" customFormat="1" ht="13.5" customHeight="1" x14ac:dyDescent="0.2">
      <c r="A11" s="188"/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</row>
    <row r="12" spans="1:14" ht="10.5" customHeight="1" thickBot="1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</row>
    <row r="13" spans="1:14" x14ac:dyDescent="0.2">
      <c r="A13" s="293"/>
      <c r="B13" s="303" t="s">
        <v>1</v>
      </c>
      <c r="C13" s="293" t="s">
        <v>2</v>
      </c>
      <c r="D13" s="303" t="s">
        <v>3</v>
      </c>
      <c r="E13" s="293" t="s">
        <v>4</v>
      </c>
      <c r="F13" s="303" t="s">
        <v>5</v>
      </c>
      <c r="G13" s="293" t="s">
        <v>6</v>
      </c>
      <c r="H13" s="303" t="s">
        <v>7</v>
      </c>
      <c r="I13" s="293" t="s">
        <v>8</v>
      </c>
      <c r="J13" s="303" t="s">
        <v>9</v>
      </c>
      <c r="K13" s="293" t="s">
        <v>10</v>
      </c>
      <c r="L13" s="303" t="s">
        <v>11</v>
      </c>
      <c r="M13" s="293" t="s">
        <v>12</v>
      </c>
      <c r="N13" s="305" t="s">
        <v>13</v>
      </c>
    </row>
    <row r="14" spans="1:14" ht="13.5" thickBot="1" x14ac:dyDescent="0.25">
      <c r="A14" s="294"/>
      <c r="B14" s="304"/>
      <c r="C14" s="294"/>
      <c r="D14" s="304"/>
      <c r="E14" s="294"/>
      <c r="F14" s="304"/>
      <c r="G14" s="294"/>
      <c r="H14" s="304"/>
      <c r="I14" s="294"/>
      <c r="J14" s="304"/>
      <c r="K14" s="294"/>
      <c r="L14" s="304"/>
      <c r="M14" s="294"/>
      <c r="N14" s="306"/>
    </row>
    <row r="15" spans="1:14" ht="27.75" customHeight="1" thickBot="1" x14ac:dyDescent="0.25">
      <c r="A15" s="206" t="s">
        <v>14</v>
      </c>
      <c r="B15" s="186">
        <v>280000</v>
      </c>
      <c r="C15" s="186">
        <v>6533929</v>
      </c>
      <c r="D15" s="186">
        <v>16870000</v>
      </c>
      <c r="E15" s="186">
        <v>16000110</v>
      </c>
      <c r="F15" s="186">
        <v>15470000</v>
      </c>
      <c r="G15" s="186">
        <v>10080000</v>
      </c>
      <c r="H15" s="186">
        <v>14340000</v>
      </c>
      <c r="I15" s="186">
        <v>17770000</v>
      </c>
      <c r="J15" s="186">
        <v>15520000</v>
      </c>
      <c r="K15" s="186">
        <v>14840000</v>
      </c>
      <c r="L15" s="186">
        <v>12900000</v>
      </c>
      <c r="M15" s="186">
        <v>3610000</v>
      </c>
      <c r="N15" s="185">
        <f t="shared" ref="N15:N35" si="0">SUM(B15:M15)</f>
        <v>144214039</v>
      </c>
    </row>
    <row r="16" spans="1:14" ht="27.75" customHeight="1" thickBot="1" x14ac:dyDescent="0.25">
      <c r="A16" s="206" t="s">
        <v>118</v>
      </c>
      <c r="B16" s="186">
        <v>0</v>
      </c>
      <c r="C16" s="186">
        <v>0</v>
      </c>
      <c r="D16" s="186">
        <v>0</v>
      </c>
      <c r="E16" s="186">
        <v>0</v>
      </c>
      <c r="F16" s="186">
        <v>0</v>
      </c>
      <c r="G16" s="186">
        <v>0</v>
      </c>
      <c r="H16" s="186">
        <v>0</v>
      </c>
      <c r="I16" s="186">
        <v>0</v>
      </c>
      <c r="J16" s="186">
        <v>0</v>
      </c>
      <c r="K16" s="186">
        <v>0</v>
      </c>
      <c r="L16" s="186">
        <v>0</v>
      </c>
      <c r="M16" s="186">
        <v>0</v>
      </c>
      <c r="N16" s="185">
        <f t="shared" si="0"/>
        <v>0</v>
      </c>
    </row>
    <row r="17" spans="1:14" ht="27.75" customHeight="1" thickBot="1" x14ac:dyDescent="0.25">
      <c r="A17" s="206" t="s">
        <v>80</v>
      </c>
      <c r="B17" s="186">
        <v>2870000</v>
      </c>
      <c r="C17" s="186">
        <v>2452209</v>
      </c>
      <c r="D17" s="186">
        <v>250000</v>
      </c>
      <c r="E17" s="186">
        <v>485208</v>
      </c>
      <c r="F17" s="186">
        <v>2300000</v>
      </c>
      <c r="G17" s="186">
        <v>3110000</v>
      </c>
      <c r="H17" s="186">
        <v>470000</v>
      </c>
      <c r="I17" s="186">
        <v>0</v>
      </c>
      <c r="J17" s="186">
        <v>0</v>
      </c>
      <c r="K17" s="186">
        <v>290000</v>
      </c>
      <c r="L17" s="186">
        <v>1560000</v>
      </c>
      <c r="M17" s="186">
        <v>6310000</v>
      </c>
      <c r="N17" s="185">
        <f t="shared" si="0"/>
        <v>20097417</v>
      </c>
    </row>
    <row r="18" spans="1:14" ht="27.75" customHeight="1" thickBot="1" x14ac:dyDescent="0.25">
      <c r="A18" s="206" t="s">
        <v>83</v>
      </c>
      <c r="B18" s="186">
        <v>340000</v>
      </c>
      <c r="C18" s="186">
        <v>5604815</v>
      </c>
      <c r="D18" s="186">
        <v>28170000</v>
      </c>
      <c r="E18" s="186">
        <v>13321698</v>
      </c>
      <c r="F18" s="186">
        <v>12100000</v>
      </c>
      <c r="G18" s="186">
        <v>21550000</v>
      </c>
      <c r="H18" s="186">
        <v>27550000</v>
      </c>
      <c r="I18" s="186">
        <v>29630000</v>
      </c>
      <c r="J18" s="186">
        <v>29460000</v>
      </c>
      <c r="K18" s="186">
        <v>25110000</v>
      </c>
      <c r="L18" s="186">
        <v>20560000</v>
      </c>
      <c r="M18" s="186">
        <v>1040000</v>
      </c>
      <c r="N18" s="185">
        <f t="shared" si="0"/>
        <v>214436513</v>
      </c>
    </row>
    <row r="19" spans="1:14" ht="27.75" customHeight="1" thickBot="1" x14ac:dyDescent="0.25">
      <c r="A19" s="206" t="s">
        <v>111</v>
      </c>
      <c r="B19" s="186">
        <v>6050000</v>
      </c>
      <c r="C19" s="186">
        <v>3639522</v>
      </c>
      <c r="D19" s="186">
        <v>20250000</v>
      </c>
      <c r="E19" s="186">
        <v>21497860</v>
      </c>
      <c r="F19" s="186">
        <v>22430000</v>
      </c>
      <c r="G19" s="186">
        <v>1510000</v>
      </c>
      <c r="H19" s="186">
        <v>13560000</v>
      </c>
      <c r="I19" s="186">
        <v>12590000</v>
      </c>
      <c r="J19" s="186">
        <v>14550000</v>
      </c>
      <c r="K19" s="186">
        <v>13570000</v>
      </c>
      <c r="L19" s="186">
        <v>10670000</v>
      </c>
      <c r="M19" s="186">
        <v>0</v>
      </c>
      <c r="N19" s="185">
        <f t="shared" si="0"/>
        <v>140317382</v>
      </c>
    </row>
    <row r="20" spans="1:14" ht="27.75" customHeight="1" thickBot="1" x14ac:dyDescent="0.25">
      <c r="A20" s="206" t="s">
        <v>81</v>
      </c>
      <c r="B20" s="186">
        <v>40000</v>
      </c>
      <c r="C20" s="186">
        <v>0</v>
      </c>
      <c r="D20" s="186">
        <v>49010000</v>
      </c>
      <c r="E20" s="186">
        <v>84521689</v>
      </c>
      <c r="F20" s="186">
        <v>47080000</v>
      </c>
      <c r="G20" s="186">
        <v>23200000</v>
      </c>
      <c r="H20" s="186">
        <v>18400000</v>
      </c>
      <c r="I20" s="186">
        <v>6530000</v>
      </c>
      <c r="J20" s="186">
        <v>2810000</v>
      </c>
      <c r="K20" s="186">
        <v>6310000</v>
      </c>
      <c r="L20" s="186">
        <v>5950000</v>
      </c>
      <c r="M20" s="186">
        <v>2290000</v>
      </c>
      <c r="N20" s="185">
        <f t="shared" si="0"/>
        <v>246141689</v>
      </c>
    </row>
    <row r="21" spans="1:14" ht="27.75" customHeight="1" thickBot="1" x14ac:dyDescent="0.25">
      <c r="A21" s="206" t="s">
        <v>88</v>
      </c>
      <c r="B21" s="186">
        <v>260000</v>
      </c>
      <c r="C21" s="186">
        <v>1192694</v>
      </c>
      <c r="D21" s="186">
        <v>2380000</v>
      </c>
      <c r="E21" s="186">
        <v>966362</v>
      </c>
      <c r="F21" s="186">
        <v>2320000</v>
      </c>
      <c r="G21" s="186">
        <v>0</v>
      </c>
      <c r="H21" s="186">
        <v>2100000</v>
      </c>
      <c r="I21" s="186">
        <v>3350000</v>
      </c>
      <c r="J21" s="186">
        <v>3640000</v>
      </c>
      <c r="K21" s="186">
        <v>1460000</v>
      </c>
      <c r="L21" s="186">
        <v>3160000</v>
      </c>
      <c r="M21" s="186">
        <v>420000</v>
      </c>
      <c r="N21" s="185">
        <f t="shared" si="0"/>
        <v>21249056</v>
      </c>
    </row>
    <row r="22" spans="1:14" ht="27.75" customHeight="1" thickBot="1" x14ac:dyDescent="0.25">
      <c r="A22" s="206" t="s">
        <v>84</v>
      </c>
      <c r="B22" s="186">
        <v>0</v>
      </c>
      <c r="C22" s="186">
        <v>0</v>
      </c>
      <c r="D22" s="186">
        <v>160000</v>
      </c>
      <c r="E22" s="186">
        <v>392840</v>
      </c>
      <c r="F22" s="186">
        <v>9380000</v>
      </c>
      <c r="G22" s="186">
        <v>1790000</v>
      </c>
      <c r="H22" s="186">
        <v>1540000</v>
      </c>
      <c r="I22" s="186">
        <v>620000</v>
      </c>
      <c r="J22" s="186">
        <v>3220000</v>
      </c>
      <c r="K22" s="186">
        <v>1390000</v>
      </c>
      <c r="L22" s="186">
        <v>0</v>
      </c>
      <c r="M22" s="186">
        <v>0</v>
      </c>
      <c r="N22" s="185">
        <f t="shared" si="0"/>
        <v>18492840</v>
      </c>
    </row>
    <row r="23" spans="1:14" ht="27.75" customHeight="1" thickBot="1" x14ac:dyDescent="0.25">
      <c r="A23" s="206" t="s">
        <v>87</v>
      </c>
      <c r="B23" s="186">
        <v>3060000</v>
      </c>
      <c r="C23" s="186">
        <v>0</v>
      </c>
      <c r="D23" s="186">
        <v>0</v>
      </c>
      <c r="E23" s="186">
        <v>0</v>
      </c>
      <c r="F23" s="186">
        <v>3640000</v>
      </c>
      <c r="G23" s="186">
        <v>14440000</v>
      </c>
      <c r="H23" s="186">
        <v>23050000</v>
      </c>
      <c r="I23" s="186">
        <v>4980000</v>
      </c>
      <c r="J23" s="186">
        <v>6570000</v>
      </c>
      <c r="K23" s="186">
        <v>8360000</v>
      </c>
      <c r="L23" s="186">
        <v>710000</v>
      </c>
      <c r="M23" s="186">
        <v>0</v>
      </c>
      <c r="N23" s="185">
        <f t="shared" si="0"/>
        <v>64810000</v>
      </c>
    </row>
    <row r="24" spans="1:14" ht="27.75" customHeight="1" thickBot="1" x14ac:dyDescent="0.25">
      <c r="A24" s="206" t="s">
        <v>89</v>
      </c>
      <c r="B24" s="186">
        <v>0</v>
      </c>
      <c r="C24" s="186">
        <v>0</v>
      </c>
      <c r="D24" s="186">
        <v>0</v>
      </c>
      <c r="E24" s="186">
        <v>0</v>
      </c>
      <c r="F24" s="186">
        <v>0</v>
      </c>
      <c r="G24" s="186">
        <v>0</v>
      </c>
      <c r="H24" s="186">
        <v>0</v>
      </c>
      <c r="I24" s="186">
        <v>0</v>
      </c>
      <c r="J24" s="186">
        <v>0</v>
      </c>
      <c r="K24" s="186">
        <v>0</v>
      </c>
      <c r="L24" s="186">
        <v>0</v>
      </c>
      <c r="M24" s="186">
        <v>0</v>
      </c>
      <c r="N24" s="185">
        <f t="shared" si="0"/>
        <v>0</v>
      </c>
    </row>
    <row r="25" spans="1:14" ht="27.75" customHeight="1" thickBot="1" x14ac:dyDescent="0.25">
      <c r="A25" s="206" t="s">
        <v>99</v>
      </c>
      <c r="B25" s="186">
        <v>0</v>
      </c>
      <c r="C25" s="186">
        <v>0</v>
      </c>
      <c r="D25" s="186">
        <v>0</v>
      </c>
      <c r="E25" s="186">
        <v>1508252</v>
      </c>
      <c r="F25" s="186">
        <v>4760000</v>
      </c>
      <c r="G25" s="186">
        <v>2420000</v>
      </c>
      <c r="H25" s="186">
        <v>940000</v>
      </c>
      <c r="I25" s="186">
        <v>70000</v>
      </c>
      <c r="J25" s="186">
        <v>180000</v>
      </c>
      <c r="K25" s="186">
        <v>360000</v>
      </c>
      <c r="L25" s="186">
        <v>0</v>
      </c>
      <c r="M25" s="186">
        <v>0</v>
      </c>
      <c r="N25" s="185">
        <f t="shared" si="0"/>
        <v>10238252</v>
      </c>
    </row>
    <row r="26" spans="1:14" ht="27.75" customHeight="1" thickBot="1" x14ac:dyDescent="0.25">
      <c r="A26" s="206" t="s">
        <v>82</v>
      </c>
      <c r="B26" s="186">
        <v>111110000</v>
      </c>
      <c r="C26" s="186">
        <v>83146843</v>
      </c>
      <c r="D26" s="186">
        <v>10760000</v>
      </c>
      <c r="E26" s="186">
        <v>330188</v>
      </c>
      <c r="F26" s="186">
        <v>1820000</v>
      </c>
      <c r="G26" s="186">
        <v>6180000</v>
      </c>
      <c r="H26" s="186">
        <v>8820000</v>
      </c>
      <c r="I26" s="186">
        <v>6520000</v>
      </c>
      <c r="J26" s="186">
        <v>2690000</v>
      </c>
      <c r="K26" s="186">
        <v>2550000</v>
      </c>
      <c r="L26" s="186">
        <v>7100000</v>
      </c>
      <c r="M26" s="186">
        <v>46910000</v>
      </c>
      <c r="N26" s="185">
        <f t="shared" si="0"/>
        <v>287937031</v>
      </c>
    </row>
    <row r="27" spans="1:14" ht="27.75" customHeight="1" thickBot="1" x14ac:dyDescent="0.25">
      <c r="A27" s="206" t="s">
        <v>16</v>
      </c>
      <c r="B27" s="186">
        <v>0</v>
      </c>
      <c r="C27" s="186">
        <v>0</v>
      </c>
      <c r="D27" s="186">
        <v>0</v>
      </c>
      <c r="E27" s="186">
        <v>0</v>
      </c>
      <c r="F27" s="186">
        <v>3740000</v>
      </c>
      <c r="G27" s="186">
        <v>2630000</v>
      </c>
      <c r="H27" s="186">
        <v>3860000</v>
      </c>
      <c r="I27" s="186">
        <v>650000</v>
      </c>
      <c r="J27" s="186">
        <v>300000</v>
      </c>
      <c r="K27" s="186">
        <v>1770000</v>
      </c>
      <c r="L27" s="186">
        <v>1020000</v>
      </c>
      <c r="M27" s="186">
        <v>0</v>
      </c>
      <c r="N27" s="185">
        <f t="shared" si="0"/>
        <v>13970000</v>
      </c>
    </row>
    <row r="28" spans="1:14" ht="27.75" customHeight="1" thickBot="1" x14ac:dyDescent="0.25">
      <c r="A28" s="206" t="s">
        <v>15</v>
      </c>
      <c r="B28" s="186">
        <v>0</v>
      </c>
      <c r="C28" s="186">
        <v>0</v>
      </c>
      <c r="D28" s="186">
        <v>0</v>
      </c>
      <c r="E28" s="186">
        <v>0</v>
      </c>
      <c r="F28" s="186">
        <v>0</v>
      </c>
      <c r="G28" s="186">
        <v>0</v>
      </c>
      <c r="H28" s="186">
        <v>0</v>
      </c>
      <c r="I28" s="186">
        <v>0</v>
      </c>
      <c r="J28" s="186">
        <v>0</v>
      </c>
      <c r="K28" s="186">
        <v>0</v>
      </c>
      <c r="L28" s="186">
        <v>0</v>
      </c>
      <c r="M28" s="186">
        <v>0</v>
      </c>
      <c r="N28" s="185">
        <f t="shared" si="0"/>
        <v>0</v>
      </c>
    </row>
    <row r="29" spans="1:14" ht="27.75" customHeight="1" thickBot="1" x14ac:dyDescent="0.25">
      <c r="A29" s="206" t="s">
        <v>121</v>
      </c>
      <c r="B29" s="186">
        <v>5020000</v>
      </c>
      <c r="C29" s="186">
        <v>4405339</v>
      </c>
      <c r="D29" s="186">
        <v>5430000</v>
      </c>
      <c r="E29" s="186">
        <v>4316400</v>
      </c>
      <c r="F29" s="186">
        <v>4480000</v>
      </c>
      <c r="G29" s="186">
        <v>4010000</v>
      </c>
      <c r="H29" s="186">
        <v>7880000</v>
      </c>
      <c r="I29" s="186">
        <v>3930000</v>
      </c>
      <c r="J29" s="186">
        <v>4990000</v>
      </c>
      <c r="K29" s="186">
        <v>6120000</v>
      </c>
      <c r="L29" s="186">
        <v>5450000</v>
      </c>
      <c r="M29" s="186">
        <v>4940000</v>
      </c>
      <c r="N29" s="185">
        <f t="shared" si="0"/>
        <v>60971739</v>
      </c>
    </row>
    <row r="30" spans="1:14" ht="27.75" customHeight="1" thickBot="1" x14ac:dyDescent="0.25">
      <c r="A30" s="206" t="s">
        <v>109</v>
      </c>
      <c r="B30" s="186">
        <v>1250000</v>
      </c>
      <c r="C30" s="186">
        <v>2786964</v>
      </c>
      <c r="D30" s="186">
        <v>4710000</v>
      </c>
      <c r="E30" s="186">
        <v>4841760</v>
      </c>
      <c r="F30" s="186">
        <v>4300000</v>
      </c>
      <c r="G30" s="186">
        <v>4600000</v>
      </c>
      <c r="H30" s="186">
        <v>4660000</v>
      </c>
      <c r="I30" s="186">
        <v>4130000</v>
      </c>
      <c r="J30" s="186">
        <v>3900000</v>
      </c>
      <c r="K30" s="186">
        <v>3820000</v>
      </c>
      <c r="L30" s="186">
        <v>3540000</v>
      </c>
      <c r="M30" s="186">
        <v>3550000</v>
      </c>
      <c r="N30" s="185">
        <f t="shared" si="0"/>
        <v>46088724</v>
      </c>
    </row>
    <row r="31" spans="1:14" ht="27.75" customHeight="1" thickBot="1" x14ac:dyDescent="0.25">
      <c r="A31" s="206" t="s">
        <v>128</v>
      </c>
      <c r="B31" s="186">
        <v>0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5">
        <f t="shared" si="0"/>
        <v>0</v>
      </c>
    </row>
    <row r="32" spans="1:14" ht="27.75" customHeight="1" thickBot="1" x14ac:dyDescent="0.25">
      <c r="A32" s="206" t="s">
        <v>127</v>
      </c>
      <c r="B32" s="186">
        <v>0</v>
      </c>
      <c r="C32" s="186">
        <v>0</v>
      </c>
      <c r="D32" s="186">
        <v>0</v>
      </c>
      <c r="E32" s="186">
        <v>0</v>
      </c>
      <c r="F32" s="186">
        <v>0</v>
      </c>
      <c r="G32" s="186">
        <v>0</v>
      </c>
      <c r="H32" s="186">
        <v>0</v>
      </c>
      <c r="I32" s="186">
        <v>0</v>
      </c>
      <c r="J32" s="186">
        <v>0</v>
      </c>
      <c r="K32" s="186">
        <v>0</v>
      </c>
      <c r="L32" s="186">
        <v>0</v>
      </c>
      <c r="M32" s="186">
        <v>0</v>
      </c>
      <c r="N32" s="185">
        <f t="shared" si="0"/>
        <v>0</v>
      </c>
    </row>
    <row r="33" spans="1:14" ht="27.75" customHeight="1" thickBot="1" x14ac:dyDescent="0.25">
      <c r="A33" s="206" t="s">
        <v>126</v>
      </c>
      <c r="B33" s="186">
        <v>0</v>
      </c>
      <c r="C33" s="186">
        <v>0</v>
      </c>
      <c r="D33" s="186">
        <v>0</v>
      </c>
      <c r="E33" s="186">
        <v>0</v>
      </c>
      <c r="F33" s="186">
        <v>0</v>
      </c>
      <c r="G33" s="186">
        <v>0</v>
      </c>
      <c r="H33" s="186">
        <v>0</v>
      </c>
      <c r="I33" s="186">
        <v>0</v>
      </c>
      <c r="J33" s="186">
        <v>0</v>
      </c>
      <c r="K33" s="186">
        <v>0</v>
      </c>
      <c r="L33" s="186">
        <v>0</v>
      </c>
      <c r="M33" s="186">
        <v>0</v>
      </c>
      <c r="N33" s="185">
        <f t="shared" si="0"/>
        <v>0</v>
      </c>
    </row>
    <row r="34" spans="1:14" ht="27.75" customHeight="1" thickBot="1" x14ac:dyDescent="0.25">
      <c r="A34" s="206" t="s">
        <v>119</v>
      </c>
      <c r="B34" s="186">
        <v>140000</v>
      </c>
      <c r="C34" s="186">
        <v>64131</v>
      </c>
      <c r="D34" s="186">
        <v>40000</v>
      </c>
      <c r="E34" s="186">
        <v>61152</v>
      </c>
      <c r="F34" s="186">
        <v>0</v>
      </c>
      <c r="G34" s="186">
        <v>70000</v>
      </c>
      <c r="H34" s="186">
        <v>0</v>
      </c>
      <c r="I34" s="186">
        <v>20000</v>
      </c>
      <c r="J34" s="186">
        <v>20000</v>
      </c>
      <c r="K34" s="186">
        <v>40000</v>
      </c>
      <c r="L34" s="186">
        <v>40000</v>
      </c>
      <c r="M34" s="186">
        <v>0</v>
      </c>
      <c r="N34" s="185">
        <f t="shared" si="0"/>
        <v>495283</v>
      </c>
    </row>
    <row r="35" spans="1:14" ht="27.75" customHeight="1" thickBot="1" x14ac:dyDescent="0.25">
      <c r="A35" s="187" t="s">
        <v>17</v>
      </c>
      <c r="B35" s="186">
        <v>40000</v>
      </c>
      <c r="C35" s="186">
        <v>0</v>
      </c>
      <c r="D35" s="186">
        <v>0</v>
      </c>
      <c r="E35" s="186">
        <v>0</v>
      </c>
      <c r="F35" s="186">
        <v>0</v>
      </c>
      <c r="G35" s="186">
        <v>0</v>
      </c>
      <c r="H35" s="186">
        <v>0</v>
      </c>
      <c r="I35" s="186">
        <v>80000</v>
      </c>
      <c r="J35" s="186">
        <v>0</v>
      </c>
      <c r="K35" s="186">
        <v>0</v>
      </c>
      <c r="L35" s="186">
        <v>0</v>
      </c>
      <c r="M35" s="186">
        <v>0</v>
      </c>
      <c r="N35" s="185">
        <f t="shared" si="0"/>
        <v>120000</v>
      </c>
    </row>
    <row r="36" spans="1:14" ht="27.75" customHeight="1" thickBot="1" x14ac:dyDescent="0.25">
      <c r="A36" s="207" t="s">
        <v>13</v>
      </c>
      <c r="B36" s="208">
        <f t="shared" ref="B36:N36" si="1">SUM(B15:B35)</f>
        <v>130460000</v>
      </c>
      <c r="C36" s="208">
        <f t="shared" si="1"/>
        <v>109826446</v>
      </c>
      <c r="D36" s="208">
        <f t="shared" si="1"/>
        <v>138030000</v>
      </c>
      <c r="E36" s="208">
        <f t="shared" si="1"/>
        <v>148243519</v>
      </c>
      <c r="F36" s="208">
        <f t="shared" si="1"/>
        <v>133820000</v>
      </c>
      <c r="G36" s="208">
        <f t="shared" si="1"/>
        <v>95590000</v>
      </c>
      <c r="H36" s="208">
        <f t="shared" si="1"/>
        <v>127170000</v>
      </c>
      <c r="I36" s="208">
        <f t="shared" si="1"/>
        <v>90870000</v>
      </c>
      <c r="J36" s="208">
        <f t="shared" si="1"/>
        <v>87850000</v>
      </c>
      <c r="K36" s="208">
        <f t="shared" si="1"/>
        <v>85990000</v>
      </c>
      <c r="L36" s="208">
        <f t="shared" si="1"/>
        <v>72660000</v>
      </c>
      <c r="M36" s="208">
        <f t="shared" si="1"/>
        <v>69070000</v>
      </c>
      <c r="N36" s="208">
        <f t="shared" si="1"/>
        <v>1289579965</v>
      </c>
    </row>
    <row r="39" spans="1:14" x14ac:dyDescent="0.2">
      <c r="A39" s="301" t="s">
        <v>167</v>
      </c>
      <c r="B39" s="301"/>
      <c r="C39" s="301"/>
      <c r="D39" s="301"/>
      <c r="E39" s="301"/>
      <c r="F39" s="301"/>
      <c r="G39" s="301"/>
      <c r="H39" s="301"/>
      <c r="I39" s="301"/>
      <c r="J39" s="301"/>
      <c r="K39" s="301"/>
      <c r="L39" s="301"/>
      <c r="M39" s="301"/>
      <c r="N39" s="301"/>
    </row>
    <row r="40" spans="1:14" ht="13.5" thickBot="1" x14ac:dyDescent="0.25"/>
    <row r="41" spans="1:14" x14ac:dyDescent="0.2">
      <c r="A41" s="293"/>
      <c r="B41" s="293" t="s">
        <v>1</v>
      </c>
      <c r="C41" s="293" t="s">
        <v>2</v>
      </c>
      <c r="D41" s="293" t="s">
        <v>3</v>
      </c>
      <c r="E41" s="293" t="s">
        <v>4</v>
      </c>
      <c r="F41" s="293" t="s">
        <v>5</v>
      </c>
      <c r="G41" s="293" t="s">
        <v>6</v>
      </c>
      <c r="H41" s="293" t="s">
        <v>7</v>
      </c>
      <c r="I41" s="293" t="s">
        <v>8</v>
      </c>
      <c r="J41" s="293" t="s">
        <v>9</v>
      </c>
      <c r="K41" s="293" t="s">
        <v>10</v>
      </c>
      <c r="L41" s="293" t="s">
        <v>11</v>
      </c>
      <c r="M41" s="293" t="s">
        <v>12</v>
      </c>
      <c r="N41" s="293" t="s">
        <v>13</v>
      </c>
    </row>
    <row r="42" spans="1:14" ht="13.5" thickBot="1" x14ac:dyDescent="0.2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</row>
    <row r="43" spans="1:14" x14ac:dyDescent="0.2">
      <c r="A43" s="293" t="s">
        <v>126</v>
      </c>
      <c r="B43" s="291">
        <v>3435000</v>
      </c>
      <c r="C43" s="291">
        <v>3420000</v>
      </c>
      <c r="D43" s="291">
        <v>5451963</v>
      </c>
      <c r="E43" s="291">
        <v>3694458</v>
      </c>
      <c r="F43" s="291">
        <v>2870775</v>
      </c>
      <c r="G43" s="291">
        <v>1859850</v>
      </c>
      <c r="H43" s="291">
        <v>3245000</v>
      </c>
      <c r="I43" s="291">
        <v>3224475</v>
      </c>
      <c r="J43" s="291">
        <v>2531250</v>
      </c>
      <c r="K43" s="291">
        <v>2860875</v>
      </c>
      <c r="L43" s="291">
        <v>4680208</v>
      </c>
      <c r="M43" s="291">
        <v>3134925</v>
      </c>
      <c r="N43" s="289">
        <f>SUM(B43:M44)</f>
        <v>40408779</v>
      </c>
    </row>
    <row r="44" spans="1:14" ht="13.5" thickBot="1" x14ac:dyDescent="0.25">
      <c r="A44" s="294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0"/>
    </row>
    <row r="45" spans="1:14" x14ac:dyDescent="0.2">
      <c r="A45" s="293" t="s">
        <v>19</v>
      </c>
      <c r="B45" s="291">
        <v>1742000</v>
      </c>
      <c r="C45" s="291">
        <v>768000</v>
      </c>
      <c r="D45" s="291">
        <v>2978775</v>
      </c>
      <c r="E45" s="291">
        <v>2667345</v>
      </c>
      <c r="F45" s="291">
        <v>5562411</v>
      </c>
      <c r="G45" s="291">
        <v>10685612</v>
      </c>
      <c r="H45" s="291">
        <v>16329000</v>
      </c>
      <c r="I45" s="291">
        <v>16096442</v>
      </c>
      <c r="J45" s="291">
        <v>8181382</v>
      </c>
      <c r="K45" s="291">
        <v>3191025</v>
      </c>
      <c r="L45" s="291">
        <v>1436750</v>
      </c>
      <c r="M45" s="291">
        <v>4359425</v>
      </c>
      <c r="N45" s="289">
        <f>SUM(B45:M46)</f>
        <v>73998167</v>
      </c>
    </row>
    <row r="46" spans="1:14" ht="23.25" customHeight="1" thickBot="1" x14ac:dyDescent="0.25">
      <c r="A46" s="294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0"/>
    </row>
    <row r="47" spans="1:14" x14ac:dyDescent="0.2">
      <c r="A47" s="293" t="s">
        <v>26</v>
      </c>
      <c r="B47" s="291">
        <v>19311000</v>
      </c>
      <c r="C47" s="291">
        <v>18742000</v>
      </c>
      <c r="D47" s="291">
        <v>31944023</v>
      </c>
      <c r="E47" s="291">
        <v>36108230</v>
      </c>
      <c r="F47" s="291">
        <v>45585389</v>
      </c>
      <c r="G47" s="291">
        <v>44892182</v>
      </c>
      <c r="H47" s="291">
        <v>41466000</v>
      </c>
      <c r="I47" s="291">
        <v>47770175</v>
      </c>
      <c r="J47" s="291">
        <v>43716399</v>
      </c>
      <c r="K47" s="291">
        <v>41282571</v>
      </c>
      <c r="L47" s="291">
        <v>14258178</v>
      </c>
      <c r="M47" s="291">
        <v>25327667</v>
      </c>
      <c r="N47" s="289">
        <f>SUM(B47:M48)</f>
        <v>410403814</v>
      </c>
    </row>
    <row r="48" spans="1:14" ht="13.5" thickBot="1" x14ac:dyDescent="0.25">
      <c r="A48" s="294"/>
      <c r="B48" s="292"/>
      <c r="C48" s="292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0"/>
    </row>
    <row r="49" spans="1:14" x14ac:dyDescent="0.2">
      <c r="A49" s="293" t="s">
        <v>25</v>
      </c>
      <c r="B49" s="291">
        <v>35815000</v>
      </c>
      <c r="C49" s="291">
        <v>25024000</v>
      </c>
      <c r="D49" s="291">
        <v>30052610</v>
      </c>
      <c r="E49" s="291">
        <v>40790860</v>
      </c>
      <c r="F49" s="291">
        <v>129849308</v>
      </c>
      <c r="G49" s="291">
        <v>94422718</v>
      </c>
      <c r="H49" s="291">
        <v>72529000</v>
      </c>
      <c r="I49" s="291">
        <v>62938249</v>
      </c>
      <c r="J49" s="291">
        <v>49999926</v>
      </c>
      <c r="K49" s="291">
        <v>49424595</v>
      </c>
      <c r="L49" s="291">
        <v>28708703</v>
      </c>
      <c r="M49" s="291">
        <v>13336635</v>
      </c>
      <c r="N49" s="289">
        <f>SUM(B49:M50)</f>
        <v>632891604</v>
      </c>
    </row>
    <row r="50" spans="1:14" ht="13.5" thickBot="1" x14ac:dyDescent="0.25">
      <c r="A50" s="294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0"/>
    </row>
    <row r="51" spans="1:14" x14ac:dyDescent="0.2">
      <c r="A51" s="293" t="s">
        <v>15</v>
      </c>
      <c r="B51" s="291">
        <v>1726000</v>
      </c>
      <c r="C51" s="291">
        <v>1851000</v>
      </c>
      <c r="D51" s="291">
        <v>2095505</v>
      </c>
      <c r="E51" s="291">
        <v>2226953</v>
      </c>
      <c r="F51" s="291">
        <v>1391282</v>
      </c>
      <c r="G51" s="291">
        <v>1899584</v>
      </c>
      <c r="H51" s="291">
        <v>3133000</v>
      </c>
      <c r="I51" s="291">
        <v>2595488</v>
      </c>
      <c r="J51" s="291">
        <v>1806912</v>
      </c>
      <c r="K51" s="291">
        <v>2087616</v>
      </c>
      <c r="L51" s="291">
        <v>2592350</v>
      </c>
      <c r="M51" s="291">
        <v>1359150</v>
      </c>
      <c r="N51" s="289">
        <f>SUM(B51:M52)</f>
        <v>24764840</v>
      </c>
    </row>
    <row r="52" spans="1:14" s="26" customFormat="1" ht="24.95" customHeight="1" thickBot="1" x14ac:dyDescent="0.25">
      <c r="A52" s="294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0"/>
    </row>
    <row r="53" spans="1:14" x14ac:dyDescent="0.2">
      <c r="A53" s="293" t="s">
        <v>146</v>
      </c>
      <c r="B53" s="291">
        <v>14799000</v>
      </c>
      <c r="C53" s="291">
        <v>16708000</v>
      </c>
      <c r="D53" s="291">
        <v>20583827</v>
      </c>
      <c r="E53" s="291">
        <v>17289849</v>
      </c>
      <c r="F53" s="291">
        <v>13754619</v>
      </c>
      <c r="G53" s="291">
        <v>11437909</v>
      </c>
      <c r="H53" s="291">
        <v>22069000</v>
      </c>
      <c r="I53" s="291">
        <v>14256808</v>
      </c>
      <c r="J53" s="291">
        <v>16535880</v>
      </c>
      <c r="K53" s="291">
        <v>13950960</v>
      </c>
      <c r="L53" s="291">
        <v>18378566</v>
      </c>
      <c r="M53" s="291">
        <v>12427464</v>
      </c>
      <c r="N53" s="289">
        <f>SUM(B53:M54)</f>
        <v>192191882</v>
      </c>
    </row>
    <row r="54" spans="1:14" ht="13.5" thickBot="1" x14ac:dyDescent="0.25">
      <c r="A54" s="294"/>
      <c r="B54" s="292"/>
      <c r="C54" s="292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0"/>
    </row>
    <row r="55" spans="1:14" x14ac:dyDescent="0.2">
      <c r="A55" s="293" t="s">
        <v>14</v>
      </c>
      <c r="B55" s="291">
        <v>2805000</v>
      </c>
      <c r="C55" s="291">
        <v>1140000</v>
      </c>
      <c r="D55" s="291">
        <v>3445905</v>
      </c>
      <c r="E55" s="291">
        <v>4837895</v>
      </c>
      <c r="F55" s="291">
        <v>7515832</v>
      </c>
      <c r="G55" s="291">
        <v>9483762</v>
      </c>
      <c r="H55" s="291">
        <v>8028000</v>
      </c>
      <c r="I55" s="291">
        <v>7799657</v>
      </c>
      <c r="J55" s="291">
        <v>8546756</v>
      </c>
      <c r="K55" s="291">
        <v>3993853</v>
      </c>
      <c r="L55" s="291">
        <v>1303023</v>
      </c>
      <c r="M55" s="291">
        <v>2351734</v>
      </c>
      <c r="N55" s="289">
        <f>SUM(B55:M56)</f>
        <v>61251417</v>
      </c>
    </row>
    <row r="56" spans="1:14" ht="13.5" thickBot="1" x14ac:dyDescent="0.25">
      <c r="A56" s="294"/>
      <c r="B56" s="292"/>
      <c r="C56" s="292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0"/>
    </row>
    <row r="57" spans="1:14" x14ac:dyDescent="0.2">
      <c r="A57" s="293" t="s">
        <v>132</v>
      </c>
      <c r="B57" s="291">
        <v>0</v>
      </c>
      <c r="C57" s="291">
        <v>0</v>
      </c>
      <c r="D57" s="291">
        <v>0</v>
      </c>
      <c r="E57" s="291">
        <v>0</v>
      </c>
      <c r="F57" s="291">
        <v>0</v>
      </c>
      <c r="G57" s="291">
        <v>0</v>
      </c>
      <c r="H57" s="291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  <c r="N57" s="289">
        <f>SUM(B57:M58)</f>
        <v>0</v>
      </c>
    </row>
    <row r="58" spans="1:14" ht="13.5" thickBot="1" x14ac:dyDescent="0.25">
      <c r="A58" s="294"/>
      <c r="B58" s="292"/>
      <c r="C58" s="292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0"/>
    </row>
    <row r="59" spans="1:14" x14ac:dyDescent="0.2">
      <c r="A59" s="293" t="s">
        <v>127</v>
      </c>
      <c r="B59" s="291">
        <v>0</v>
      </c>
      <c r="C59" s="291">
        <v>0</v>
      </c>
      <c r="D59" s="291">
        <v>954608</v>
      </c>
      <c r="E59" s="291">
        <v>4834380</v>
      </c>
      <c r="F59" s="291">
        <v>2602058</v>
      </c>
      <c r="G59" s="291">
        <v>1373422</v>
      </c>
      <c r="H59" s="291">
        <v>3410000</v>
      </c>
      <c r="I59" s="291">
        <v>4240512</v>
      </c>
      <c r="J59" s="291">
        <v>1716164</v>
      </c>
      <c r="K59" s="291">
        <v>3925582</v>
      </c>
      <c r="L59" s="291">
        <v>5937044</v>
      </c>
      <c r="M59" s="291">
        <v>4784482</v>
      </c>
      <c r="N59" s="289">
        <f>SUM(B59:M60)</f>
        <v>33778252</v>
      </c>
    </row>
    <row r="60" spans="1:14" ht="13.5" thickBot="1" x14ac:dyDescent="0.25">
      <c r="A60" s="294"/>
      <c r="B60" s="292"/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0"/>
    </row>
    <row r="61" spans="1:14" x14ac:dyDescent="0.2">
      <c r="A61" s="293" t="s">
        <v>119</v>
      </c>
      <c r="B61" s="291">
        <v>2604000</v>
      </c>
      <c r="C61" s="291">
        <v>1617000</v>
      </c>
      <c r="D61" s="291">
        <v>1177671</v>
      </c>
      <c r="E61" s="291">
        <v>1389321</v>
      </c>
      <c r="F61" s="291">
        <v>1439110</v>
      </c>
      <c r="G61" s="291">
        <v>2038959</v>
      </c>
      <c r="H61" s="291">
        <v>1547000</v>
      </c>
      <c r="I61" s="291">
        <v>2181623</v>
      </c>
      <c r="J61" s="291">
        <v>2318102</v>
      </c>
      <c r="K61" s="291">
        <v>1214916</v>
      </c>
      <c r="L61" s="291">
        <v>1661800</v>
      </c>
      <c r="M61" s="291">
        <v>609636</v>
      </c>
      <c r="N61" s="289">
        <f>SUM(B61:M62)</f>
        <v>19799138</v>
      </c>
    </row>
    <row r="62" spans="1:14" ht="13.5" thickBot="1" x14ac:dyDescent="0.25">
      <c r="A62" s="294"/>
      <c r="B62" s="292"/>
      <c r="C62" s="292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0"/>
    </row>
    <row r="63" spans="1:14" x14ac:dyDescent="0.2">
      <c r="A63" s="293" t="s">
        <v>147</v>
      </c>
      <c r="B63" s="291">
        <v>17022000</v>
      </c>
      <c r="C63" s="291">
        <v>12287000</v>
      </c>
      <c r="D63" s="291">
        <v>5775336</v>
      </c>
      <c r="E63" s="291">
        <v>4253604</v>
      </c>
      <c r="F63" s="291">
        <v>5703036</v>
      </c>
      <c r="G63" s="291">
        <v>7796520</v>
      </c>
      <c r="H63" s="291">
        <v>8539000</v>
      </c>
      <c r="I63" s="291">
        <v>9012900</v>
      </c>
      <c r="J63" s="291">
        <v>13066548</v>
      </c>
      <c r="K63" s="291">
        <v>17078337</v>
      </c>
      <c r="L63" s="291">
        <v>11720760</v>
      </c>
      <c r="M63" s="291">
        <v>5971032</v>
      </c>
      <c r="N63" s="289">
        <f>SUM(B63:M64)</f>
        <v>118226073</v>
      </c>
    </row>
    <row r="64" spans="1:14" ht="13.5" thickBot="1" x14ac:dyDescent="0.25">
      <c r="A64" s="294"/>
      <c r="B64" s="292"/>
      <c r="C64" s="292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0"/>
    </row>
    <row r="65" spans="1:14" x14ac:dyDescent="0.2">
      <c r="A65" s="293" t="s">
        <v>148</v>
      </c>
      <c r="B65" s="291">
        <v>1459000</v>
      </c>
      <c r="C65" s="291">
        <v>2364000</v>
      </c>
      <c r="D65" s="291">
        <v>2318778</v>
      </c>
      <c r="E65" s="291">
        <v>3187107</v>
      </c>
      <c r="F65" s="291">
        <v>4421970</v>
      </c>
      <c r="G65" s="291">
        <v>3252942</v>
      </c>
      <c r="H65" s="291">
        <v>3494000</v>
      </c>
      <c r="I65" s="291">
        <v>5330556</v>
      </c>
      <c r="J65" s="291">
        <v>4916142</v>
      </c>
      <c r="K65" s="291">
        <v>5033952</v>
      </c>
      <c r="L65" s="291">
        <v>4923072</v>
      </c>
      <c r="M65" s="291">
        <v>3111570</v>
      </c>
      <c r="N65" s="289">
        <f>SUM(B65:M66)</f>
        <v>43813089</v>
      </c>
    </row>
    <row r="66" spans="1:14" ht="13.5" thickBot="1" x14ac:dyDescent="0.25">
      <c r="A66" s="294"/>
      <c r="B66" s="292"/>
      <c r="C66" s="292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0"/>
    </row>
    <row r="67" spans="1:14" x14ac:dyDescent="0.2">
      <c r="A67" s="293" t="s">
        <v>24</v>
      </c>
      <c r="B67" s="291">
        <v>0</v>
      </c>
      <c r="C67" s="291">
        <v>0</v>
      </c>
      <c r="D67" s="291">
        <v>0</v>
      </c>
      <c r="E67" s="291">
        <v>0</v>
      </c>
      <c r="F67" s="291">
        <v>8209024</v>
      </c>
      <c r="G67" s="291">
        <v>9718867</v>
      </c>
      <c r="H67" s="291">
        <v>8077000</v>
      </c>
      <c r="I67" s="291">
        <v>6279599</v>
      </c>
      <c r="J67" s="291">
        <v>2063126</v>
      </c>
      <c r="K67" s="291">
        <v>0</v>
      </c>
      <c r="L67" s="291">
        <v>0</v>
      </c>
      <c r="M67" s="291">
        <v>0</v>
      </c>
      <c r="N67" s="289">
        <f>SUM(B67:M68)</f>
        <v>34347616</v>
      </c>
    </row>
    <row r="68" spans="1:14" ht="13.5" thickBot="1" x14ac:dyDescent="0.25">
      <c r="A68" s="294"/>
      <c r="B68" s="292"/>
      <c r="C68" s="292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0"/>
    </row>
    <row r="69" spans="1:14" x14ac:dyDescent="0.2">
      <c r="A69" s="293" t="s">
        <v>149</v>
      </c>
      <c r="B69" s="291">
        <v>138000</v>
      </c>
      <c r="C69" s="291">
        <v>282000</v>
      </c>
      <c r="D69" s="291">
        <v>184190</v>
      </c>
      <c r="E69" s="291">
        <v>168572</v>
      </c>
      <c r="F69" s="291">
        <v>0</v>
      </c>
      <c r="G69" s="291">
        <v>224192</v>
      </c>
      <c r="H69" s="291">
        <v>171000</v>
      </c>
      <c r="I69" s="291">
        <v>251990</v>
      </c>
      <c r="J69" s="291">
        <v>216056</v>
      </c>
      <c r="K69" s="291">
        <v>0</v>
      </c>
      <c r="L69" s="291">
        <v>0</v>
      </c>
      <c r="M69" s="291">
        <v>252894</v>
      </c>
      <c r="N69" s="289">
        <f>SUM(B69:M70)</f>
        <v>1888894</v>
      </c>
    </row>
    <row r="70" spans="1:14" ht="13.5" thickBot="1" x14ac:dyDescent="0.25">
      <c r="A70" s="294"/>
      <c r="B70" s="292"/>
      <c r="C70" s="292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0"/>
    </row>
    <row r="71" spans="1:14" x14ac:dyDescent="0.2">
      <c r="A71" s="293" t="s">
        <v>103</v>
      </c>
      <c r="B71" s="291">
        <v>0</v>
      </c>
      <c r="C71" s="291">
        <v>0</v>
      </c>
      <c r="D71" s="291">
        <v>0</v>
      </c>
      <c r="E71" s="291">
        <v>0</v>
      </c>
      <c r="F71" s="291">
        <v>0</v>
      </c>
      <c r="G71" s="291">
        <v>0</v>
      </c>
      <c r="H71" s="291">
        <v>0</v>
      </c>
      <c r="I71" s="291">
        <v>0</v>
      </c>
      <c r="J71" s="291">
        <v>0</v>
      </c>
      <c r="K71" s="291">
        <v>0</v>
      </c>
      <c r="L71" s="291">
        <v>0</v>
      </c>
      <c r="M71" s="291">
        <v>0</v>
      </c>
      <c r="N71" s="289">
        <f>SUM(B71:M72)</f>
        <v>0</v>
      </c>
    </row>
    <row r="72" spans="1:14" ht="13.5" thickBot="1" x14ac:dyDescent="0.25">
      <c r="A72" s="294"/>
      <c r="B72" s="292"/>
      <c r="C72" s="292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0"/>
    </row>
    <row r="73" spans="1:14" x14ac:dyDescent="0.2">
      <c r="A73" s="293" t="s">
        <v>105</v>
      </c>
      <c r="B73" s="291">
        <v>0</v>
      </c>
      <c r="C73" s="291">
        <v>0</v>
      </c>
      <c r="D73" s="291">
        <v>0</v>
      </c>
      <c r="E73" s="291">
        <v>0</v>
      </c>
      <c r="F73" s="291">
        <v>0</v>
      </c>
      <c r="G73" s="291">
        <v>0</v>
      </c>
      <c r="H73" s="291">
        <v>0</v>
      </c>
      <c r="I73" s="291">
        <v>0</v>
      </c>
      <c r="J73" s="291">
        <v>0</v>
      </c>
      <c r="K73" s="291">
        <v>0</v>
      </c>
      <c r="L73" s="291">
        <v>0</v>
      </c>
      <c r="M73" s="291">
        <v>0</v>
      </c>
      <c r="N73" s="289">
        <f>SUM(B73:M74)</f>
        <v>0</v>
      </c>
    </row>
    <row r="74" spans="1:14" ht="13.5" thickBot="1" x14ac:dyDescent="0.25">
      <c r="A74" s="294"/>
      <c r="B74" s="292"/>
      <c r="C74" s="292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0"/>
    </row>
    <row r="75" spans="1:14" x14ac:dyDescent="0.2">
      <c r="A75" s="293" t="s">
        <v>20</v>
      </c>
      <c r="B75" s="291">
        <v>2889000</v>
      </c>
      <c r="C75" s="291">
        <v>7246000</v>
      </c>
      <c r="D75" s="291">
        <v>12250932</v>
      </c>
      <c r="E75" s="291">
        <v>12515484</v>
      </c>
      <c r="F75" s="291">
        <v>11198764</v>
      </c>
      <c r="G75" s="291">
        <v>11937456</v>
      </c>
      <c r="H75" s="291">
        <v>12160000</v>
      </c>
      <c r="I75" s="291">
        <v>11009712</v>
      </c>
      <c r="J75" s="291">
        <v>10767508</v>
      </c>
      <c r="K75" s="291">
        <v>11569016</v>
      </c>
      <c r="L75" s="291">
        <v>10733382</v>
      </c>
      <c r="M75" s="291">
        <v>10747274</v>
      </c>
      <c r="N75" s="289">
        <f>SUM(B75:M76)</f>
        <v>125024528</v>
      </c>
    </row>
    <row r="76" spans="1:14" ht="13.5" thickBot="1" x14ac:dyDescent="0.25">
      <c r="A76" s="294"/>
      <c r="B76" s="292"/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0"/>
    </row>
    <row r="77" spans="1:14" x14ac:dyDescent="0.2">
      <c r="A77" s="297" t="s">
        <v>150</v>
      </c>
      <c r="B77" s="291">
        <v>0</v>
      </c>
      <c r="C77" s="291">
        <v>0</v>
      </c>
      <c r="D77" s="291">
        <v>0</v>
      </c>
      <c r="E77" s="291">
        <v>0</v>
      </c>
      <c r="F77" s="291">
        <v>0</v>
      </c>
      <c r="G77" s="291">
        <v>0</v>
      </c>
      <c r="H77" s="291">
        <v>0</v>
      </c>
      <c r="I77" s="291">
        <v>0</v>
      </c>
      <c r="J77" s="291">
        <v>0</v>
      </c>
      <c r="K77" s="291">
        <v>17797032</v>
      </c>
      <c r="L77" s="291">
        <v>36225828</v>
      </c>
      <c r="M77" s="291">
        <v>28366452</v>
      </c>
      <c r="N77" s="289">
        <f>SUM(B77:M78)</f>
        <v>82389312</v>
      </c>
    </row>
    <row r="78" spans="1:14" ht="13.5" thickBot="1" x14ac:dyDescent="0.25">
      <c r="A78" s="298"/>
      <c r="B78" s="292"/>
      <c r="C78" s="292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0"/>
    </row>
    <row r="79" spans="1:14" x14ac:dyDescent="0.2">
      <c r="A79" s="293" t="s">
        <v>106</v>
      </c>
      <c r="B79" s="291">
        <v>28000</v>
      </c>
      <c r="C79" s="291">
        <v>0</v>
      </c>
      <c r="D79" s="291">
        <v>59203</v>
      </c>
      <c r="E79" s="291">
        <v>97515</v>
      </c>
      <c r="F79" s="291">
        <v>337454</v>
      </c>
      <c r="G79" s="291">
        <v>332146</v>
      </c>
      <c r="H79" s="291">
        <v>87000</v>
      </c>
      <c r="I79" s="291">
        <v>106736</v>
      </c>
      <c r="J79" s="291">
        <v>246593</v>
      </c>
      <c r="K79" s="291">
        <v>126039</v>
      </c>
      <c r="L79" s="291">
        <v>325026</v>
      </c>
      <c r="M79" s="291">
        <v>70312</v>
      </c>
      <c r="N79" s="289">
        <f>SUM(B79:M80)</f>
        <v>1816024</v>
      </c>
    </row>
    <row r="80" spans="1:14" ht="13.5" thickBot="1" x14ac:dyDescent="0.25">
      <c r="A80" s="294"/>
      <c r="B80" s="292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0"/>
    </row>
    <row r="81" spans="1:14" x14ac:dyDescent="0.2">
      <c r="A81" s="293" t="s">
        <v>107</v>
      </c>
      <c r="B81" s="291">
        <v>0</v>
      </c>
      <c r="C81" s="291">
        <v>0</v>
      </c>
      <c r="D81" s="291">
        <v>0</v>
      </c>
      <c r="E81" s="291">
        <v>0</v>
      </c>
      <c r="F81" s="291">
        <v>0</v>
      </c>
      <c r="G81" s="291">
        <v>0</v>
      </c>
      <c r="H81" s="291">
        <v>0</v>
      </c>
      <c r="I81" s="291">
        <v>0</v>
      </c>
      <c r="J81" s="291">
        <v>0</v>
      </c>
      <c r="K81" s="291">
        <v>0</v>
      </c>
      <c r="L81" s="291">
        <v>0</v>
      </c>
      <c r="M81" s="291">
        <v>0</v>
      </c>
      <c r="N81" s="289">
        <f>SUM(B81:M82)</f>
        <v>0</v>
      </c>
    </row>
    <row r="82" spans="1:14" ht="13.5" thickBot="1" x14ac:dyDescent="0.25">
      <c r="A82" s="294"/>
      <c r="B82" s="292"/>
      <c r="C82" s="292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0"/>
    </row>
    <row r="83" spans="1:14" x14ac:dyDescent="0.2">
      <c r="A83" s="293" t="s">
        <v>16</v>
      </c>
      <c r="B83" s="291">
        <v>0</v>
      </c>
      <c r="C83" s="291">
        <v>0</v>
      </c>
      <c r="D83" s="291">
        <v>0</v>
      </c>
      <c r="E83" s="291">
        <v>796094</v>
      </c>
      <c r="F83" s="291">
        <v>756611</v>
      </c>
      <c r="G83" s="291">
        <v>0</v>
      </c>
      <c r="H83" s="291">
        <v>0</v>
      </c>
      <c r="I83" s="291">
        <v>366045</v>
      </c>
      <c r="J83" s="291">
        <v>575000</v>
      </c>
      <c r="K83" s="291">
        <v>573989</v>
      </c>
      <c r="L83" s="291">
        <v>462500</v>
      </c>
      <c r="M83" s="291">
        <v>0</v>
      </c>
      <c r="N83" s="289">
        <f>SUM(B83:M84)</f>
        <v>3530239</v>
      </c>
    </row>
    <row r="84" spans="1:14" ht="13.5" thickBot="1" x14ac:dyDescent="0.25">
      <c r="A84" s="294"/>
      <c r="B84" s="292"/>
      <c r="C84" s="292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0"/>
    </row>
    <row r="85" spans="1:14" x14ac:dyDescent="0.2">
      <c r="A85" s="293" t="s">
        <v>28</v>
      </c>
      <c r="B85" s="291">
        <v>34000</v>
      </c>
      <c r="C85" s="291">
        <v>123000</v>
      </c>
      <c r="D85" s="291">
        <v>14550</v>
      </c>
      <c r="E85" s="291">
        <v>16564</v>
      </c>
      <c r="F85" s="291">
        <v>13990</v>
      </c>
      <c r="G85" s="291">
        <v>0</v>
      </c>
      <c r="H85" s="291">
        <v>252000</v>
      </c>
      <c r="I85" s="291">
        <v>0</v>
      </c>
      <c r="J85" s="291">
        <v>0</v>
      </c>
      <c r="K85" s="291">
        <v>16975</v>
      </c>
      <c r="L85" s="291">
        <v>3775</v>
      </c>
      <c r="M85" s="291">
        <v>35625</v>
      </c>
      <c r="N85" s="289">
        <f>SUM(B85:M86)</f>
        <v>510479</v>
      </c>
    </row>
    <row r="86" spans="1:14" ht="13.5" thickBot="1" x14ac:dyDescent="0.25">
      <c r="A86" s="294"/>
      <c r="B86" s="292"/>
      <c r="C86" s="292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0"/>
    </row>
    <row r="87" spans="1:14" x14ac:dyDescent="0.2">
      <c r="A87" s="295" t="s">
        <v>13</v>
      </c>
      <c r="B87" s="295">
        <f t="shared" ref="B87:M87" si="2">SUM(B43:B86)</f>
        <v>103807000</v>
      </c>
      <c r="C87" s="295">
        <f t="shared" si="2"/>
        <v>91572000</v>
      </c>
      <c r="D87" s="295">
        <f t="shared" si="2"/>
        <v>119287876</v>
      </c>
      <c r="E87" s="295">
        <f t="shared" si="2"/>
        <v>134874231</v>
      </c>
      <c r="F87" s="295">
        <f t="shared" si="2"/>
        <v>241211633</v>
      </c>
      <c r="G87" s="295">
        <f t="shared" si="2"/>
        <v>211356121</v>
      </c>
      <c r="H87" s="295">
        <f t="shared" si="2"/>
        <v>204536000</v>
      </c>
      <c r="I87" s="295">
        <f t="shared" si="2"/>
        <v>193460967</v>
      </c>
      <c r="J87" s="295">
        <f t="shared" si="2"/>
        <v>167203744</v>
      </c>
      <c r="K87" s="295">
        <f t="shared" si="2"/>
        <v>174127333</v>
      </c>
      <c r="L87" s="295">
        <f t="shared" si="2"/>
        <v>143350965</v>
      </c>
      <c r="M87" s="295">
        <f t="shared" si="2"/>
        <v>116246277</v>
      </c>
      <c r="N87" s="295">
        <f>SUM(N43:N86)</f>
        <v>1901034147</v>
      </c>
    </row>
    <row r="88" spans="1:14" ht="13.5" thickBot="1" x14ac:dyDescent="0.25">
      <c r="A88" s="296"/>
      <c r="B88" s="296"/>
      <c r="C88" s="296"/>
      <c r="D88" s="296"/>
      <c r="E88" s="296"/>
      <c r="F88" s="296"/>
      <c r="G88" s="296"/>
      <c r="H88" s="296"/>
      <c r="I88" s="296"/>
      <c r="J88" s="296"/>
      <c r="K88" s="296"/>
      <c r="L88" s="296"/>
      <c r="M88" s="296"/>
      <c r="N88" s="296"/>
    </row>
    <row r="92" spans="1:14" x14ac:dyDescent="0.2">
      <c r="A92" s="301" t="s">
        <v>165</v>
      </c>
      <c r="B92" s="301"/>
      <c r="C92" s="301"/>
      <c r="D92" s="301"/>
      <c r="E92" s="301"/>
      <c r="F92" s="301"/>
      <c r="G92" s="301"/>
      <c r="H92" s="301"/>
      <c r="I92" s="301"/>
      <c r="J92" s="301"/>
      <c r="K92" s="301"/>
      <c r="L92" s="301"/>
      <c r="M92" s="301"/>
      <c r="N92" s="301"/>
    </row>
    <row r="93" spans="1:14" ht="13.5" thickBot="1" x14ac:dyDescent="0.25"/>
    <row r="94" spans="1:14" x14ac:dyDescent="0.2">
      <c r="A94" s="293"/>
      <c r="B94" s="293" t="s">
        <v>1</v>
      </c>
      <c r="C94" s="293" t="s">
        <v>2</v>
      </c>
      <c r="D94" s="293" t="s">
        <v>3</v>
      </c>
      <c r="E94" s="293" t="s">
        <v>4</v>
      </c>
      <c r="F94" s="293" t="s">
        <v>5</v>
      </c>
      <c r="G94" s="293" t="s">
        <v>6</v>
      </c>
      <c r="H94" s="293" t="s">
        <v>7</v>
      </c>
      <c r="I94" s="293" t="s">
        <v>8</v>
      </c>
      <c r="J94" s="293" t="s">
        <v>9</v>
      </c>
      <c r="K94" s="293" t="s">
        <v>10</v>
      </c>
      <c r="L94" s="293" t="s">
        <v>11</v>
      </c>
      <c r="M94" s="293" t="s">
        <v>12</v>
      </c>
      <c r="N94" s="293" t="s">
        <v>13</v>
      </c>
    </row>
    <row r="95" spans="1:14" ht="13.5" thickBot="1" x14ac:dyDescent="0.25">
      <c r="A95" s="294"/>
      <c r="B95" s="294"/>
      <c r="C95" s="294"/>
      <c r="D95" s="294"/>
      <c r="E95" s="294"/>
      <c r="F95" s="294"/>
      <c r="G95" s="294"/>
      <c r="H95" s="294"/>
      <c r="I95" s="294"/>
      <c r="J95" s="294"/>
      <c r="K95" s="294"/>
      <c r="L95" s="294"/>
      <c r="M95" s="294"/>
      <c r="N95" s="294"/>
    </row>
    <row r="96" spans="1:14" x14ac:dyDescent="0.2">
      <c r="A96" s="293" t="s">
        <v>30</v>
      </c>
      <c r="B96" s="291">
        <v>18837200</v>
      </c>
      <c r="C96" s="291">
        <v>24705000</v>
      </c>
      <c r="D96" s="291">
        <v>23563400</v>
      </c>
      <c r="E96" s="291">
        <v>27399100</v>
      </c>
      <c r="F96" s="291">
        <v>28270400</v>
      </c>
      <c r="G96" s="291">
        <v>19598300</v>
      </c>
      <c r="H96" s="291">
        <v>29387800</v>
      </c>
      <c r="I96" s="291">
        <v>30595200</v>
      </c>
      <c r="J96" s="291">
        <v>31710100</v>
      </c>
      <c r="K96" s="291">
        <v>32061700</v>
      </c>
      <c r="L96" s="291">
        <v>28409800</v>
      </c>
      <c r="M96" s="291">
        <v>23920500</v>
      </c>
      <c r="N96" s="289">
        <f>SUM(B96:M97)</f>
        <v>318458500</v>
      </c>
    </row>
    <row r="97" spans="1:14" ht="13.5" thickBot="1" x14ac:dyDescent="0.25">
      <c r="A97" s="294"/>
      <c r="B97" s="292"/>
      <c r="C97" s="292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0"/>
    </row>
    <row r="98" spans="1:14" x14ac:dyDescent="0.2">
      <c r="A98" s="293" t="s">
        <v>34</v>
      </c>
      <c r="B98" s="291">
        <v>60714600</v>
      </c>
      <c r="C98" s="291">
        <v>52654000</v>
      </c>
      <c r="D98" s="291">
        <v>65351100</v>
      </c>
      <c r="E98" s="291">
        <v>61631500</v>
      </c>
      <c r="F98" s="291">
        <v>53074300</v>
      </c>
      <c r="G98" s="291">
        <v>37043900</v>
      </c>
      <c r="H98" s="291">
        <v>53406500</v>
      </c>
      <c r="I98" s="291">
        <v>68149400</v>
      </c>
      <c r="J98" s="291">
        <v>66773300</v>
      </c>
      <c r="K98" s="291">
        <v>78657300</v>
      </c>
      <c r="L98" s="291">
        <v>67921300</v>
      </c>
      <c r="M98" s="291">
        <v>68400500</v>
      </c>
      <c r="N98" s="289">
        <f>SUM(B98:M99)</f>
        <v>733777700</v>
      </c>
    </row>
    <row r="99" spans="1:14" ht="13.5" thickBot="1" x14ac:dyDescent="0.25">
      <c r="A99" s="294"/>
      <c r="B99" s="292"/>
      <c r="C99" s="292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0"/>
    </row>
    <row r="100" spans="1:14" x14ac:dyDescent="0.2">
      <c r="A100" s="293" t="s">
        <v>25</v>
      </c>
      <c r="B100" s="291">
        <v>6232700</v>
      </c>
      <c r="C100" s="291">
        <v>3503000</v>
      </c>
      <c r="D100" s="291">
        <v>5157800</v>
      </c>
      <c r="E100" s="291">
        <v>5153500</v>
      </c>
      <c r="F100" s="291">
        <v>5367000</v>
      </c>
      <c r="G100" s="291">
        <v>3894300</v>
      </c>
      <c r="H100" s="291">
        <v>1539100</v>
      </c>
      <c r="I100" s="291">
        <v>1501400</v>
      </c>
      <c r="J100" s="291">
        <v>1136000</v>
      </c>
      <c r="K100" s="291">
        <v>133500</v>
      </c>
      <c r="L100" s="291">
        <v>0</v>
      </c>
      <c r="M100" s="291">
        <v>1169700</v>
      </c>
      <c r="N100" s="289">
        <f>SUM(B100:M101)</f>
        <v>34788000</v>
      </c>
    </row>
    <row r="101" spans="1:14" ht="13.5" thickBot="1" x14ac:dyDescent="0.25">
      <c r="A101" s="294"/>
      <c r="B101" s="292"/>
      <c r="C101" s="292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0"/>
    </row>
    <row r="102" spans="1:14" x14ac:dyDescent="0.2">
      <c r="A102" s="293" t="s">
        <v>108</v>
      </c>
      <c r="B102" s="291">
        <v>16226300</v>
      </c>
      <c r="C102" s="291">
        <v>12493200</v>
      </c>
      <c r="D102" s="291">
        <v>12554700</v>
      </c>
      <c r="E102" s="291">
        <v>12731100</v>
      </c>
      <c r="F102" s="291">
        <v>15496900</v>
      </c>
      <c r="G102" s="291">
        <v>14542900</v>
      </c>
      <c r="H102" s="291">
        <v>18319500</v>
      </c>
      <c r="I102" s="291">
        <v>13448000</v>
      </c>
      <c r="J102" s="291">
        <v>15071900</v>
      </c>
      <c r="K102" s="291">
        <v>16339400</v>
      </c>
      <c r="L102" s="291">
        <v>15805200</v>
      </c>
      <c r="M102" s="291">
        <v>16518700</v>
      </c>
      <c r="N102" s="289">
        <f>SUM(B102:M103)</f>
        <v>179547800</v>
      </c>
    </row>
    <row r="103" spans="1:14" ht="13.5" thickBot="1" x14ac:dyDescent="0.25">
      <c r="A103" s="294"/>
      <c r="B103" s="292"/>
      <c r="C103" s="292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0"/>
    </row>
    <row r="104" spans="1:14" x14ac:dyDescent="0.2">
      <c r="A104" s="293" t="s">
        <v>126</v>
      </c>
      <c r="B104" s="291">
        <v>7057700</v>
      </c>
      <c r="C104" s="291">
        <v>7684100</v>
      </c>
      <c r="D104" s="291">
        <v>10303900</v>
      </c>
      <c r="E104" s="291">
        <v>10250700</v>
      </c>
      <c r="F104" s="291">
        <v>5845800</v>
      </c>
      <c r="G104" s="291">
        <v>4625300</v>
      </c>
      <c r="H104" s="291">
        <v>5234600</v>
      </c>
      <c r="I104" s="291">
        <v>7332200</v>
      </c>
      <c r="J104" s="291">
        <v>6860800</v>
      </c>
      <c r="K104" s="291">
        <v>6283200</v>
      </c>
      <c r="L104" s="291">
        <v>7490500</v>
      </c>
      <c r="M104" s="291">
        <v>8703100</v>
      </c>
      <c r="N104" s="289">
        <f>SUM(B104:M105)</f>
        <v>87671900</v>
      </c>
    </row>
    <row r="105" spans="1:14" s="26" customFormat="1" ht="24.95" customHeight="1" thickBot="1" x14ac:dyDescent="0.25">
      <c r="A105" s="294"/>
      <c r="B105" s="292"/>
      <c r="C105" s="292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0"/>
    </row>
    <row r="106" spans="1:14" x14ac:dyDescent="0.2">
      <c r="A106" s="293" t="s">
        <v>35</v>
      </c>
      <c r="B106" s="291">
        <v>5443400</v>
      </c>
      <c r="C106" s="291">
        <v>4968400</v>
      </c>
      <c r="D106" s="291">
        <v>5537800</v>
      </c>
      <c r="E106" s="291">
        <v>5594700</v>
      </c>
      <c r="F106" s="291">
        <v>5544400</v>
      </c>
      <c r="G106" s="291">
        <v>6408000</v>
      </c>
      <c r="H106" s="291">
        <v>6549100</v>
      </c>
      <c r="I106" s="291">
        <v>6750300</v>
      </c>
      <c r="J106" s="291">
        <v>5011700</v>
      </c>
      <c r="K106" s="291">
        <v>7300500</v>
      </c>
      <c r="L106" s="291">
        <v>7205100</v>
      </c>
      <c r="M106" s="291">
        <v>6899700</v>
      </c>
      <c r="N106" s="289">
        <f>SUM(B106:M107)</f>
        <v>73213100</v>
      </c>
    </row>
    <row r="107" spans="1:14" ht="13.5" thickBot="1" x14ac:dyDescent="0.25">
      <c r="A107" s="294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0"/>
    </row>
    <row r="108" spans="1:14" x14ac:dyDescent="0.2">
      <c r="A108" s="293" t="s">
        <v>33</v>
      </c>
      <c r="B108" s="291">
        <v>421500</v>
      </c>
      <c r="C108" s="291">
        <v>409800</v>
      </c>
      <c r="D108" s="291">
        <v>383100</v>
      </c>
      <c r="E108" s="291">
        <v>693600</v>
      </c>
      <c r="F108" s="291">
        <v>1026100</v>
      </c>
      <c r="G108" s="291">
        <v>1587800</v>
      </c>
      <c r="H108" s="291">
        <v>1112800</v>
      </c>
      <c r="I108" s="291">
        <v>1727300</v>
      </c>
      <c r="J108" s="291">
        <v>1954000</v>
      </c>
      <c r="K108" s="291">
        <v>1670500</v>
      </c>
      <c r="L108" s="291">
        <v>1100100</v>
      </c>
      <c r="M108" s="291">
        <v>1554400</v>
      </c>
      <c r="N108" s="289">
        <f>SUM(B108:M109)</f>
        <v>13641000</v>
      </c>
    </row>
    <row r="109" spans="1:14" ht="13.5" thickBot="1" x14ac:dyDescent="0.25">
      <c r="A109" s="294"/>
      <c r="B109" s="292"/>
      <c r="C109" s="292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0"/>
    </row>
    <row r="110" spans="1:14" x14ac:dyDescent="0.2">
      <c r="A110" s="293" t="s">
        <v>31</v>
      </c>
      <c r="B110" s="291">
        <v>5982800</v>
      </c>
      <c r="C110" s="291">
        <v>7918000</v>
      </c>
      <c r="D110" s="291">
        <v>7688700</v>
      </c>
      <c r="E110" s="291">
        <v>6568200</v>
      </c>
      <c r="F110" s="291">
        <v>8731000</v>
      </c>
      <c r="G110" s="291">
        <v>7755400</v>
      </c>
      <c r="H110" s="291">
        <v>10096300</v>
      </c>
      <c r="I110" s="291">
        <v>8750800</v>
      </c>
      <c r="J110" s="291">
        <v>8206700</v>
      </c>
      <c r="K110" s="291">
        <v>8968700</v>
      </c>
      <c r="L110" s="291">
        <v>8864600</v>
      </c>
      <c r="M110" s="291">
        <v>8805800</v>
      </c>
      <c r="N110" s="289">
        <f>SUM(B110:M111)</f>
        <v>98337000</v>
      </c>
    </row>
    <row r="111" spans="1:14" ht="13.5" thickBot="1" x14ac:dyDescent="0.25">
      <c r="A111" s="294"/>
      <c r="B111" s="292"/>
      <c r="C111" s="292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0"/>
    </row>
    <row r="112" spans="1:14" x14ac:dyDescent="0.2">
      <c r="A112" s="293" t="s">
        <v>32</v>
      </c>
      <c r="B112" s="291">
        <v>1308900</v>
      </c>
      <c r="C112" s="291">
        <v>2494900</v>
      </c>
      <c r="D112" s="291">
        <v>1560000</v>
      </c>
      <c r="E112" s="291">
        <v>2734800</v>
      </c>
      <c r="F112" s="291">
        <v>601200</v>
      </c>
      <c r="G112" s="291">
        <v>1539100</v>
      </c>
      <c r="H112" s="291">
        <v>308700</v>
      </c>
      <c r="I112" s="291">
        <v>1888000</v>
      </c>
      <c r="J112" s="291">
        <v>1185400</v>
      </c>
      <c r="K112" s="291">
        <v>1651200</v>
      </c>
      <c r="L112" s="291">
        <v>2262800</v>
      </c>
      <c r="M112" s="291">
        <v>1108400</v>
      </c>
      <c r="N112" s="289">
        <f>SUM(B112:M113)</f>
        <v>18643400</v>
      </c>
    </row>
    <row r="113" spans="1:14" ht="13.5" thickBot="1" x14ac:dyDescent="0.25">
      <c r="A113" s="294"/>
      <c r="B113" s="292"/>
      <c r="C113" s="292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0"/>
    </row>
    <row r="114" spans="1:14" x14ac:dyDescent="0.2">
      <c r="A114" s="293" t="s">
        <v>17</v>
      </c>
      <c r="B114" s="291">
        <v>3739100</v>
      </c>
      <c r="C114" s="291">
        <v>3114300</v>
      </c>
      <c r="D114" s="291">
        <v>6256900</v>
      </c>
      <c r="E114" s="291">
        <v>5526100</v>
      </c>
      <c r="F114" s="291">
        <v>9256300</v>
      </c>
      <c r="G114" s="291">
        <v>3583900</v>
      </c>
      <c r="H114" s="291">
        <v>6422200</v>
      </c>
      <c r="I114" s="291">
        <v>7759600</v>
      </c>
      <c r="J114" s="291">
        <v>6912800</v>
      </c>
      <c r="K114" s="291">
        <v>9510400</v>
      </c>
      <c r="L114" s="291">
        <v>10653200</v>
      </c>
      <c r="M114" s="291">
        <v>9839600</v>
      </c>
      <c r="N114" s="289">
        <f>SUM(B114:M115)</f>
        <v>82574400</v>
      </c>
    </row>
    <row r="115" spans="1:14" ht="13.5" thickBot="1" x14ac:dyDescent="0.25">
      <c r="A115" s="294"/>
      <c r="B115" s="292"/>
      <c r="C115" s="292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0"/>
    </row>
    <row r="116" spans="1:14" x14ac:dyDescent="0.2">
      <c r="A116" s="295" t="s">
        <v>13</v>
      </c>
      <c r="B116" s="295">
        <f t="shared" ref="B116:M116" si="3">SUM(B96:B115)</f>
        <v>125964200</v>
      </c>
      <c r="C116" s="295">
        <f t="shared" si="3"/>
        <v>119944700</v>
      </c>
      <c r="D116" s="295">
        <f t="shared" si="3"/>
        <v>138357400</v>
      </c>
      <c r="E116" s="295">
        <f t="shared" si="3"/>
        <v>138283300</v>
      </c>
      <c r="F116" s="295">
        <f t="shared" si="3"/>
        <v>133213400</v>
      </c>
      <c r="G116" s="295">
        <f t="shared" si="3"/>
        <v>100578900</v>
      </c>
      <c r="H116" s="295">
        <f t="shared" si="3"/>
        <v>132376600</v>
      </c>
      <c r="I116" s="295">
        <f t="shared" si="3"/>
        <v>147902200</v>
      </c>
      <c r="J116" s="295">
        <f t="shared" si="3"/>
        <v>144822700</v>
      </c>
      <c r="K116" s="295">
        <f t="shared" si="3"/>
        <v>162576400</v>
      </c>
      <c r="L116" s="295">
        <f t="shared" si="3"/>
        <v>149712600</v>
      </c>
      <c r="M116" s="295">
        <f t="shared" si="3"/>
        <v>146920400</v>
      </c>
      <c r="N116" s="295">
        <f>SUM(N96:N115)</f>
        <v>1640652800</v>
      </c>
    </row>
    <row r="117" spans="1:14" ht="13.5" thickBot="1" x14ac:dyDescent="0.25">
      <c r="A117" s="296"/>
      <c r="B117" s="296"/>
      <c r="C117" s="296"/>
      <c r="D117" s="296"/>
      <c r="E117" s="296"/>
      <c r="F117" s="296"/>
      <c r="G117" s="296"/>
      <c r="H117" s="296"/>
      <c r="I117" s="296"/>
      <c r="J117" s="296"/>
      <c r="K117" s="296"/>
      <c r="L117" s="296"/>
      <c r="M117" s="296"/>
      <c r="N117" s="296"/>
    </row>
    <row r="120" spans="1:14" x14ac:dyDescent="0.2">
      <c r="A120" s="299" t="s">
        <v>168</v>
      </c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</row>
    <row r="121" spans="1:14" ht="13.5" thickBot="1" x14ac:dyDescent="0.25"/>
    <row r="122" spans="1:14" x14ac:dyDescent="0.2">
      <c r="A122" s="293"/>
      <c r="B122" s="293" t="s">
        <v>1</v>
      </c>
      <c r="C122" s="293" t="s">
        <v>2</v>
      </c>
      <c r="D122" s="293" t="s">
        <v>3</v>
      </c>
      <c r="E122" s="293" t="s">
        <v>4</v>
      </c>
      <c r="F122" s="293" t="s">
        <v>5</v>
      </c>
      <c r="G122" s="293" t="s">
        <v>6</v>
      </c>
      <c r="H122" s="293" t="s">
        <v>7</v>
      </c>
      <c r="I122" s="293" t="s">
        <v>8</v>
      </c>
      <c r="J122" s="293" t="s">
        <v>9</v>
      </c>
      <c r="K122" s="293" t="s">
        <v>10</v>
      </c>
      <c r="L122" s="293" t="s">
        <v>11</v>
      </c>
      <c r="M122" s="293" t="s">
        <v>12</v>
      </c>
      <c r="N122" s="293" t="s">
        <v>13</v>
      </c>
    </row>
    <row r="123" spans="1:14" ht="13.5" thickBot="1" x14ac:dyDescent="0.25">
      <c r="A123" s="294"/>
      <c r="B123" s="294"/>
      <c r="C123" s="294"/>
      <c r="D123" s="294"/>
      <c r="E123" s="294"/>
      <c r="F123" s="294"/>
      <c r="G123" s="294"/>
      <c r="H123" s="294"/>
      <c r="I123" s="294"/>
      <c r="J123" s="294"/>
      <c r="K123" s="294"/>
      <c r="L123" s="294"/>
      <c r="M123" s="294"/>
      <c r="N123" s="294"/>
    </row>
    <row r="124" spans="1:14" x14ac:dyDescent="0.2">
      <c r="A124" s="297" t="s">
        <v>39</v>
      </c>
      <c r="B124" s="291">
        <v>19637000</v>
      </c>
      <c r="C124" s="291">
        <v>17156000</v>
      </c>
      <c r="D124" s="291">
        <v>22338000</v>
      </c>
      <c r="E124" s="291">
        <v>18357000</v>
      </c>
      <c r="F124" s="291">
        <v>17479000</v>
      </c>
      <c r="G124" s="291">
        <v>15155000</v>
      </c>
      <c r="H124" s="291">
        <v>17626000</v>
      </c>
      <c r="I124" s="291">
        <v>12532000</v>
      </c>
      <c r="J124" s="291"/>
      <c r="K124" s="291">
        <v>14122000</v>
      </c>
      <c r="L124" s="291">
        <v>13322000</v>
      </c>
      <c r="M124" s="291">
        <v>11725000</v>
      </c>
      <c r="N124" s="289">
        <f t="shared" ref="N124:N134" si="4">SUM(B124:M125)</f>
        <v>179449000</v>
      </c>
    </row>
    <row r="125" spans="1:14" ht="13.5" thickBot="1" x14ac:dyDescent="0.25">
      <c r="A125" s="298"/>
      <c r="B125" s="292"/>
      <c r="C125" s="292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0"/>
    </row>
    <row r="126" spans="1:14" x14ac:dyDescent="0.2">
      <c r="A126" s="293" t="s">
        <v>38</v>
      </c>
      <c r="B126" s="291">
        <v>36384000</v>
      </c>
      <c r="C126" s="291">
        <v>31747000</v>
      </c>
      <c r="D126" s="291">
        <v>42332000</v>
      </c>
      <c r="E126" s="291">
        <v>45385000</v>
      </c>
      <c r="F126" s="291">
        <v>34915000</v>
      </c>
      <c r="G126" s="291">
        <v>28229000</v>
      </c>
      <c r="H126" s="291">
        <v>18878000</v>
      </c>
      <c r="I126" s="291">
        <v>16669000</v>
      </c>
      <c r="J126" s="291">
        <v>13546000</v>
      </c>
      <c r="K126" s="291">
        <v>20587000</v>
      </c>
      <c r="L126" s="291">
        <v>7856000</v>
      </c>
      <c r="M126" s="291">
        <v>28390000</v>
      </c>
      <c r="N126" s="289">
        <f t="shared" si="4"/>
        <v>324918000</v>
      </c>
    </row>
    <row r="127" spans="1:14" ht="13.5" thickBot="1" x14ac:dyDescent="0.25">
      <c r="A127" s="294"/>
      <c r="B127" s="292"/>
      <c r="C127" s="292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0"/>
    </row>
    <row r="128" spans="1:14" x14ac:dyDescent="0.2">
      <c r="A128" s="293" t="s">
        <v>40</v>
      </c>
      <c r="B128" s="291">
        <v>83664000</v>
      </c>
      <c r="C128" s="291">
        <v>88401000</v>
      </c>
      <c r="D128" s="291">
        <v>97042000</v>
      </c>
      <c r="E128" s="291">
        <v>99883000</v>
      </c>
      <c r="F128" s="291">
        <v>97063000</v>
      </c>
      <c r="G128" s="291">
        <v>92647000</v>
      </c>
      <c r="H128" s="291">
        <v>103260000</v>
      </c>
      <c r="I128" s="291">
        <v>106322000</v>
      </c>
      <c r="J128" s="291">
        <v>112044000</v>
      </c>
      <c r="K128" s="291">
        <v>99569000</v>
      </c>
      <c r="L128" s="291">
        <v>85984000</v>
      </c>
      <c r="M128" s="291">
        <v>106192000</v>
      </c>
      <c r="N128" s="289">
        <f t="shared" si="4"/>
        <v>1172071000</v>
      </c>
    </row>
    <row r="129" spans="1:14" ht="13.5" thickBot="1" x14ac:dyDescent="0.25">
      <c r="A129" s="294"/>
      <c r="B129" s="292"/>
      <c r="C129" s="292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0"/>
    </row>
    <row r="130" spans="1:14" x14ac:dyDescent="0.2">
      <c r="A130" s="293" t="s">
        <v>36</v>
      </c>
      <c r="B130" s="291">
        <v>33512000</v>
      </c>
      <c r="C130" s="291">
        <v>36463000</v>
      </c>
      <c r="D130" s="291">
        <v>37076000</v>
      </c>
      <c r="E130" s="291">
        <v>40509000</v>
      </c>
      <c r="F130" s="291">
        <v>37418000</v>
      </c>
      <c r="G130" s="291">
        <v>34743000</v>
      </c>
      <c r="H130" s="291">
        <v>37896000</v>
      </c>
      <c r="I130" s="291">
        <v>36919000</v>
      </c>
      <c r="J130" s="291">
        <v>38626000</v>
      </c>
      <c r="K130" s="291">
        <v>44993000</v>
      </c>
      <c r="L130" s="291">
        <v>36516000</v>
      </c>
      <c r="M130" s="291">
        <v>41125000</v>
      </c>
      <c r="N130" s="289">
        <f t="shared" si="4"/>
        <v>455796000</v>
      </c>
    </row>
    <row r="131" spans="1:14" ht="13.5" thickBot="1" x14ac:dyDescent="0.25">
      <c r="A131" s="294"/>
      <c r="B131" s="292"/>
      <c r="C131" s="292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0"/>
    </row>
    <row r="132" spans="1:14" x14ac:dyDescent="0.2">
      <c r="A132" s="297" t="s">
        <v>37</v>
      </c>
      <c r="B132" s="291">
        <v>28828000</v>
      </c>
      <c r="C132" s="291">
        <v>22214000</v>
      </c>
      <c r="D132" s="291">
        <v>29811000</v>
      </c>
      <c r="E132" s="291">
        <v>31334000</v>
      </c>
      <c r="F132" s="291">
        <v>33466000</v>
      </c>
      <c r="G132" s="291">
        <v>32952000</v>
      </c>
      <c r="H132" s="291">
        <v>38902000</v>
      </c>
      <c r="I132" s="291">
        <v>30084000</v>
      </c>
      <c r="J132" s="291">
        <v>37411000</v>
      </c>
      <c r="K132" s="291">
        <v>34970000</v>
      </c>
      <c r="L132" s="291">
        <v>34180000</v>
      </c>
      <c r="M132" s="291">
        <v>32470000</v>
      </c>
      <c r="N132" s="289">
        <f t="shared" si="4"/>
        <v>386622000</v>
      </c>
    </row>
    <row r="133" spans="1:14" s="26" customFormat="1" ht="24.95" customHeight="1" thickBot="1" x14ac:dyDescent="0.25">
      <c r="A133" s="298"/>
      <c r="B133" s="292"/>
      <c r="C133" s="292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0"/>
    </row>
    <row r="134" spans="1:14" x14ac:dyDescent="0.2">
      <c r="A134" s="293" t="s">
        <v>17</v>
      </c>
      <c r="B134" s="291">
        <v>27672000</v>
      </c>
      <c r="C134" s="291">
        <v>25802000</v>
      </c>
      <c r="D134" s="291">
        <v>31267000</v>
      </c>
      <c r="E134" s="291">
        <v>37321000</v>
      </c>
      <c r="F134" s="291">
        <v>39151000</v>
      </c>
      <c r="G134" s="291">
        <v>45944000</v>
      </c>
      <c r="H134" s="291">
        <v>49649000</v>
      </c>
      <c r="I134" s="291">
        <v>48590000</v>
      </c>
      <c r="J134" s="291">
        <v>47778000</v>
      </c>
      <c r="K134" s="291">
        <v>47043000</v>
      </c>
      <c r="L134" s="291">
        <v>41517000</v>
      </c>
      <c r="M134" s="291">
        <v>46786000</v>
      </c>
      <c r="N134" s="289">
        <f t="shared" si="4"/>
        <v>488520000</v>
      </c>
    </row>
    <row r="135" spans="1:14" ht="13.5" thickBot="1" x14ac:dyDescent="0.25">
      <c r="A135" s="294"/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0"/>
    </row>
    <row r="136" spans="1:14" x14ac:dyDescent="0.2">
      <c r="A136" s="295" t="s">
        <v>13</v>
      </c>
      <c r="B136" s="295">
        <f t="shared" ref="B136:M136" si="5">SUM(B124:B135)</f>
        <v>229697000</v>
      </c>
      <c r="C136" s="295">
        <f t="shared" si="5"/>
        <v>221783000</v>
      </c>
      <c r="D136" s="295">
        <f t="shared" si="5"/>
        <v>259866000</v>
      </c>
      <c r="E136" s="295">
        <f t="shared" si="5"/>
        <v>272789000</v>
      </c>
      <c r="F136" s="295">
        <f t="shared" si="5"/>
        <v>259492000</v>
      </c>
      <c r="G136" s="295">
        <f t="shared" si="5"/>
        <v>249670000</v>
      </c>
      <c r="H136" s="295">
        <f t="shared" si="5"/>
        <v>266211000</v>
      </c>
      <c r="I136" s="295">
        <f t="shared" si="5"/>
        <v>251116000</v>
      </c>
      <c r="J136" s="295">
        <f t="shared" si="5"/>
        <v>249405000</v>
      </c>
      <c r="K136" s="295">
        <f t="shared" si="5"/>
        <v>261284000</v>
      </c>
      <c r="L136" s="295">
        <f t="shared" si="5"/>
        <v>219375000</v>
      </c>
      <c r="M136" s="295">
        <f t="shared" si="5"/>
        <v>266688000</v>
      </c>
      <c r="N136" s="295">
        <f>SUM(N124:N135)</f>
        <v>3007376000</v>
      </c>
    </row>
    <row r="137" spans="1:14" ht="13.5" thickBot="1" x14ac:dyDescent="0.25">
      <c r="A137" s="296"/>
      <c r="B137" s="296"/>
      <c r="C137" s="296"/>
      <c r="D137" s="296"/>
      <c r="E137" s="296"/>
      <c r="F137" s="296"/>
      <c r="G137" s="296"/>
      <c r="H137" s="296"/>
      <c r="I137" s="296"/>
      <c r="J137" s="296"/>
      <c r="K137" s="296"/>
      <c r="L137" s="296"/>
      <c r="M137" s="296"/>
      <c r="N137" s="296"/>
    </row>
    <row r="141" spans="1:14" x14ac:dyDescent="0.2">
      <c r="A141" s="299" t="s">
        <v>166</v>
      </c>
      <c r="B141" s="300"/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</row>
    <row r="142" spans="1:14" ht="13.5" thickBot="1" x14ac:dyDescent="0.25"/>
    <row r="143" spans="1:14" x14ac:dyDescent="0.2">
      <c r="A143" s="293"/>
      <c r="B143" s="293" t="s">
        <v>1</v>
      </c>
      <c r="C143" s="293" t="s">
        <v>2</v>
      </c>
      <c r="D143" s="293" t="s">
        <v>3</v>
      </c>
      <c r="E143" s="293" t="s">
        <v>4</v>
      </c>
      <c r="F143" s="293" t="s">
        <v>5</v>
      </c>
      <c r="G143" s="293" t="s">
        <v>6</v>
      </c>
      <c r="H143" s="293" t="s">
        <v>7</v>
      </c>
      <c r="I143" s="293" t="s">
        <v>8</v>
      </c>
      <c r="J143" s="293" t="s">
        <v>9</v>
      </c>
      <c r="K143" s="293" t="s">
        <v>10</v>
      </c>
      <c r="L143" s="293" t="s">
        <v>11</v>
      </c>
      <c r="M143" s="293" t="s">
        <v>12</v>
      </c>
      <c r="N143" s="293" t="s">
        <v>13</v>
      </c>
    </row>
    <row r="144" spans="1:14" ht="13.5" thickBot="1" x14ac:dyDescent="0.25">
      <c r="A144" s="294"/>
      <c r="B144" s="294"/>
      <c r="C144" s="294"/>
      <c r="D144" s="294"/>
      <c r="E144" s="294"/>
      <c r="F144" s="294"/>
      <c r="G144" s="294"/>
      <c r="H144" s="294"/>
      <c r="I144" s="294"/>
      <c r="J144" s="294"/>
      <c r="K144" s="294"/>
      <c r="L144" s="294"/>
      <c r="M144" s="294"/>
      <c r="N144" s="294"/>
    </row>
    <row r="145" spans="1:14" x14ac:dyDescent="0.2">
      <c r="A145" s="293" t="s">
        <v>133</v>
      </c>
      <c r="B145" s="291">
        <v>4006702</v>
      </c>
      <c r="C145" s="291">
        <v>2705515</v>
      </c>
      <c r="D145" s="291">
        <v>2909759</v>
      </c>
      <c r="E145" s="291">
        <v>0</v>
      </c>
      <c r="F145" s="291">
        <v>0</v>
      </c>
      <c r="G145" s="291">
        <v>0</v>
      </c>
      <c r="H145" s="291">
        <v>0</v>
      </c>
      <c r="I145" s="291">
        <v>0</v>
      </c>
      <c r="J145" s="291">
        <v>0</v>
      </c>
      <c r="K145" s="291">
        <v>0</v>
      </c>
      <c r="L145" s="291">
        <v>0</v>
      </c>
      <c r="M145" s="291">
        <v>0</v>
      </c>
      <c r="N145" s="289">
        <f>SUM(B145:M146)</f>
        <v>9621976</v>
      </c>
    </row>
    <row r="146" spans="1:14" ht="13.5" thickBot="1" x14ac:dyDescent="0.25">
      <c r="A146" s="294"/>
      <c r="B146" s="292"/>
      <c r="C146" s="292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0"/>
    </row>
    <row r="147" spans="1:14" x14ac:dyDescent="0.2">
      <c r="A147" s="293" t="s">
        <v>19</v>
      </c>
      <c r="B147" s="291">
        <v>2308850</v>
      </c>
      <c r="C147" s="291">
        <v>0</v>
      </c>
      <c r="D147" s="291">
        <v>0</v>
      </c>
      <c r="E147" s="291">
        <v>0</v>
      </c>
      <c r="F147" s="291">
        <v>0</v>
      </c>
      <c r="G147" s="291">
        <v>0</v>
      </c>
      <c r="H147" s="291">
        <v>0</v>
      </c>
      <c r="I147" s="291">
        <v>0</v>
      </c>
      <c r="J147" s="291">
        <v>0</v>
      </c>
      <c r="K147" s="291">
        <v>0</v>
      </c>
      <c r="L147" s="291">
        <v>0</v>
      </c>
      <c r="M147" s="291">
        <v>0</v>
      </c>
      <c r="N147" s="289">
        <f>SUM(B147:M148)</f>
        <v>2308850</v>
      </c>
    </row>
    <row r="148" spans="1:14" ht="13.5" thickBot="1" x14ac:dyDescent="0.25">
      <c r="A148" s="294"/>
      <c r="B148" s="292"/>
      <c r="C148" s="292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0"/>
    </row>
    <row r="149" spans="1:14" x14ac:dyDescent="0.2">
      <c r="A149" s="293" t="s">
        <v>151</v>
      </c>
      <c r="B149" s="291">
        <v>0</v>
      </c>
      <c r="C149" s="291">
        <v>0</v>
      </c>
      <c r="D149" s="291">
        <v>0</v>
      </c>
      <c r="E149" s="291">
        <v>0</v>
      </c>
      <c r="F149" s="291">
        <v>0</v>
      </c>
      <c r="G149" s="291">
        <v>0</v>
      </c>
      <c r="H149" s="291">
        <v>0</v>
      </c>
      <c r="I149" s="291">
        <v>0</v>
      </c>
      <c r="J149" s="291">
        <v>0</v>
      </c>
      <c r="K149" s="291">
        <v>0</v>
      </c>
      <c r="L149" s="291">
        <v>0</v>
      </c>
      <c r="M149" s="291">
        <v>0</v>
      </c>
      <c r="N149" s="289">
        <f>SUM(B149:M150)</f>
        <v>0</v>
      </c>
    </row>
    <row r="150" spans="1:14" ht="13.5" thickBot="1" x14ac:dyDescent="0.25">
      <c r="A150" s="294"/>
      <c r="B150" s="292"/>
      <c r="C150" s="292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0"/>
    </row>
    <row r="151" spans="1:14" x14ac:dyDescent="0.2">
      <c r="A151" s="293" t="s">
        <v>152</v>
      </c>
      <c r="B151" s="291">
        <v>0</v>
      </c>
      <c r="C151" s="291">
        <v>0</v>
      </c>
      <c r="D151" s="291">
        <v>0</v>
      </c>
      <c r="E151" s="291">
        <v>0</v>
      </c>
      <c r="F151" s="291">
        <v>0</v>
      </c>
      <c r="G151" s="291">
        <v>0</v>
      </c>
      <c r="H151" s="291">
        <v>0</v>
      </c>
      <c r="I151" s="291">
        <v>0</v>
      </c>
      <c r="J151" s="291">
        <v>0</v>
      </c>
      <c r="K151" s="291">
        <v>0</v>
      </c>
      <c r="L151" s="291">
        <v>0</v>
      </c>
      <c r="M151" s="291">
        <v>0</v>
      </c>
      <c r="N151" s="289">
        <f>SUM(B151:M152)</f>
        <v>0</v>
      </c>
    </row>
    <row r="152" spans="1:14" ht="13.5" thickBot="1" x14ac:dyDescent="0.25">
      <c r="A152" s="294"/>
      <c r="B152" s="292"/>
      <c r="C152" s="292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0"/>
    </row>
    <row r="153" spans="1:14" x14ac:dyDescent="0.2">
      <c r="A153" s="293" t="s">
        <v>153</v>
      </c>
      <c r="B153" s="291">
        <v>0</v>
      </c>
      <c r="C153" s="291">
        <v>0</v>
      </c>
      <c r="D153" s="291">
        <v>0</v>
      </c>
      <c r="E153" s="291">
        <v>0</v>
      </c>
      <c r="F153" s="291">
        <v>0</v>
      </c>
      <c r="G153" s="291">
        <v>0</v>
      </c>
      <c r="H153" s="291">
        <v>0</v>
      </c>
      <c r="I153" s="291">
        <v>0</v>
      </c>
      <c r="J153" s="291">
        <v>0</v>
      </c>
      <c r="K153" s="291">
        <v>0</v>
      </c>
      <c r="L153" s="291">
        <v>0</v>
      </c>
      <c r="M153" s="291">
        <v>0</v>
      </c>
      <c r="N153" s="289">
        <f>SUM(B153:M154)</f>
        <v>0</v>
      </c>
    </row>
    <row r="154" spans="1:14" s="26" customFormat="1" ht="24.95" customHeight="1" thickBot="1" x14ac:dyDescent="0.25">
      <c r="A154" s="294"/>
      <c r="B154" s="292"/>
      <c r="C154" s="292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0"/>
    </row>
    <row r="155" spans="1:14" x14ac:dyDescent="0.2">
      <c r="A155" s="293" t="s">
        <v>41</v>
      </c>
      <c r="B155" s="291">
        <v>712843</v>
      </c>
      <c r="C155" s="291">
        <v>914470</v>
      </c>
      <c r="D155" s="291">
        <v>724430</v>
      </c>
      <c r="E155" s="291">
        <v>524000</v>
      </c>
      <c r="F155" s="291">
        <v>927000</v>
      </c>
      <c r="G155" s="291">
        <v>1205000</v>
      </c>
      <c r="H155" s="291">
        <v>723000</v>
      </c>
      <c r="I155" s="291">
        <v>837000</v>
      </c>
      <c r="J155" s="291">
        <v>746000</v>
      </c>
      <c r="K155" s="291">
        <v>664000</v>
      </c>
      <c r="L155" s="291">
        <v>563000</v>
      </c>
      <c r="M155" s="291">
        <v>1738000</v>
      </c>
      <c r="N155" s="289">
        <f>SUM(B155:M156)</f>
        <v>10278743</v>
      </c>
    </row>
    <row r="156" spans="1:14" ht="13.5" thickBot="1" x14ac:dyDescent="0.25">
      <c r="A156" s="294"/>
      <c r="B156" s="292"/>
      <c r="C156" s="292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0"/>
    </row>
    <row r="157" spans="1:14" x14ac:dyDescent="0.2">
      <c r="A157" s="293" t="s">
        <v>124</v>
      </c>
      <c r="B157" s="291">
        <v>476672</v>
      </c>
      <c r="C157" s="291">
        <v>1044810</v>
      </c>
      <c r="D157" s="291">
        <v>1977220</v>
      </c>
      <c r="E157" s="291">
        <v>2856000</v>
      </c>
      <c r="F157" s="291">
        <v>1829000</v>
      </c>
      <c r="G157" s="291">
        <v>3219000</v>
      </c>
      <c r="H157" s="291">
        <v>2939000</v>
      </c>
      <c r="I157" s="291">
        <v>3133000</v>
      </c>
      <c r="J157" s="291">
        <v>5258000</v>
      </c>
      <c r="K157" s="291">
        <v>5488000</v>
      </c>
      <c r="L157" s="291">
        <v>3921000</v>
      </c>
      <c r="M157" s="291">
        <v>2912000</v>
      </c>
      <c r="N157" s="289">
        <f>SUM(B157:M158)</f>
        <v>35053702</v>
      </c>
    </row>
    <row r="158" spans="1:14" ht="13.5" thickBot="1" x14ac:dyDescent="0.25">
      <c r="A158" s="294"/>
      <c r="B158" s="292"/>
      <c r="C158" s="292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0"/>
    </row>
    <row r="159" spans="1:14" x14ac:dyDescent="0.2">
      <c r="A159" s="293" t="s">
        <v>134</v>
      </c>
      <c r="B159" s="291">
        <v>0</v>
      </c>
      <c r="C159" s="291">
        <v>0</v>
      </c>
      <c r="D159" s="291">
        <v>247104</v>
      </c>
      <c r="E159" s="291">
        <v>0</v>
      </c>
      <c r="F159" s="291">
        <v>0</v>
      </c>
      <c r="G159" s="291">
        <v>0</v>
      </c>
      <c r="H159" s="291">
        <v>0</v>
      </c>
      <c r="I159" s="291">
        <v>0</v>
      </c>
      <c r="J159" s="291">
        <v>0</v>
      </c>
      <c r="K159" s="291">
        <v>0</v>
      </c>
      <c r="L159" s="291">
        <v>0</v>
      </c>
      <c r="M159" s="291">
        <v>0</v>
      </c>
      <c r="N159" s="289">
        <f>SUM(B159:M160)</f>
        <v>247104</v>
      </c>
    </row>
    <row r="160" spans="1:14" ht="13.5" thickBot="1" x14ac:dyDescent="0.25">
      <c r="A160" s="294"/>
      <c r="B160" s="292"/>
      <c r="C160" s="292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0"/>
    </row>
    <row r="161" spans="1:14" x14ac:dyDescent="0.2">
      <c r="A161" s="293" t="s">
        <v>22</v>
      </c>
      <c r="B161" s="291">
        <v>550493</v>
      </c>
      <c r="C161" s="291">
        <v>309604</v>
      </c>
      <c r="D161" s="291">
        <v>409280</v>
      </c>
      <c r="E161" s="291">
        <v>0</v>
      </c>
      <c r="F161" s="291">
        <v>0</v>
      </c>
      <c r="G161" s="291">
        <v>0</v>
      </c>
      <c r="H161" s="291">
        <v>0</v>
      </c>
      <c r="I161" s="291">
        <v>0</v>
      </c>
      <c r="J161" s="291">
        <v>0</v>
      </c>
      <c r="K161" s="291">
        <v>0</v>
      </c>
      <c r="L161" s="291">
        <v>0</v>
      </c>
      <c r="M161" s="291">
        <v>0</v>
      </c>
      <c r="N161" s="289">
        <f>SUM(B161:M162)</f>
        <v>1269377</v>
      </c>
    </row>
    <row r="162" spans="1:14" ht="13.5" thickBot="1" x14ac:dyDescent="0.25">
      <c r="A162" s="294"/>
      <c r="B162" s="292"/>
      <c r="C162" s="292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0"/>
    </row>
    <row r="163" spans="1:14" x14ac:dyDescent="0.2">
      <c r="A163" s="293" t="s">
        <v>77</v>
      </c>
      <c r="B163" s="291">
        <v>0</v>
      </c>
      <c r="C163" s="291">
        <v>0</v>
      </c>
      <c r="D163" s="291">
        <v>0</v>
      </c>
      <c r="E163" s="291">
        <v>0</v>
      </c>
      <c r="F163" s="291">
        <v>0</v>
      </c>
      <c r="G163" s="291">
        <v>0</v>
      </c>
      <c r="H163" s="291">
        <v>0</v>
      </c>
      <c r="I163" s="291">
        <v>0</v>
      </c>
      <c r="J163" s="291">
        <v>0</v>
      </c>
      <c r="K163" s="291">
        <v>0</v>
      </c>
      <c r="L163" s="291">
        <v>0</v>
      </c>
      <c r="M163" s="291">
        <v>0</v>
      </c>
      <c r="N163" s="289">
        <f>SUM(B163:M164)</f>
        <v>0</v>
      </c>
    </row>
    <row r="164" spans="1:14" ht="13.5" thickBot="1" x14ac:dyDescent="0.25">
      <c r="A164" s="294"/>
      <c r="B164" s="292"/>
      <c r="C164" s="292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0"/>
    </row>
    <row r="165" spans="1:14" x14ac:dyDescent="0.2">
      <c r="A165" s="293" t="s">
        <v>42</v>
      </c>
      <c r="B165" s="291">
        <v>75005</v>
      </c>
      <c r="C165" s="291">
        <v>526500</v>
      </c>
      <c r="D165" s="291">
        <v>1632230</v>
      </c>
      <c r="E165" s="291">
        <v>2813000</v>
      </c>
      <c r="F165" s="291">
        <v>3043000</v>
      </c>
      <c r="G165" s="291">
        <v>1261000</v>
      </c>
      <c r="H165" s="291">
        <v>2685000</v>
      </c>
      <c r="I165" s="291">
        <v>4182000</v>
      </c>
      <c r="J165" s="291">
        <v>6786000</v>
      </c>
      <c r="K165" s="291">
        <v>5124000</v>
      </c>
      <c r="L165" s="291">
        <v>737000</v>
      </c>
      <c r="M165" s="291">
        <v>0</v>
      </c>
      <c r="N165" s="289">
        <f>SUM(B165:M166)</f>
        <v>28864735</v>
      </c>
    </row>
    <row r="166" spans="1:14" ht="13.5" thickBot="1" x14ac:dyDescent="0.25">
      <c r="A166" s="294"/>
      <c r="B166" s="292"/>
      <c r="C166" s="292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0"/>
    </row>
    <row r="167" spans="1:14" x14ac:dyDescent="0.2">
      <c r="A167" s="293" t="s">
        <v>135</v>
      </c>
      <c r="B167" s="291">
        <v>187946</v>
      </c>
      <c r="C167" s="291">
        <v>827632</v>
      </c>
      <c r="D167" s="291">
        <v>193591</v>
      </c>
      <c r="E167" s="291">
        <v>0</v>
      </c>
      <c r="F167" s="291">
        <v>0</v>
      </c>
      <c r="G167" s="291">
        <v>0</v>
      </c>
      <c r="H167" s="291">
        <v>0</v>
      </c>
      <c r="I167" s="291">
        <v>0</v>
      </c>
      <c r="J167" s="291">
        <v>0</v>
      </c>
      <c r="K167" s="291">
        <v>0</v>
      </c>
      <c r="L167" s="291">
        <v>0</v>
      </c>
      <c r="M167" s="291">
        <v>0</v>
      </c>
      <c r="N167" s="289">
        <f>SUM(B167:M168)</f>
        <v>1209169</v>
      </c>
    </row>
    <row r="168" spans="1:14" ht="13.5" thickBot="1" x14ac:dyDescent="0.25">
      <c r="A168" s="294"/>
      <c r="B168" s="292"/>
      <c r="C168" s="292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0"/>
    </row>
    <row r="169" spans="1:14" x14ac:dyDescent="0.2">
      <c r="A169" s="297" t="s">
        <v>136</v>
      </c>
      <c r="B169" s="291">
        <v>335051</v>
      </c>
      <c r="C169" s="291">
        <v>246468</v>
      </c>
      <c r="D169" s="291">
        <v>66998</v>
      </c>
      <c r="E169" s="291">
        <v>0</v>
      </c>
      <c r="F169" s="291">
        <v>0</v>
      </c>
      <c r="G169" s="291">
        <v>0</v>
      </c>
      <c r="H169" s="291">
        <v>0</v>
      </c>
      <c r="I169" s="291">
        <v>0</v>
      </c>
      <c r="J169" s="291">
        <v>0</v>
      </c>
      <c r="K169" s="291">
        <v>0</v>
      </c>
      <c r="L169" s="291">
        <v>0</v>
      </c>
      <c r="M169" s="291">
        <v>0</v>
      </c>
      <c r="N169" s="289">
        <f>SUM(B169:M170)</f>
        <v>648517</v>
      </c>
    </row>
    <row r="170" spans="1:14" ht="13.5" thickBot="1" x14ac:dyDescent="0.25">
      <c r="A170" s="298"/>
      <c r="B170" s="292"/>
      <c r="C170" s="292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0"/>
    </row>
    <row r="171" spans="1:14" x14ac:dyDescent="0.2">
      <c r="A171" s="293" t="s">
        <v>137</v>
      </c>
      <c r="B171" s="291">
        <v>1872</v>
      </c>
      <c r="C171" s="291">
        <v>24336</v>
      </c>
      <c r="D171" s="291">
        <v>0</v>
      </c>
      <c r="E171" s="291">
        <v>0</v>
      </c>
      <c r="F171" s="291">
        <v>0</v>
      </c>
      <c r="G171" s="291">
        <v>0</v>
      </c>
      <c r="H171" s="291">
        <v>0</v>
      </c>
      <c r="I171" s="291">
        <v>0</v>
      </c>
      <c r="J171" s="291">
        <v>0</v>
      </c>
      <c r="K171" s="291">
        <v>0</v>
      </c>
      <c r="L171" s="291">
        <v>0</v>
      </c>
      <c r="M171" s="291">
        <v>0</v>
      </c>
      <c r="N171" s="289">
        <f>SUM(B171:M172)</f>
        <v>26208</v>
      </c>
    </row>
    <row r="172" spans="1:14" ht="13.5" thickBot="1" x14ac:dyDescent="0.25">
      <c r="A172" s="294"/>
      <c r="B172" s="292"/>
      <c r="C172" s="292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0"/>
    </row>
    <row r="173" spans="1:14" x14ac:dyDescent="0.2">
      <c r="A173" s="293" t="s">
        <v>17</v>
      </c>
      <c r="B173" s="291">
        <v>1010460</v>
      </c>
      <c r="C173" s="291">
        <v>374588</v>
      </c>
      <c r="D173" s="291">
        <v>852129</v>
      </c>
      <c r="E173" s="291">
        <v>4084000</v>
      </c>
      <c r="F173" s="291">
        <v>7158000</v>
      </c>
      <c r="G173" s="291">
        <v>8843000</v>
      </c>
      <c r="H173" s="291">
        <v>9465000</v>
      </c>
      <c r="I173" s="291">
        <v>8880000</v>
      </c>
      <c r="J173" s="291">
        <v>13532000</v>
      </c>
      <c r="K173" s="291">
        <v>15682000</v>
      </c>
      <c r="L173" s="291">
        <v>11611000</v>
      </c>
      <c r="M173" s="291">
        <v>10605000</v>
      </c>
      <c r="N173" s="289">
        <f>SUM(B173:M174)</f>
        <v>92097177</v>
      </c>
    </row>
    <row r="174" spans="1:14" ht="13.5" thickBot="1" x14ac:dyDescent="0.25">
      <c r="A174" s="294"/>
      <c r="B174" s="292"/>
      <c r="C174" s="292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0"/>
    </row>
    <row r="175" spans="1:14" x14ac:dyDescent="0.2">
      <c r="A175" s="297" t="s">
        <v>154</v>
      </c>
      <c r="B175" s="291">
        <v>0</v>
      </c>
      <c r="C175" s="291">
        <v>0</v>
      </c>
      <c r="D175" s="291">
        <v>0</v>
      </c>
      <c r="E175" s="291">
        <v>0</v>
      </c>
      <c r="F175" s="291">
        <v>0</v>
      </c>
      <c r="G175" s="291">
        <v>0</v>
      </c>
      <c r="H175" s="291">
        <v>0</v>
      </c>
      <c r="I175" s="291">
        <v>0</v>
      </c>
      <c r="J175" s="291">
        <v>0</v>
      </c>
      <c r="K175" s="291">
        <v>0</v>
      </c>
      <c r="L175" s="291">
        <v>0</v>
      </c>
      <c r="M175" s="291">
        <v>0</v>
      </c>
      <c r="N175" s="289">
        <f>SUM(B175:M176)</f>
        <v>0</v>
      </c>
    </row>
    <row r="176" spans="1:14" ht="13.5" thickBot="1" x14ac:dyDescent="0.25">
      <c r="A176" s="298"/>
      <c r="B176" s="292"/>
      <c r="C176" s="292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0"/>
    </row>
    <row r="177" spans="1:14" x14ac:dyDescent="0.2">
      <c r="A177" s="293" t="s">
        <v>155</v>
      </c>
      <c r="B177" s="291">
        <v>11479514</v>
      </c>
      <c r="C177" s="291">
        <v>9402298</v>
      </c>
      <c r="D177" s="291">
        <v>9640400</v>
      </c>
      <c r="E177" s="291">
        <v>12973000</v>
      </c>
      <c r="F177" s="291">
        <v>8613000</v>
      </c>
      <c r="G177" s="291">
        <v>10801000</v>
      </c>
      <c r="H177" s="291">
        <v>10951000</v>
      </c>
      <c r="I177" s="291">
        <v>11751000</v>
      </c>
      <c r="J177" s="291">
        <v>7847000</v>
      </c>
      <c r="K177" s="291">
        <v>2737000</v>
      </c>
      <c r="L177" s="291">
        <v>11149000</v>
      </c>
      <c r="M177" s="291">
        <v>8608000</v>
      </c>
      <c r="N177" s="289">
        <f>SUM(B177:M178)</f>
        <v>115952212</v>
      </c>
    </row>
    <row r="178" spans="1:14" ht="13.5" thickBot="1" x14ac:dyDescent="0.25">
      <c r="A178" s="294"/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0"/>
    </row>
    <row r="179" spans="1:14" x14ac:dyDescent="0.2">
      <c r="A179" s="293" t="s">
        <v>125</v>
      </c>
      <c r="B179" s="291">
        <v>7937401</v>
      </c>
      <c r="C179" s="291">
        <v>5522443</v>
      </c>
      <c r="D179" s="291">
        <v>8162622</v>
      </c>
      <c r="E179" s="291">
        <v>6521000</v>
      </c>
      <c r="F179" s="291">
        <v>5483000</v>
      </c>
      <c r="G179" s="291">
        <v>4089000</v>
      </c>
      <c r="H179" s="291">
        <v>5703000</v>
      </c>
      <c r="I179" s="291">
        <v>6110000</v>
      </c>
      <c r="J179" s="291">
        <v>4044000</v>
      </c>
      <c r="K179" s="291">
        <v>4451000</v>
      </c>
      <c r="L179" s="291">
        <v>5081000</v>
      </c>
      <c r="M179" s="291">
        <v>4905000</v>
      </c>
      <c r="N179" s="289">
        <f>SUM(B179:M180)</f>
        <v>68009466</v>
      </c>
    </row>
    <row r="180" spans="1:14" ht="13.5" thickBot="1" x14ac:dyDescent="0.25">
      <c r="A180" s="294"/>
      <c r="B180" s="292"/>
      <c r="C180" s="292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0"/>
    </row>
    <row r="181" spans="1:14" x14ac:dyDescent="0.2">
      <c r="A181" s="297" t="s">
        <v>156</v>
      </c>
      <c r="B181" s="291">
        <v>0</v>
      </c>
      <c r="C181" s="291">
        <v>0</v>
      </c>
      <c r="D181" s="291">
        <v>0</v>
      </c>
      <c r="E181" s="291">
        <v>0</v>
      </c>
      <c r="F181" s="291">
        <v>0</v>
      </c>
      <c r="G181" s="291">
        <v>0</v>
      </c>
      <c r="H181" s="291">
        <v>0</v>
      </c>
      <c r="I181" s="291">
        <v>0</v>
      </c>
      <c r="J181" s="291">
        <v>0</v>
      </c>
      <c r="K181" s="291">
        <v>0</v>
      </c>
      <c r="L181" s="291">
        <v>0</v>
      </c>
      <c r="M181" s="291">
        <v>0</v>
      </c>
      <c r="N181" s="289">
        <f>SUM(B181:M182)</f>
        <v>0</v>
      </c>
    </row>
    <row r="182" spans="1:14" ht="13.5" thickBot="1" x14ac:dyDescent="0.25">
      <c r="A182" s="298"/>
      <c r="B182" s="292"/>
      <c r="C182" s="292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0"/>
    </row>
    <row r="183" spans="1:14" x14ac:dyDescent="0.2">
      <c r="A183" s="293" t="s">
        <v>138</v>
      </c>
      <c r="B183" s="291">
        <v>19782</v>
      </c>
      <c r="C183" s="291">
        <v>0</v>
      </c>
      <c r="D183" s="291">
        <v>21237</v>
      </c>
      <c r="E183" s="291">
        <v>0</v>
      </c>
      <c r="F183" s="291">
        <v>0</v>
      </c>
      <c r="G183" s="291">
        <v>0</v>
      </c>
      <c r="H183" s="291">
        <v>0</v>
      </c>
      <c r="I183" s="291">
        <v>0</v>
      </c>
      <c r="J183" s="291">
        <v>0</v>
      </c>
      <c r="K183" s="291">
        <v>0</v>
      </c>
      <c r="L183" s="291">
        <v>0</v>
      </c>
      <c r="M183" s="291">
        <v>0</v>
      </c>
      <c r="N183" s="289">
        <f>SUM(B183:M184)</f>
        <v>41019</v>
      </c>
    </row>
    <row r="184" spans="1:14" ht="13.5" thickBot="1" x14ac:dyDescent="0.25">
      <c r="A184" s="294"/>
      <c r="B184" s="292"/>
      <c r="C184" s="292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0"/>
    </row>
    <row r="185" spans="1:14" x14ac:dyDescent="0.2">
      <c r="A185" s="293" t="s">
        <v>139</v>
      </c>
      <c r="B185" s="291">
        <v>0</v>
      </c>
      <c r="C185" s="291">
        <v>594320</v>
      </c>
      <c r="D185" s="291">
        <v>0</v>
      </c>
      <c r="E185" s="291">
        <v>0</v>
      </c>
      <c r="F185" s="291">
        <v>0</v>
      </c>
      <c r="G185" s="291">
        <v>0</v>
      </c>
      <c r="H185" s="291">
        <v>0</v>
      </c>
      <c r="I185" s="291">
        <v>0</v>
      </c>
      <c r="J185" s="291">
        <v>0</v>
      </c>
      <c r="K185" s="291">
        <v>0</v>
      </c>
      <c r="L185" s="291">
        <v>0</v>
      </c>
      <c r="M185" s="291">
        <v>0</v>
      </c>
      <c r="N185" s="289">
        <f>SUM(B185:M186)</f>
        <v>594320</v>
      </c>
    </row>
    <row r="186" spans="1:14" ht="13.5" thickBot="1" x14ac:dyDescent="0.25">
      <c r="A186" s="294"/>
      <c r="B186" s="292"/>
      <c r="C186" s="292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0"/>
    </row>
    <row r="187" spans="1:14" x14ac:dyDescent="0.2">
      <c r="A187" s="293" t="s">
        <v>157</v>
      </c>
      <c r="B187" s="291">
        <v>0</v>
      </c>
      <c r="C187" s="291">
        <v>0</v>
      </c>
      <c r="D187" s="291">
        <v>0</v>
      </c>
      <c r="E187" s="291">
        <v>0</v>
      </c>
      <c r="F187" s="291">
        <v>0</v>
      </c>
      <c r="G187" s="291">
        <v>0</v>
      </c>
      <c r="H187" s="291">
        <v>0</v>
      </c>
      <c r="I187" s="291">
        <v>0</v>
      </c>
      <c r="J187" s="291">
        <v>0</v>
      </c>
      <c r="K187" s="291">
        <v>0</v>
      </c>
      <c r="L187" s="291">
        <v>0</v>
      </c>
      <c r="M187" s="291">
        <v>0</v>
      </c>
      <c r="N187" s="289">
        <f>SUM(B187:M188)</f>
        <v>0</v>
      </c>
    </row>
    <row r="188" spans="1:14" ht="13.5" thickBot="1" x14ac:dyDescent="0.25">
      <c r="A188" s="294"/>
      <c r="B188" s="292"/>
      <c r="C188" s="292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0"/>
    </row>
    <row r="189" spans="1:14" x14ac:dyDescent="0.2">
      <c r="A189" s="293" t="s">
        <v>110</v>
      </c>
      <c r="B189" s="291">
        <v>0</v>
      </c>
      <c r="C189" s="291">
        <v>0</v>
      </c>
      <c r="D189" s="291">
        <v>0</v>
      </c>
      <c r="E189" s="291">
        <v>7055000</v>
      </c>
      <c r="F189" s="291">
        <v>9279000</v>
      </c>
      <c r="G189" s="291">
        <v>12175000</v>
      </c>
      <c r="H189" s="291">
        <v>14060000</v>
      </c>
      <c r="I189" s="291">
        <v>1729000</v>
      </c>
      <c r="J189" s="291">
        <v>0</v>
      </c>
      <c r="K189" s="291">
        <v>0</v>
      </c>
      <c r="L189" s="291">
        <v>0</v>
      </c>
      <c r="M189" s="291">
        <v>0</v>
      </c>
      <c r="N189" s="289">
        <f>SUM(B189:M190)</f>
        <v>44298000</v>
      </c>
    </row>
    <row r="190" spans="1:14" ht="13.5" thickBot="1" x14ac:dyDescent="0.25">
      <c r="A190" s="294"/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0"/>
    </row>
    <row r="191" spans="1:14" x14ac:dyDescent="0.2">
      <c r="A191" s="293" t="s">
        <v>44</v>
      </c>
      <c r="B191" s="291">
        <v>0</v>
      </c>
      <c r="C191" s="291">
        <v>0</v>
      </c>
      <c r="D191" s="291">
        <v>0</v>
      </c>
      <c r="E191" s="291">
        <v>6167000</v>
      </c>
      <c r="F191" s="291">
        <v>8945000</v>
      </c>
      <c r="G191" s="291">
        <v>4731000</v>
      </c>
      <c r="H191" s="291">
        <v>7526000</v>
      </c>
      <c r="I191" s="291">
        <v>9454000</v>
      </c>
      <c r="J191" s="291">
        <v>4605000</v>
      </c>
      <c r="K191" s="291">
        <v>0</v>
      </c>
      <c r="L191" s="291">
        <v>0</v>
      </c>
      <c r="M191" s="291">
        <v>0</v>
      </c>
      <c r="N191" s="289">
        <f>SUM(B191:M192)</f>
        <v>41428000</v>
      </c>
    </row>
    <row r="192" spans="1:14" ht="13.5" thickBot="1" x14ac:dyDescent="0.25">
      <c r="A192" s="294"/>
      <c r="B192" s="292"/>
      <c r="C192" s="292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0"/>
    </row>
    <row r="193" spans="1:14" x14ac:dyDescent="0.2">
      <c r="A193" s="293" t="s">
        <v>158</v>
      </c>
      <c r="B193" s="291">
        <v>0</v>
      </c>
      <c r="C193" s="291">
        <v>0</v>
      </c>
      <c r="D193" s="291">
        <v>0</v>
      </c>
      <c r="E193" s="291">
        <v>0</v>
      </c>
      <c r="F193" s="291">
        <v>0</v>
      </c>
      <c r="G193" s="291">
        <v>0</v>
      </c>
      <c r="H193" s="291">
        <v>0</v>
      </c>
      <c r="I193" s="291">
        <v>0</v>
      </c>
      <c r="J193" s="291">
        <v>0</v>
      </c>
      <c r="K193" s="291">
        <v>0</v>
      </c>
      <c r="L193" s="291">
        <v>0</v>
      </c>
      <c r="M193" s="291">
        <v>0</v>
      </c>
      <c r="N193" s="289">
        <f>SUM(B193:M194)</f>
        <v>0</v>
      </c>
    </row>
    <row r="194" spans="1:14" ht="13.5" thickBot="1" x14ac:dyDescent="0.25">
      <c r="A194" s="294"/>
      <c r="B194" s="292"/>
      <c r="C194" s="292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0"/>
    </row>
    <row r="195" spans="1:14" x14ac:dyDescent="0.2">
      <c r="A195" s="293" t="s">
        <v>159</v>
      </c>
      <c r="B195" s="291">
        <v>0</v>
      </c>
      <c r="C195" s="291">
        <v>0</v>
      </c>
      <c r="D195" s="291">
        <v>0</v>
      </c>
      <c r="E195" s="291">
        <v>0</v>
      </c>
      <c r="F195" s="291">
        <v>0</v>
      </c>
      <c r="G195" s="291">
        <v>0</v>
      </c>
      <c r="H195" s="291">
        <v>0</v>
      </c>
      <c r="I195" s="291">
        <v>0</v>
      </c>
      <c r="J195" s="291">
        <v>0</v>
      </c>
      <c r="K195" s="291">
        <v>0</v>
      </c>
      <c r="L195" s="291">
        <v>0</v>
      </c>
      <c r="M195" s="291">
        <v>0</v>
      </c>
      <c r="N195" s="289">
        <f>SUM(B195:M196)</f>
        <v>0</v>
      </c>
    </row>
    <row r="196" spans="1:14" ht="13.5" thickBot="1" x14ac:dyDescent="0.25">
      <c r="A196" s="294"/>
      <c r="B196" s="292"/>
      <c r="C196" s="292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0"/>
    </row>
    <row r="197" spans="1:14" x14ac:dyDescent="0.2">
      <c r="A197" s="297" t="s">
        <v>140</v>
      </c>
      <c r="B197" s="291">
        <v>0</v>
      </c>
      <c r="C197" s="291">
        <v>80850</v>
      </c>
      <c r="D197" s="291">
        <v>0</v>
      </c>
      <c r="E197" s="291">
        <v>0</v>
      </c>
      <c r="F197" s="291">
        <v>0</v>
      </c>
      <c r="G197" s="291">
        <v>0</v>
      </c>
      <c r="H197" s="291">
        <v>0</v>
      </c>
      <c r="I197" s="291">
        <v>0</v>
      </c>
      <c r="J197" s="291">
        <v>0</v>
      </c>
      <c r="K197" s="291">
        <v>0</v>
      </c>
      <c r="L197" s="291">
        <v>0</v>
      </c>
      <c r="M197" s="291">
        <v>0</v>
      </c>
      <c r="N197" s="289">
        <f>SUM(B197:M198)</f>
        <v>80850</v>
      </c>
    </row>
    <row r="198" spans="1:14" ht="13.5" thickBot="1" x14ac:dyDescent="0.25">
      <c r="A198" s="298"/>
      <c r="B198" s="292"/>
      <c r="C198" s="292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0"/>
    </row>
    <row r="199" spans="1:14" x14ac:dyDescent="0.2">
      <c r="A199" s="293" t="s">
        <v>141</v>
      </c>
      <c r="B199" s="291">
        <v>89415</v>
      </c>
      <c r="C199" s="291">
        <v>373850</v>
      </c>
      <c r="D199" s="291">
        <v>0</v>
      </c>
      <c r="E199" s="291">
        <v>0</v>
      </c>
      <c r="F199" s="291">
        <v>0</v>
      </c>
      <c r="G199" s="291">
        <v>0</v>
      </c>
      <c r="H199" s="291">
        <v>0</v>
      </c>
      <c r="I199" s="291">
        <v>0</v>
      </c>
      <c r="J199" s="291">
        <v>0</v>
      </c>
      <c r="K199" s="291">
        <v>0</v>
      </c>
      <c r="L199" s="291">
        <v>0</v>
      </c>
      <c r="M199" s="291">
        <v>0</v>
      </c>
      <c r="N199" s="289">
        <f>SUM(B199:M200)</f>
        <v>463265</v>
      </c>
    </row>
    <row r="200" spans="1:14" ht="13.5" thickBot="1" x14ac:dyDescent="0.25">
      <c r="A200" s="294"/>
      <c r="B200" s="292"/>
      <c r="C200" s="292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0"/>
    </row>
    <row r="201" spans="1:14" x14ac:dyDescent="0.2">
      <c r="A201" s="293" t="s">
        <v>23</v>
      </c>
      <c r="B201" s="291">
        <v>369094</v>
      </c>
      <c r="C201" s="291">
        <v>585274</v>
      </c>
      <c r="D201" s="291">
        <v>420063</v>
      </c>
      <c r="E201" s="291">
        <v>0</v>
      </c>
      <c r="F201" s="291">
        <v>0</v>
      </c>
      <c r="G201" s="291">
        <v>0</v>
      </c>
      <c r="H201" s="291">
        <v>0</v>
      </c>
      <c r="I201" s="291">
        <v>0</v>
      </c>
      <c r="J201" s="291">
        <v>0</v>
      </c>
      <c r="K201" s="291">
        <v>0</v>
      </c>
      <c r="L201" s="291">
        <v>0</v>
      </c>
      <c r="M201" s="291">
        <v>0</v>
      </c>
      <c r="N201" s="289">
        <f>SUM(B201:M202)</f>
        <v>1374431</v>
      </c>
    </row>
    <row r="202" spans="1:14" ht="13.5" thickBot="1" x14ac:dyDescent="0.25">
      <c r="A202" s="294"/>
      <c r="B202" s="292"/>
      <c r="C202" s="292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0"/>
    </row>
    <row r="203" spans="1:14" x14ac:dyDescent="0.2">
      <c r="A203" s="297" t="s">
        <v>142</v>
      </c>
      <c r="B203" s="291">
        <v>343300</v>
      </c>
      <c r="C203" s="291">
        <v>135850</v>
      </c>
      <c r="D203" s="291">
        <v>249600</v>
      </c>
      <c r="E203" s="291">
        <v>0</v>
      </c>
      <c r="F203" s="291">
        <v>0</v>
      </c>
      <c r="G203" s="291">
        <v>0</v>
      </c>
      <c r="H203" s="291">
        <v>0</v>
      </c>
      <c r="I203" s="291">
        <v>0</v>
      </c>
      <c r="J203" s="291">
        <v>0</v>
      </c>
      <c r="K203" s="291">
        <v>0</v>
      </c>
      <c r="L203" s="291">
        <v>0</v>
      </c>
      <c r="M203" s="291">
        <v>0</v>
      </c>
      <c r="N203" s="289">
        <f>SUM(B203:M204)</f>
        <v>728750</v>
      </c>
    </row>
    <row r="204" spans="1:14" ht="13.5" thickBot="1" x14ac:dyDescent="0.25">
      <c r="A204" s="298"/>
      <c r="B204" s="292"/>
      <c r="C204" s="292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0"/>
    </row>
    <row r="205" spans="1:14" x14ac:dyDescent="0.2">
      <c r="A205" s="297" t="s">
        <v>160</v>
      </c>
      <c r="B205" s="291">
        <v>0</v>
      </c>
      <c r="C205" s="291">
        <v>0</v>
      </c>
      <c r="D205" s="291">
        <v>0</v>
      </c>
      <c r="E205" s="291">
        <v>0</v>
      </c>
      <c r="F205" s="291">
        <v>0</v>
      </c>
      <c r="G205" s="291">
        <v>0</v>
      </c>
      <c r="H205" s="291">
        <v>0</v>
      </c>
      <c r="I205" s="291">
        <v>0</v>
      </c>
      <c r="J205" s="291">
        <v>0</v>
      </c>
      <c r="K205" s="291">
        <v>0</v>
      </c>
      <c r="L205" s="291">
        <v>0</v>
      </c>
      <c r="M205" s="291">
        <v>0</v>
      </c>
      <c r="N205" s="289">
        <f>SUM(B205:M206)</f>
        <v>0</v>
      </c>
    </row>
    <row r="206" spans="1:14" ht="13.5" thickBot="1" x14ac:dyDescent="0.25">
      <c r="A206" s="298"/>
      <c r="B206" s="292"/>
      <c r="C206" s="292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0"/>
    </row>
    <row r="207" spans="1:14" x14ac:dyDescent="0.2">
      <c r="A207" s="297" t="s">
        <v>143</v>
      </c>
      <c r="B207" s="291">
        <v>0</v>
      </c>
      <c r="C207" s="291">
        <v>6984</v>
      </c>
      <c r="D207" s="291">
        <v>0</v>
      </c>
      <c r="E207" s="291">
        <v>0</v>
      </c>
      <c r="F207" s="291">
        <v>0</v>
      </c>
      <c r="G207" s="291">
        <v>0</v>
      </c>
      <c r="H207" s="291">
        <v>0</v>
      </c>
      <c r="I207" s="291">
        <v>0</v>
      </c>
      <c r="J207" s="291">
        <v>0</v>
      </c>
      <c r="K207" s="291">
        <v>0</v>
      </c>
      <c r="L207" s="291">
        <v>0</v>
      </c>
      <c r="M207" s="291">
        <v>0</v>
      </c>
      <c r="N207" s="289">
        <f>SUM(B207:M208)</f>
        <v>6984</v>
      </c>
    </row>
    <row r="208" spans="1:14" ht="13.5" thickBot="1" x14ac:dyDescent="0.25">
      <c r="A208" s="298"/>
      <c r="B208" s="292"/>
      <c r="C208" s="292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0"/>
    </row>
    <row r="209" spans="1:14" x14ac:dyDescent="0.2">
      <c r="A209" s="295" t="s">
        <v>13</v>
      </c>
      <c r="B209" s="295">
        <f t="shared" ref="B209:M209" si="6">SUM(B145:B207)</f>
        <v>29904400</v>
      </c>
      <c r="C209" s="295">
        <f t="shared" si="6"/>
        <v>23675792</v>
      </c>
      <c r="D209" s="295">
        <f t="shared" si="6"/>
        <v>27506663</v>
      </c>
      <c r="E209" s="295">
        <f t="shared" si="6"/>
        <v>42993000</v>
      </c>
      <c r="F209" s="295">
        <f t="shared" si="6"/>
        <v>45277000</v>
      </c>
      <c r="G209" s="295">
        <f t="shared" si="6"/>
        <v>46324000</v>
      </c>
      <c r="H209" s="295">
        <f t="shared" si="6"/>
        <v>54052000</v>
      </c>
      <c r="I209" s="295">
        <f t="shared" si="6"/>
        <v>46076000</v>
      </c>
      <c r="J209" s="295">
        <f t="shared" si="6"/>
        <v>42818000</v>
      </c>
      <c r="K209" s="295">
        <f t="shared" si="6"/>
        <v>34146000</v>
      </c>
      <c r="L209" s="295">
        <f t="shared" si="6"/>
        <v>33062000</v>
      </c>
      <c r="M209" s="295">
        <f t="shared" si="6"/>
        <v>28768000</v>
      </c>
      <c r="N209" s="295">
        <f>SUM(N145:N207)</f>
        <v>454602855</v>
      </c>
    </row>
    <row r="210" spans="1:14" ht="13.5" thickBot="1" x14ac:dyDescent="0.25">
      <c r="A210" s="296"/>
      <c r="B210" s="296"/>
      <c r="C210" s="296"/>
      <c r="D210" s="296"/>
      <c r="E210" s="296"/>
      <c r="F210" s="296"/>
      <c r="G210" s="296"/>
      <c r="H210" s="296"/>
      <c r="I210" s="296"/>
      <c r="J210" s="296"/>
      <c r="K210" s="296"/>
      <c r="L210" s="296"/>
      <c r="M210" s="296"/>
      <c r="N210" s="296"/>
    </row>
    <row r="214" spans="1:14" x14ac:dyDescent="0.2">
      <c r="A214" s="301" t="s">
        <v>204</v>
      </c>
      <c r="B214" s="301"/>
      <c r="C214" s="301"/>
      <c r="D214" s="301"/>
      <c r="E214" s="301"/>
      <c r="F214" s="301"/>
      <c r="G214" s="301"/>
      <c r="H214" s="301"/>
      <c r="I214" s="301"/>
      <c r="J214" s="301"/>
      <c r="K214" s="301"/>
      <c r="L214" s="301"/>
      <c r="M214" s="301"/>
      <c r="N214" s="301"/>
    </row>
    <row r="215" spans="1:14" ht="13.5" thickBot="1" x14ac:dyDescent="0.25"/>
    <row r="216" spans="1:14" x14ac:dyDescent="0.2">
      <c r="A216" s="293"/>
      <c r="B216" s="293" t="s">
        <v>1</v>
      </c>
      <c r="C216" s="293" t="s">
        <v>2</v>
      </c>
      <c r="D216" s="293" t="s">
        <v>3</v>
      </c>
      <c r="E216" s="293" t="s">
        <v>4</v>
      </c>
      <c r="F216" s="293" t="s">
        <v>5</v>
      </c>
      <c r="G216" s="293" t="s">
        <v>6</v>
      </c>
      <c r="H216" s="293" t="s">
        <v>7</v>
      </c>
      <c r="I216" s="293" t="s">
        <v>8</v>
      </c>
      <c r="J216" s="293" t="s">
        <v>9</v>
      </c>
      <c r="K216" s="293" t="s">
        <v>10</v>
      </c>
      <c r="L216" s="293" t="s">
        <v>11</v>
      </c>
      <c r="M216" s="293" t="s">
        <v>12</v>
      </c>
      <c r="N216" s="293" t="s">
        <v>13</v>
      </c>
    </row>
    <row r="217" spans="1:14" ht="13.5" thickBot="1" x14ac:dyDescent="0.25">
      <c r="A217" s="294"/>
      <c r="B217" s="294"/>
      <c r="C217" s="294"/>
      <c r="D217" s="294"/>
      <c r="E217" s="294"/>
      <c r="F217" s="294"/>
      <c r="G217" s="294"/>
      <c r="H217" s="294"/>
      <c r="I217" s="294"/>
      <c r="J217" s="294"/>
      <c r="K217" s="294"/>
      <c r="L217" s="294"/>
      <c r="M217" s="294"/>
      <c r="N217" s="294"/>
    </row>
    <row r="218" spans="1:14" x14ac:dyDescent="0.2">
      <c r="A218" s="297" t="s">
        <v>45</v>
      </c>
      <c r="B218" s="291">
        <v>21236068</v>
      </c>
      <c r="C218" s="291">
        <v>5436602</v>
      </c>
      <c r="D218" s="291">
        <v>11534521</v>
      </c>
      <c r="E218" s="291">
        <v>19523070</v>
      </c>
      <c r="F218" s="291">
        <v>53893448</v>
      </c>
      <c r="G218" s="291">
        <v>58192479</v>
      </c>
      <c r="H218" s="291">
        <v>43835599</v>
      </c>
      <c r="I218" s="291">
        <v>46566911</v>
      </c>
      <c r="J218" s="291">
        <v>43260746</v>
      </c>
      <c r="K218" s="291">
        <v>37588787</v>
      </c>
      <c r="L218" s="291">
        <v>33331412</v>
      </c>
      <c r="M218" s="291">
        <v>21034718</v>
      </c>
      <c r="N218" s="289">
        <f>SUM(B218:M219)</f>
        <v>395434361</v>
      </c>
    </row>
    <row r="219" spans="1:14" ht="13.5" thickBot="1" x14ac:dyDescent="0.25">
      <c r="A219" s="298"/>
      <c r="B219" s="292"/>
      <c r="C219" s="292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0"/>
    </row>
    <row r="220" spans="1:14" x14ac:dyDescent="0.2">
      <c r="A220" s="293" t="s">
        <v>19</v>
      </c>
      <c r="B220" s="291">
        <v>19530847</v>
      </c>
      <c r="C220" s="291">
        <v>13643807</v>
      </c>
      <c r="D220" s="291">
        <v>15357553</v>
      </c>
      <c r="E220" s="291">
        <v>16583403</v>
      </c>
      <c r="F220" s="291">
        <v>14711680</v>
      </c>
      <c r="G220" s="291">
        <v>29489704</v>
      </c>
      <c r="H220" s="291">
        <v>34431429</v>
      </c>
      <c r="I220" s="291">
        <v>27707999</v>
      </c>
      <c r="J220" s="291">
        <v>33636210</v>
      </c>
      <c r="K220" s="291">
        <v>33274947</v>
      </c>
      <c r="L220" s="291">
        <v>24414316</v>
      </c>
      <c r="M220" s="291">
        <v>17570818</v>
      </c>
      <c r="N220" s="289">
        <f>SUM(B220:M221)</f>
        <v>280352713</v>
      </c>
    </row>
    <row r="221" spans="1:14" ht="13.5" thickBot="1" x14ac:dyDescent="0.25">
      <c r="A221" s="294"/>
      <c r="B221" s="292"/>
      <c r="C221" s="292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0"/>
    </row>
    <row r="222" spans="1:14" x14ac:dyDescent="0.2">
      <c r="A222" s="297" t="s">
        <v>144</v>
      </c>
      <c r="B222" s="291">
        <v>0</v>
      </c>
      <c r="C222" s="291">
        <v>0</v>
      </c>
      <c r="D222" s="291">
        <v>20160</v>
      </c>
      <c r="E222" s="291">
        <v>0</v>
      </c>
      <c r="F222" s="291">
        <v>0</v>
      </c>
      <c r="G222" s="291">
        <v>0</v>
      </c>
      <c r="H222" s="291">
        <v>0</v>
      </c>
      <c r="I222" s="291">
        <v>0</v>
      </c>
      <c r="J222" s="291">
        <v>0</v>
      </c>
      <c r="K222" s="291">
        <v>0</v>
      </c>
      <c r="L222" s="291">
        <v>0</v>
      </c>
      <c r="M222" s="291">
        <v>0</v>
      </c>
      <c r="N222" s="289">
        <f>SUM(B222:M223)</f>
        <v>20160</v>
      </c>
    </row>
    <row r="223" spans="1:14" ht="13.5" thickBot="1" x14ac:dyDescent="0.25">
      <c r="A223" s="298"/>
      <c r="B223" s="292"/>
      <c r="C223" s="292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0"/>
    </row>
    <row r="224" spans="1:14" x14ac:dyDescent="0.2">
      <c r="A224" s="297" t="s">
        <v>46</v>
      </c>
      <c r="B224" s="291">
        <v>18047976</v>
      </c>
      <c r="C224" s="291">
        <v>11103296</v>
      </c>
      <c r="D224" s="291">
        <v>16156268</v>
      </c>
      <c r="E224" s="291">
        <v>19913562</v>
      </c>
      <c r="F224" s="291">
        <v>19333992</v>
      </c>
      <c r="G224" s="291">
        <v>14601078</v>
      </c>
      <c r="H224" s="291">
        <v>13520970</v>
      </c>
      <c r="I224" s="291">
        <v>18897763</v>
      </c>
      <c r="J224" s="291">
        <v>18450390</v>
      </c>
      <c r="K224" s="291">
        <v>18957741</v>
      </c>
      <c r="L224" s="291">
        <v>13940647</v>
      </c>
      <c r="M224" s="291">
        <v>15473076</v>
      </c>
      <c r="N224" s="289">
        <f>SUM(B224:M225)</f>
        <v>198396759</v>
      </c>
    </row>
    <row r="225" spans="1:14" ht="13.5" thickBot="1" x14ac:dyDescent="0.25">
      <c r="A225" s="298"/>
      <c r="B225" s="292"/>
      <c r="C225" s="292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0"/>
    </row>
    <row r="226" spans="1:14" x14ac:dyDescent="0.2">
      <c r="A226" s="293" t="s">
        <v>49</v>
      </c>
      <c r="B226" s="291">
        <v>237600</v>
      </c>
      <c r="C226" s="291">
        <v>356400</v>
      </c>
      <c r="D226" s="291">
        <v>237600</v>
      </c>
      <c r="E226" s="291">
        <v>356400</v>
      </c>
      <c r="F226" s="291">
        <v>356400</v>
      </c>
      <c r="G226" s="291">
        <v>356400</v>
      </c>
      <c r="H226" s="291">
        <v>356400</v>
      </c>
      <c r="I226" s="291">
        <v>356400</v>
      </c>
      <c r="J226" s="291">
        <v>237600</v>
      </c>
      <c r="K226" s="291">
        <v>453600</v>
      </c>
      <c r="L226" s="291">
        <v>475200</v>
      </c>
      <c r="M226" s="291">
        <v>237600</v>
      </c>
      <c r="N226" s="289">
        <f>SUM(B226:M227)</f>
        <v>4017600</v>
      </c>
    </row>
    <row r="227" spans="1:14" s="26" customFormat="1" ht="24.95" customHeight="1" thickBot="1" x14ac:dyDescent="0.25">
      <c r="A227" s="294"/>
      <c r="B227" s="292"/>
      <c r="C227" s="292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0"/>
    </row>
    <row r="228" spans="1:14" x14ac:dyDescent="0.2">
      <c r="A228" s="293" t="s">
        <v>48</v>
      </c>
      <c r="B228" s="291">
        <v>1756028</v>
      </c>
      <c r="C228" s="291">
        <v>2893464</v>
      </c>
      <c r="D228" s="291">
        <v>3002814</v>
      </c>
      <c r="E228" s="291">
        <v>3589607</v>
      </c>
      <c r="F228" s="291">
        <v>3328667</v>
      </c>
      <c r="G228" s="291">
        <v>2125962</v>
      </c>
      <c r="H228" s="291">
        <v>1202178</v>
      </c>
      <c r="I228" s="291">
        <v>1681469</v>
      </c>
      <c r="J228" s="291">
        <v>2374464</v>
      </c>
      <c r="K228" s="291">
        <v>2168764</v>
      </c>
      <c r="L228" s="291">
        <v>2175305</v>
      </c>
      <c r="M228" s="291">
        <v>1762278</v>
      </c>
      <c r="N228" s="289">
        <f>SUM(B228:M229)</f>
        <v>28061000</v>
      </c>
    </row>
    <row r="229" spans="1:14" ht="13.5" thickBot="1" x14ac:dyDescent="0.25">
      <c r="A229" s="294"/>
      <c r="B229" s="292"/>
      <c r="C229" s="292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0"/>
    </row>
    <row r="230" spans="1:14" x14ac:dyDescent="0.2">
      <c r="A230" s="293" t="s">
        <v>23</v>
      </c>
      <c r="B230" s="291">
        <v>16658617</v>
      </c>
      <c r="C230" s="291">
        <v>13137636</v>
      </c>
      <c r="D230" s="291">
        <v>8864199</v>
      </c>
      <c r="E230" s="291">
        <v>7399794</v>
      </c>
      <c r="F230" s="291">
        <v>13705050</v>
      </c>
      <c r="G230" s="291">
        <v>15668841</v>
      </c>
      <c r="H230" s="291">
        <v>16521502</v>
      </c>
      <c r="I230" s="291">
        <v>15051357</v>
      </c>
      <c r="J230" s="291">
        <v>13562505</v>
      </c>
      <c r="K230" s="291">
        <v>18737088</v>
      </c>
      <c r="L230" s="291">
        <v>19741316</v>
      </c>
      <c r="M230" s="291">
        <v>13718199</v>
      </c>
      <c r="N230" s="289">
        <f>SUM(B230:M231)</f>
        <v>172766104</v>
      </c>
    </row>
    <row r="231" spans="1:14" ht="13.5" thickBot="1" x14ac:dyDescent="0.25">
      <c r="A231" s="294"/>
      <c r="B231" s="292"/>
      <c r="C231" s="292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0"/>
    </row>
    <row r="232" spans="1:14" x14ac:dyDescent="0.2">
      <c r="A232" s="297" t="s">
        <v>47</v>
      </c>
      <c r="B232" s="291">
        <v>14893078</v>
      </c>
      <c r="C232" s="291">
        <v>17265166</v>
      </c>
      <c r="D232" s="291">
        <v>13253185</v>
      </c>
      <c r="E232" s="291">
        <v>16184191</v>
      </c>
      <c r="F232" s="291">
        <v>15852134</v>
      </c>
      <c r="G232" s="291">
        <v>14784781</v>
      </c>
      <c r="H232" s="291">
        <v>14997178</v>
      </c>
      <c r="I232" s="291">
        <v>17175670</v>
      </c>
      <c r="J232" s="291">
        <v>16015480</v>
      </c>
      <c r="K232" s="291">
        <v>18194283</v>
      </c>
      <c r="L232" s="291">
        <v>15317672</v>
      </c>
      <c r="M232" s="291">
        <v>13216315</v>
      </c>
      <c r="N232" s="289">
        <f>SUM(B232:M233)</f>
        <v>187149133</v>
      </c>
    </row>
    <row r="233" spans="1:14" ht="13.5" thickBot="1" x14ac:dyDescent="0.25">
      <c r="A233" s="298"/>
      <c r="B233" s="292"/>
      <c r="C233" s="292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0"/>
    </row>
    <row r="234" spans="1:14" x14ac:dyDescent="0.2">
      <c r="A234" s="293" t="s">
        <v>50</v>
      </c>
      <c r="B234" s="291">
        <v>14097425</v>
      </c>
      <c r="C234" s="291">
        <v>14837112</v>
      </c>
      <c r="D234" s="291">
        <v>24644796</v>
      </c>
      <c r="E234" s="291">
        <v>31760667</v>
      </c>
      <c r="F234" s="291">
        <v>28666688</v>
      </c>
      <c r="G234" s="291">
        <v>23925842</v>
      </c>
      <c r="H234" s="291">
        <v>32082162</v>
      </c>
      <c r="I234" s="291">
        <v>32629226</v>
      </c>
      <c r="J234" s="291">
        <v>26352137</v>
      </c>
      <c r="K234" s="291">
        <v>15372227</v>
      </c>
      <c r="L234" s="291">
        <v>14914137</v>
      </c>
      <c r="M234" s="291">
        <v>15855313</v>
      </c>
      <c r="N234" s="289">
        <f>SUM(B234:M235)</f>
        <v>275137732</v>
      </c>
    </row>
    <row r="235" spans="1:14" ht="13.5" thickBot="1" x14ac:dyDescent="0.25">
      <c r="A235" s="294"/>
      <c r="B235" s="292"/>
      <c r="C235" s="292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0"/>
    </row>
    <row r="236" spans="1:14" x14ac:dyDescent="0.2">
      <c r="A236" s="293" t="s">
        <v>145</v>
      </c>
      <c r="B236" s="291">
        <v>0</v>
      </c>
      <c r="C236" s="291">
        <v>0</v>
      </c>
      <c r="D236" s="291">
        <v>0</v>
      </c>
      <c r="E236" s="291">
        <v>0</v>
      </c>
      <c r="F236" s="291">
        <v>0</v>
      </c>
      <c r="G236" s="291">
        <v>0</v>
      </c>
      <c r="H236" s="291">
        <v>0</v>
      </c>
      <c r="I236" s="291">
        <v>0</v>
      </c>
      <c r="J236" s="291">
        <v>0</v>
      </c>
      <c r="K236" s="291">
        <v>0</v>
      </c>
      <c r="L236" s="291">
        <v>0</v>
      </c>
      <c r="M236" s="291">
        <v>0</v>
      </c>
      <c r="N236" s="289">
        <f>SUM(B236:M237)</f>
        <v>0</v>
      </c>
    </row>
    <row r="237" spans="1:14" ht="13.5" thickBot="1" x14ac:dyDescent="0.25">
      <c r="A237" s="294"/>
      <c r="B237" s="292"/>
      <c r="C237" s="292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0"/>
    </row>
    <row r="238" spans="1:14" x14ac:dyDescent="0.2">
      <c r="A238" s="295" t="s">
        <v>13</v>
      </c>
      <c r="B238" s="295">
        <f>SUM(B218:B236)</f>
        <v>106457639</v>
      </c>
      <c r="C238" s="295">
        <f t="shared" ref="C238:N238" si="7">SUM(C218:C236)</f>
        <v>78673483</v>
      </c>
      <c r="D238" s="295">
        <f t="shared" si="7"/>
        <v>93071096</v>
      </c>
      <c r="E238" s="295">
        <f t="shared" si="7"/>
        <v>115310694</v>
      </c>
      <c r="F238" s="295">
        <f t="shared" si="7"/>
        <v>149848059</v>
      </c>
      <c r="G238" s="295">
        <f t="shared" si="7"/>
        <v>159145087</v>
      </c>
      <c r="H238" s="295">
        <f t="shared" si="7"/>
        <v>156947418</v>
      </c>
      <c r="I238" s="295">
        <f t="shared" si="7"/>
        <v>160066795</v>
      </c>
      <c r="J238" s="295">
        <f t="shared" si="7"/>
        <v>153889532</v>
      </c>
      <c r="K238" s="295">
        <f t="shared" si="7"/>
        <v>144747437</v>
      </c>
      <c r="L238" s="295">
        <f t="shared" si="7"/>
        <v>124310005</v>
      </c>
      <c r="M238" s="295">
        <f t="shared" si="7"/>
        <v>98868317</v>
      </c>
      <c r="N238" s="295">
        <f t="shared" si="7"/>
        <v>1541335562</v>
      </c>
    </row>
    <row r="239" spans="1:14" ht="13.5" thickBot="1" x14ac:dyDescent="0.25">
      <c r="A239" s="296"/>
      <c r="B239" s="296"/>
      <c r="C239" s="296"/>
      <c r="D239" s="296"/>
      <c r="E239" s="296"/>
      <c r="F239" s="296"/>
      <c r="G239" s="296"/>
      <c r="H239" s="296"/>
      <c r="I239" s="296"/>
      <c r="J239" s="296"/>
      <c r="K239" s="296"/>
      <c r="L239" s="296"/>
      <c r="M239" s="296"/>
      <c r="N239" s="296"/>
    </row>
  </sheetData>
  <mergeCells count="1281">
    <mergeCell ref="A10:N10"/>
    <mergeCell ref="A2:N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J13:J14"/>
    <mergeCell ref="K13:K14"/>
    <mergeCell ref="L13:L14"/>
    <mergeCell ref="M13:M14"/>
    <mergeCell ref="N13:N14"/>
    <mergeCell ref="A41:A42"/>
    <mergeCell ref="B41:B42"/>
    <mergeCell ref="C41:C42"/>
    <mergeCell ref="D41:D42"/>
    <mergeCell ref="E41:E42"/>
    <mergeCell ref="F41:F42"/>
    <mergeCell ref="G41:G42"/>
    <mergeCell ref="H41:H42"/>
    <mergeCell ref="I41:I42"/>
    <mergeCell ref="A214:N214"/>
    <mergeCell ref="A39:N39"/>
    <mergeCell ref="A92:N92"/>
    <mergeCell ref="J41:J42"/>
    <mergeCell ref="K41:K42"/>
    <mergeCell ref="L41:L42"/>
    <mergeCell ref="M41:M42"/>
    <mergeCell ref="N41:N42"/>
    <mergeCell ref="A43:A44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A45:A46"/>
    <mergeCell ref="J45:J46"/>
    <mergeCell ref="K45:K46"/>
    <mergeCell ref="L45:L46"/>
    <mergeCell ref="M45:M46"/>
    <mergeCell ref="N45:N46"/>
    <mergeCell ref="A47:A48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B45:B46"/>
    <mergeCell ref="C45:C46"/>
    <mergeCell ref="D45:D46"/>
    <mergeCell ref="E45:E46"/>
    <mergeCell ref="F45:F46"/>
    <mergeCell ref="G45:G46"/>
    <mergeCell ref="H45:H46"/>
    <mergeCell ref="I45:I46"/>
    <mergeCell ref="A49:A50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A51:A52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A53:A54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A57:A58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A59:A60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A65:A6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A69:A70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A71:A72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L79:L80"/>
    <mergeCell ref="M79:M80"/>
    <mergeCell ref="N79:N80"/>
    <mergeCell ref="A73:A74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H83:H84"/>
    <mergeCell ref="I83:I84"/>
    <mergeCell ref="J83:J84"/>
    <mergeCell ref="K83:K84"/>
    <mergeCell ref="L83:L84"/>
    <mergeCell ref="M83:M84"/>
    <mergeCell ref="N83:N84"/>
    <mergeCell ref="A77:A78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A79:A80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N85:N86"/>
    <mergeCell ref="A87:A88"/>
    <mergeCell ref="B87:B88"/>
    <mergeCell ref="C87:C88"/>
    <mergeCell ref="D87:D88"/>
    <mergeCell ref="E87:E88"/>
    <mergeCell ref="H87:H88"/>
    <mergeCell ref="I87:I88"/>
    <mergeCell ref="J85:J86"/>
    <mergeCell ref="K85:K86"/>
    <mergeCell ref="N87:N88"/>
    <mergeCell ref="A81:A82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A83:A84"/>
    <mergeCell ref="B83:B84"/>
    <mergeCell ref="C83:C84"/>
    <mergeCell ref="D83:D84"/>
    <mergeCell ref="E83:E84"/>
    <mergeCell ref="F83:F84"/>
    <mergeCell ref="G83:G84"/>
    <mergeCell ref="A94:A95"/>
    <mergeCell ref="B94:B95"/>
    <mergeCell ref="C94:C95"/>
    <mergeCell ref="D94:D95"/>
    <mergeCell ref="E94:E95"/>
    <mergeCell ref="L94:L95"/>
    <mergeCell ref="M94:M95"/>
    <mergeCell ref="L87:L88"/>
    <mergeCell ref="M87:M88"/>
    <mergeCell ref="L85:L86"/>
    <mergeCell ref="M85:M86"/>
    <mergeCell ref="F94:F95"/>
    <mergeCell ref="G94:G95"/>
    <mergeCell ref="F87:F88"/>
    <mergeCell ref="G87:G88"/>
    <mergeCell ref="J94:J95"/>
    <mergeCell ref="K94:K95"/>
    <mergeCell ref="J87:J88"/>
    <mergeCell ref="K87:K88"/>
    <mergeCell ref="A85:A86"/>
    <mergeCell ref="B85:B86"/>
    <mergeCell ref="C85:C86"/>
    <mergeCell ref="D85:D86"/>
    <mergeCell ref="E85:E86"/>
    <mergeCell ref="F85:F86"/>
    <mergeCell ref="G85:G86"/>
    <mergeCell ref="H85:H86"/>
    <mergeCell ref="I85:I86"/>
    <mergeCell ref="F122:F123"/>
    <mergeCell ref="G122:G123"/>
    <mergeCell ref="H122:H123"/>
    <mergeCell ref="I122:I123"/>
    <mergeCell ref="H94:H95"/>
    <mergeCell ref="I94:I95"/>
    <mergeCell ref="F116:F117"/>
    <mergeCell ref="G116:G117"/>
    <mergeCell ref="H116:H117"/>
    <mergeCell ref="I116:I117"/>
    <mergeCell ref="A143:A144"/>
    <mergeCell ref="B143:B144"/>
    <mergeCell ref="C143:C144"/>
    <mergeCell ref="D143:D144"/>
    <mergeCell ref="E143:E144"/>
    <mergeCell ref="N94:N95"/>
    <mergeCell ref="A122:A123"/>
    <mergeCell ref="B122:B123"/>
    <mergeCell ref="C122:C123"/>
    <mergeCell ref="D122:D123"/>
    <mergeCell ref="H143:H144"/>
    <mergeCell ref="I143:I144"/>
    <mergeCell ref="J143:J144"/>
    <mergeCell ref="K143:K144"/>
    <mergeCell ref="J122:J123"/>
    <mergeCell ref="K122:K123"/>
    <mergeCell ref="J126:J127"/>
    <mergeCell ref="K126:K127"/>
    <mergeCell ref="I128:I129"/>
    <mergeCell ref="J128:J129"/>
    <mergeCell ref="L143:L144"/>
    <mergeCell ref="M143:M144"/>
    <mergeCell ref="N143:N144"/>
    <mergeCell ref="A216:A217"/>
    <mergeCell ref="B216:B217"/>
    <mergeCell ref="C216:C217"/>
    <mergeCell ref="D216:D217"/>
    <mergeCell ref="E216:E217"/>
    <mergeCell ref="F216:F217"/>
    <mergeCell ref="G216:G217"/>
    <mergeCell ref="H216:H217"/>
    <mergeCell ref="I216:I217"/>
    <mergeCell ref="J216:J217"/>
    <mergeCell ref="K216:K217"/>
    <mergeCell ref="L216:L217"/>
    <mergeCell ref="M216:M217"/>
    <mergeCell ref="N216:N217"/>
    <mergeCell ref="A218:A219"/>
    <mergeCell ref="B218:B219"/>
    <mergeCell ref="C218:C219"/>
    <mergeCell ref="D218:D219"/>
    <mergeCell ref="E218:E219"/>
    <mergeCell ref="F218:F219"/>
    <mergeCell ref="G218:G219"/>
    <mergeCell ref="H218:H219"/>
    <mergeCell ref="I218:I219"/>
    <mergeCell ref="J218:J219"/>
    <mergeCell ref="K218:K219"/>
    <mergeCell ref="L218:L219"/>
    <mergeCell ref="M218:M219"/>
    <mergeCell ref="N218:N219"/>
    <mergeCell ref="A209:A210"/>
    <mergeCell ref="B209:B210"/>
    <mergeCell ref="C209:C210"/>
    <mergeCell ref="A220:A221"/>
    <mergeCell ref="B220:B221"/>
    <mergeCell ref="C220:C221"/>
    <mergeCell ref="D220:D221"/>
    <mergeCell ref="E220:E221"/>
    <mergeCell ref="F220:F221"/>
    <mergeCell ref="G220:G221"/>
    <mergeCell ref="H220:H221"/>
    <mergeCell ref="I220:I221"/>
    <mergeCell ref="J220:J221"/>
    <mergeCell ref="K220:K221"/>
    <mergeCell ref="L220:L221"/>
    <mergeCell ref="M220:M221"/>
    <mergeCell ref="N220:N221"/>
    <mergeCell ref="A222:A223"/>
    <mergeCell ref="B222:B223"/>
    <mergeCell ref="C222:C223"/>
    <mergeCell ref="D222:D223"/>
    <mergeCell ref="E222:E223"/>
    <mergeCell ref="F222:F223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L224:L225"/>
    <mergeCell ref="M224:M225"/>
    <mergeCell ref="N224:N225"/>
    <mergeCell ref="A226:A227"/>
    <mergeCell ref="B226:B227"/>
    <mergeCell ref="C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A228:A229"/>
    <mergeCell ref="B228:B229"/>
    <mergeCell ref="C228:C229"/>
    <mergeCell ref="D228:D229"/>
    <mergeCell ref="E228:E229"/>
    <mergeCell ref="F228:F229"/>
    <mergeCell ref="G228:G229"/>
    <mergeCell ref="H228:H229"/>
    <mergeCell ref="I228:I229"/>
    <mergeCell ref="J228:J229"/>
    <mergeCell ref="K228:K229"/>
    <mergeCell ref="L228:L229"/>
    <mergeCell ref="M228:M229"/>
    <mergeCell ref="N228:N229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M230:M231"/>
    <mergeCell ref="N230:N231"/>
    <mergeCell ref="A232:A233"/>
    <mergeCell ref="B232:B233"/>
    <mergeCell ref="C232:C233"/>
    <mergeCell ref="D232:D233"/>
    <mergeCell ref="E232:E233"/>
    <mergeCell ref="F232:F233"/>
    <mergeCell ref="G232:G233"/>
    <mergeCell ref="H232:H233"/>
    <mergeCell ref="I232:I233"/>
    <mergeCell ref="J232:J233"/>
    <mergeCell ref="K232:K233"/>
    <mergeCell ref="L232:L233"/>
    <mergeCell ref="M232:M233"/>
    <mergeCell ref="N232:N233"/>
    <mergeCell ref="A234:A235"/>
    <mergeCell ref="B234:B235"/>
    <mergeCell ref="C234:C235"/>
    <mergeCell ref="D234:D235"/>
    <mergeCell ref="E234:E235"/>
    <mergeCell ref="F234:F235"/>
    <mergeCell ref="G234:G235"/>
    <mergeCell ref="H234:H235"/>
    <mergeCell ref="I234:I235"/>
    <mergeCell ref="J234:J235"/>
    <mergeCell ref="K234:K235"/>
    <mergeCell ref="L234:L235"/>
    <mergeCell ref="M234:M235"/>
    <mergeCell ref="N234:N235"/>
    <mergeCell ref="A236:A237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A238:A239"/>
    <mergeCell ref="B238:B239"/>
    <mergeCell ref="C238:C239"/>
    <mergeCell ref="D238:D239"/>
    <mergeCell ref="E238:E239"/>
    <mergeCell ref="F238:F239"/>
    <mergeCell ref="G238:G239"/>
    <mergeCell ref="H238:H239"/>
    <mergeCell ref="I238:I239"/>
    <mergeCell ref="J238:J239"/>
    <mergeCell ref="K238:K239"/>
    <mergeCell ref="L238:L239"/>
    <mergeCell ref="M238:M239"/>
    <mergeCell ref="N238:N239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136:A137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N136:N137"/>
    <mergeCell ref="A161:A162"/>
    <mergeCell ref="A163:A164"/>
    <mergeCell ref="A165:A166"/>
    <mergeCell ref="A167:A168"/>
    <mergeCell ref="A169:A170"/>
    <mergeCell ref="A171:A172"/>
    <mergeCell ref="A173:A174"/>
    <mergeCell ref="A175:A176"/>
    <mergeCell ref="A177:A178"/>
    <mergeCell ref="A179:A180"/>
    <mergeCell ref="A181:A182"/>
    <mergeCell ref="A116:A117"/>
    <mergeCell ref="B116:B117"/>
    <mergeCell ref="C116:C117"/>
    <mergeCell ref="D116:D117"/>
    <mergeCell ref="E116:E117"/>
    <mergeCell ref="L122:L123"/>
    <mergeCell ref="M122:M123"/>
    <mergeCell ref="N122:N123"/>
    <mergeCell ref="E122:E123"/>
    <mergeCell ref="J116:J117"/>
    <mergeCell ref="K116:K117"/>
    <mergeCell ref="L116:L117"/>
    <mergeCell ref="M116:M117"/>
    <mergeCell ref="N116:N117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C96:C97"/>
    <mergeCell ref="D96:D97"/>
    <mergeCell ref="E96:E97"/>
    <mergeCell ref="F96:F97"/>
    <mergeCell ref="G96:G97"/>
    <mergeCell ref="H96:H97"/>
    <mergeCell ref="I96:I97"/>
    <mergeCell ref="J96:J97"/>
    <mergeCell ref="A124:A125"/>
    <mergeCell ref="A126:A127"/>
    <mergeCell ref="A128:A129"/>
    <mergeCell ref="A120:N120"/>
    <mergeCell ref="C110:C111"/>
    <mergeCell ref="D110:D111"/>
    <mergeCell ref="E110:E111"/>
    <mergeCell ref="F110:F111"/>
    <mergeCell ref="G110:G111"/>
    <mergeCell ref="H110:H111"/>
    <mergeCell ref="I110:I111"/>
    <mergeCell ref="A130:A131"/>
    <mergeCell ref="K124:K125"/>
    <mergeCell ref="L124:L125"/>
    <mergeCell ref="M124:M125"/>
    <mergeCell ref="N124:N125"/>
    <mergeCell ref="B126:B127"/>
    <mergeCell ref="C126:C127"/>
    <mergeCell ref="B124:B125"/>
    <mergeCell ref="C124:C125"/>
    <mergeCell ref="D124:D125"/>
    <mergeCell ref="J110:J111"/>
    <mergeCell ref="K110:K111"/>
    <mergeCell ref="L110:L111"/>
    <mergeCell ref="M110:M111"/>
    <mergeCell ref="N110:N111"/>
    <mergeCell ref="C112:C113"/>
    <mergeCell ref="D112:D113"/>
    <mergeCell ref="E112:E113"/>
    <mergeCell ref="F112:F113"/>
    <mergeCell ref="G112:G113"/>
    <mergeCell ref="H112:H113"/>
    <mergeCell ref="A132:A133"/>
    <mergeCell ref="A134:A135"/>
    <mergeCell ref="A145:A146"/>
    <mergeCell ref="A141:N141"/>
    <mergeCell ref="K132:K133"/>
    <mergeCell ref="L132:L133"/>
    <mergeCell ref="M132:M133"/>
    <mergeCell ref="N132:N133"/>
    <mergeCell ref="B134:B135"/>
    <mergeCell ref="C134:C135"/>
    <mergeCell ref="A147:A148"/>
    <mergeCell ref="A149:A150"/>
    <mergeCell ref="A151:A152"/>
    <mergeCell ref="A153:A154"/>
    <mergeCell ref="A155:A156"/>
    <mergeCell ref="A157:A158"/>
    <mergeCell ref="A159:A160"/>
    <mergeCell ref="F134:F135"/>
    <mergeCell ref="G134:G135"/>
    <mergeCell ref="H134:H135"/>
    <mergeCell ref="I134:I135"/>
    <mergeCell ref="C147:C148"/>
    <mergeCell ref="D147:D148"/>
    <mergeCell ref="E147:E148"/>
    <mergeCell ref="F147:F148"/>
    <mergeCell ref="G147:G148"/>
    <mergeCell ref="H147:H148"/>
    <mergeCell ref="I147:I148"/>
    <mergeCell ref="C149:C150"/>
    <mergeCell ref="D149:D150"/>
    <mergeCell ref="E149:E150"/>
    <mergeCell ref="F149:F150"/>
    <mergeCell ref="A183:A184"/>
    <mergeCell ref="A185:A186"/>
    <mergeCell ref="A187:A188"/>
    <mergeCell ref="A189:A190"/>
    <mergeCell ref="A191:A192"/>
    <mergeCell ref="A193:A194"/>
    <mergeCell ref="A195:A196"/>
    <mergeCell ref="A197:A198"/>
    <mergeCell ref="A199:A200"/>
    <mergeCell ref="A201:A202"/>
    <mergeCell ref="A203:A204"/>
    <mergeCell ref="A205:A206"/>
    <mergeCell ref="A207:A208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4:B115"/>
    <mergeCell ref="B112:B113"/>
    <mergeCell ref="B130:B131"/>
    <mergeCell ref="B147:B148"/>
    <mergeCell ref="B149:B150"/>
    <mergeCell ref="B153:B154"/>
    <mergeCell ref="B157:B158"/>
    <mergeCell ref="B161:B162"/>
    <mergeCell ref="B165:B166"/>
    <mergeCell ref="B169:B170"/>
    <mergeCell ref="B173:B174"/>
    <mergeCell ref="K96:K97"/>
    <mergeCell ref="L96:L97"/>
    <mergeCell ref="M96:M97"/>
    <mergeCell ref="N96:N97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I112:I113"/>
    <mergeCell ref="J112:J113"/>
    <mergeCell ref="K112:K113"/>
    <mergeCell ref="L112:L113"/>
    <mergeCell ref="M112:M113"/>
    <mergeCell ref="N112:N113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E124:E125"/>
    <mergeCell ref="F124:F125"/>
    <mergeCell ref="G124:G125"/>
    <mergeCell ref="H124:H125"/>
    <mergeCell ref="I124:I125"/>
    <mergeCell ref="J124:J125"/>
    <mergeCell ref="D126:D127"/>
    <mergeCell ref="E126:E127"/>
    <mergeCell ref="F126:F127"/>
    <mergeCell ref="G126:G127"/>
    <mergeCell ref="H126:H127"/>
    <mergeCell ref="I126:I127"/>
    <mergeCell ref="L126:L127"/>
    <mergeCell ref="M126:M127"/>
    <mergeCell ref="N126:N127"/>
    <mergeCell ref="B128:B129"/>
    <mergeCell ref="C128:C129"/>
    <mergeCell ref="D128:D129"/>
    <mergeCell ref="E128:E129"/>
    <mergeCell ref="F128:F129"/>
    <mergeCell ref="G128:G129"/>
    <mergeCell ref="H128:H129"/>
    <mergeCell ref="N128:N129"/>
    <mergeCell ref="C130:C131"/>
    <mergeCell ref="D130:D131"/>
    <mergeCell ref="E130:E131"/>
    <mergeCell ref="F130:F131"/>
    <mergeCell ref="G130:G131"/>
    <mergeCell ref="K130:K131"/>
    <mergeCell ref="L130:L131"/>
    <mergeCell ref="M130:M131"/>
    <mergeCell ref="K128:K129"/>
    <mergeCell ref="L128:L129"/>
    <mergeCell ref="M128:M129"/>
    <mergeCell ref="H132:H133"/>
    <mergeCell ref="I132:I133"/>
    <mergeCell ref="J132:J133"/>
    <mergeCell ref="H130:H131"/>
    <mergeCell ref="I130:I131"/>
    <mergeCell ref="J130:J131"/>
    <mergeCell ref="N130:N131"/>
    <mergeCell ref="B132:B133"/>
    <mergeCell ref="C132:C133"/>
    <mergeCell ref="D132:D133"/>
    <mergeCell ref="E132:E133"/>
    <mergeCell ref="F132:F133"/>
    <mergeCell ref="B145:B146"/>
    <mergeCell ref="C145:C146"/>
    <mergeCell ref="D145:D146"/>
    <mergeCell ref="E145:E146"/>
    <mergeCell ref="F145:F146"/>
    <mergeCell ref="G132:G133"/>
    <mergeCell ref="F143:F144"/>
    <mergeCell ref="G143:G144"/>
    <mergeCell ref="D134:D135"/>
    <mergeCell ref="E134:E135"/>
    <mergeCell ref="L145:L146"/>
    <mergeCell ref="J134:J135"/>
    <mergeCell ref="K134:K135"/>
    <mergeCell ref="L134:L135"/>
    <mergeCell ref="M134:M135"/>
    <mergeCell ref="N134:N135"/>
    <mergeCell ref="J136:J137"/>
    <mergeCell ref="K136:K137"/>
    <mergeCell ref="L136:L137"/>
    <mergeCell ref="M136:M137"/>
    <mergeCell ref="N145:N146"/>
    <mergeCell ref="G145:G146"/>
    <mergeCell ref="M145:M146"/>
    <mergeCell ref="H145:H146"/>
    <mergeCell ref="I145:I146"/>
    <mergeCell ref="J145:J146"/>
    <mergeCell ref="K145:K146"/>
    <mergeCell ref="L149:L150"/>
    <mergeCell ref="J147:J148"/>
    <mergeCell ref="K147:K148"/>
    <mergeCell ref="L147:L148"/>
    <mergeCell ref="M147:M148"/>
    <mergeCell ref="N147:N148"/>
    <mergeCell ref="N149:N150"/>
    <mergeCell ref="M149:M150"/>
    <mergeCell ref="J149:J150"/>
    <mergeCell ref="K149:K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G149:G150"/>
    <mergeCell ref="H149:H150"/>
    <mergeCell ref="I149:I150"/>
    <mergeCell ref="L153:L154"/>
    <mergeCell ref="J151:J152"/>
    <mergeCell ref="K151:K152"/>
    <mergeCell ref="L151:L152"/>
    <mergeCell ref="M151:M152"/>
    <mergeCell ref="N151:N152"/>
    <mergeCell ref="N153:N154"/>
    <mergeCell ref="M153:M154"/>
    <mergeCell ref="J153:J154"/>
    <mergeCell ref="K153:K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G153:G154"/>
    <mergeCell ref="H153:H154"/>
    <mergeCell ref="I153:I154"/>
    <mergeCell ref="C153:C154"/>
    <mergeCell ref="D153:D154"/>
    <mergeCell ref="E153:E154"/>
    <mergeCell ref="F153:F154"/>
    <mergeCell ref="L157:L158"/>
    <mergeCell ref="J155:J156"/>
    <mergeCell ref="K155:K156"/>
    <mergeCell ref="L155:L156"/>
    <mergeCell ref="M155:M156"/>
    <mergeCell ref="N155:N156"/>
    <mergeCell ref="N157:N158"/>
    <mergeCell ref="M157:M158"/>
    <mergeCell ref="J157:J158"/>
    <mergeCell ref="K157:K158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G157:G158"/>
    <mergeCell ref="H157:H158"/>
    <mergeCell ref="I157:I158"/>
    <mergeCell ref="C157:C158"/>
    <mergeCell ref="D157:D158"/>
    <mergeCell ref="E157:E158"/>
    <mergeCell ref="F157:F158"/>
    <mergeCell ref="L161:L162"/>
    <mergeCell ref="J159:J160"/>
    <mergeCell ref="K159:K160"/>
    <mergeCell ref="L159:L160"/>
    <mergeCell ref="M159:M160"/>
    <mergeCell ref="N159:N160"/>
    <mergeCell ref="N161:N162"/>
    <mergeCell ref="M161:M162"/>
    <mergeCell ref="J161:J162"/>
    <mergeCell ref="K161:K162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G161:G162"/>
    <mergeCell ref="H161:H162"/>
    <mergeCell ref="I161:I162"/>
    <mergeCell ref="C161:C162"/>
    <mergeCell ref="D161:D162"/>
    <mergeCell ref="E161:E162"/>
    <mergeCell ref="F161:F162"/>
    <mergeCell ref="J163:J164"/>
    <mergeCell ref="K163:K164"/>
    <mergeCell ref="L163:L164"/>
    <mergeCell ref="M163:M164"/>
    <mergeCell ref="N163:N164"/>
    <mergeCell ref="B175:B176"/>
    <mergeCell ref="M175:M176"/>
    <mergeCell ref="N175:N176"/>
    <mergeCell ref="C165:C166"/>
    <mergeCell ref="D165:D166"/>
    <mergeCell ref="E165:E166"/>
    <mergeCell ref="F165:F166"/>
    <mergeCell ref="L165:L166"/>
    <mergeCell ref="N165:N166"/>
    <mergeCell ref="M165:M166"/>
    <mergeCell ref="J165:J166"/>
    <mergeCell ref="K165:K166"/>
    <mergeCell ref="B167:B168"/>
    <mergeCell ref="C167:C168"/>
    <mergeCell ref="D167:D168"/>
    <mergeCell ref="E167:E168"/>
    <mergeCell ref="F167:F168"/>
    <mergeCell ref="G167:G168"/>
    <mergeCell ref="H167:H168"/>
    <mergeCell ref="I167:I168"/>
    <mergeCell ref="G165:G166"/>
    <mergeCell ref="M167:M168"/>
    <mergeCell ref="N167:N168"/>
    <mergeCell ref="H165:H166"/>
    <mergeCell ref="I165:I166"/>
    <mergeCell ref="J167:J168"/>
    <mergeCell ref="K167:K168"/>
    <mergeCell ref="L167:L168"/>
    <mergeCell ref="N169:N170"/>
    <mergeCell ref="B171:B172"/>
    <mergeCell ref="C171:C172"/>
    <mergeCell ref="D171:D172"/>
    <mergeCell ref="L169:L170"/>
    <mergeCell ref="N177:N178"/>
    <mergeCell ref="M177:M178"/>
    <mergeCell ref="J177:J178"/>
    <mergeCell ref="K177:K178"/>
    <mergeCell ref="C173:C174"/>
    <mergeCell ref="D173:D174"/>
    <mergeCell ref="E173:E174"/>
    <mergeCell ref="F173:F174"/>
    <mergeCell ref="H169:H170"/>
    <mergeCell ref="I169:I170"/>
    <mergeCell ref="L173:L174"/>
    <mergeCell ref="J171:J172"/>
    <mergeCell ref="K171:K172"/>
    <mergeCell ref="L171:L172"/>
    <mergeCell ref="M171:M172"/>
    <mergeCell ref="N171:N172"/>
    <mergeCell ref="J175:J176"/>
    <mergeCell ref="K175:K176"/>
    <mergeCell ref="L175:L176"/>
    <mergeCell ref="N173:N174"/>
    <mergeCell ref="M173:M174"/>
    <mergeCell ref="J173:J174"/>
    <mergeCell ref="K173:K174"/>
    <mergeCell ref="G177:G178"/>
    <mergeCell ref="C175:C176"/>
    <mergeCell ref="D175:D176"/>
    <mergeCell ref="E175:E176"/>
    <mergeCell ref="F175:F176"/>
    <mergeCell ref="G175:G176"/>
    <mergeCell ref="H175:H176"/>
    <mergeCell ref="I175:I176"/>
    <mergeCell ref="G173:G174"/>
    <mergeCell ref="C169:C170"/>
    <mergeCell ref="H173:H174"/>
    <mergeCell ref="I173:I174"/>
    <mergeCell ref="D179:D180"/>
    <mergeCell ref="E179:E180"/>
    <mergeCell ref="F179:F180"/>
    <mergeCell ref="G179:G180"/>
    <mergeCell ref="H179:H180"/>
    <mergeCell ref="I179:I180"/>
    <mergeCell ref="E171:E172"/>
    <mergeCell ref="F171:F172"/>
    <mergeCell ref="G171:G172"/>
    <mergeCell ref="H171:H172"/>
    <mergeCell ref="I171:I172"/>
    <mergeCell ref="G169:G170"/>
    <mergeCell ref="D169:D170"/>
    <mergeCell ref="E169:E170"/>
    <mergeCell ref="F169:F170"/>
    <mergeCell ref="M179:M180"/>
    <mergeCell ref="N179:N180"/>
    <mergeCell ref="M169:M170"/>
    <mergeCell ref="J169:J170"/>
    <mergeCell ref="K169:K170"/>
    <mergeCell ref="E181:E182"/>
    <mergeCell ref="F181:F182"/>
    <mergeCell ref="H185:H186"/>
    <mergeCell ref="I185:I186"/>
    <mergeCell ref="H177:H178"/>
    <mergeCell ref="I177:I178"/>
    <mergeCell ref="L181:L182"/>
    <mergeCell ref="J179:J180"/>
    <mergeCell ref="K179:K180"/>
    <mergeCell ref="L179:L180"/>
    <mergeCell ref="B177:B178"/>
    <mergeCell ref="C177:C178"/>
    <mergeCell ref="D177:D178"/>
    <mergeCell ref="E177:E178"/>
    <mergeCell ref="F177:F178"/>
    <mergeCell ref="H181:H182"/>
    <mergeCell ref="I181:I182"/>
    <mergeCell ref="L177:L178"/>
    <mergeCell ref="B179:B180"/>
    <mergeCell ref="C179:C180"/>
    <mergeCell ref="N181:N182"/>
    <mergeCell ref="M181:M182"/>
    <mergeCell ref="J181:J182"/>
    <mergeCell ref="K181:K182"/>
    <mergeCell ref="B183:B184"/>
    <mergeCell ref="C183:C184"/>
    <mergeCell ref="D183:D184"/>
    <mergeCell ref="E183:E184"/>
    <mergeCell ref="F183:F184"/>
    <mergeCell ref="G183:G184"/>
    <mergeCell ref="H183:H184"/>
    <mergeCell ref="I183:I184"/>
    <mergeCell ref="G181:G182"/>
    <mergeCell ref="B185:B186"/>
    <mergeCell ref="C185:C186"/>
    <mergeCell ref="D185:D186"/>
    <mergeCell ref="E185:E186"/>
    <mergeCell ref="F185:F186"/>
    <mergeCell ref="L185:L186"/>
    <mergeCell ref="J183:J184"/>
    <mergeCell ref="K183:K184"/>
    <mergeCell ref="L183:L184"/>
    <mergeCell ref="M183:M184"/>
    <mergeCell ref="N183:N184"/>
    <mergeCell ref="N185:N186"/>
    <mergeCell ref="M185:M186"/>
    <mergeCell ref="J185:J186"/>
    <mergeCell ref="K185:K186"/>
    <mergeCell ref="G185:G186"/>
    <mergeCell ref="B181:B182"/>
    <mergeCell ref="C181:C182"/>
    <mergeCell ref="D181:D182"/>
    <mergeCell ref="C187:C188"/>
    <mergeCell ref="D187:D188"/>
    <mergeCell ref="E187:E188"/>
    <mergeCell ref="F187:F188"/>
    <mergeCell ref="G187:G188"/>
    <mergeCell ref="H187:H188"/>
    <mergeCell ref="I187:I188"/>
    <mergeCell ref="G193:G194"/>
    <mergeCell ref="B189:B190"/>
    <mergeCell ref="C189:C190"/>
    <mergeCell ref="D189:D190"/>
    <mergeCell ref="E189:E190"/>
    <mergeCell ref="F189:F190"/>
    <mergeCell ref="H193:H194"/>
    <mergeCell ref="I193:I194"/>
    <mergeCell ref="L189:L190"/>
    <mergeCell ref="J187:J188"/>
    <mergeCell ref="K187:K188"/>
    <mergeCell ref="L187:L188"/>
    <mergeCell ref="H189:H190"/>
    <mergeCell ref="M187:M188"/>
    <mergeCell ref="N187:N188"/>
    <mergeCell ref="N189:N190"/>
    <mergeCell ref="M189:M190"/>
    <mergeCell ref="J189:J190"/>
    <mergeCell ref="K189:K190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G189:G190"/>
    <mergeCell ref="B193:B194"/>
    <mergeCell ref="C193:C194"/>
    <mergeCell ref="D193:D194"/>
    <mergeCell ref="E193:E194"/>
    <mergeCell ref="F193:F194"/>
    <mergeCell ref="I189:I190"/>
    <mergeCell ref="L193:L194"/>
    <mergeCell ref="J191:J192"/>
    <mergeCell ref="K191:K192"/>
    <mergeCell ref="L191:L192"/>
    <mergeCell ref="M191:M192"/>
    <mergeCell ref="N191:N192"/>
    <mergeCell ref="N193:N194"/>
    <mergeCell ref="M193:M194"/>
    <mergeCell ref="J193:J194"/>
    <mergeCell ref="K193:K194"/>
    <mergeCell ref="B187:B188"/>
    <mergeCell ref="K199:K200"/>
    <mergeCell ref="L199:L200"/>
    <mergeCell ref="M199:M200"/>
    <mergeCell ref="N199:N200"/>
    <mergeCell ref="N201:N202"/>
    <mergeCell ref="M201:M202"/>
    <mergeCell ref="J201:J202"/>
    <mergeCell ref="K201:K202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G201:G202"/>
    <mergeCell ref="B197:B198"/>
    <mergeCell ref="C197:C198"/>
    <mergeCell ref="D197:D198"/>
    <mergeCell ref="E197:E198"/>
    <mergeCell ref="F197:F198"/>
    <mergeCell ref="L197:L198"/>
    <mergeCell ref="J195:J196"/>
    <mergeCell ref="K195:K196"/>
    <mergeCell ref="L195:L196"/>
    <mergeCell ref="H197:H198"/>
    <mergeCell ref="E205:E206"/>
    <mergeCell ref="F205:F206"/>
    <mergeCell ref="H201:H202"/>
    <mergeCell ref="I201:I202"/>
    <mergeCell ref="L205:L206"/>
    <mergeCell ref="J203:J204"/>
    <mergeCell ref="K203:K204"/>
    <mergeCell ref="L203:L204"/>
    <mergeCell ref="M195:M196"/>
    <mergeCell ref="N195:N196"/>
    <mergeCell ref="N197:N198"/>
    <mergeCell ref="M197:M198"/>
    <mergeCell ref="J197:J198"/>
    <mergeCell ref="K197:K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G197:G198"/>
    <mergeCell ref="B201:B202"/>
    <mergeCell ref="C201:C202"/>
    <mergeCell ref="D201:D202"/>
    <mergeCell ref="E201:E202"/>
    <mergeCell ref="F201:F202"/>
    <mergeCell ref="M203:M204"/>
    <mergeCell ref="I197:I198"/>
    <mergeCell ref="L201:L202"/>
    <mergeCell ref="J199:J200"/>
    <mergeCell ref="N203:N204"/>
    <mergeCell ref="N205:N206"/>
    <mergeCell ref="K205:K206"/>
    <mergeCell ref="B207:B208"/>
    <mergeCell ref="C207:C208"/>
    <mergeCell ref="D207:D208"/>
    <mergeCell ref="E207:E208"/>
    <mergeCell ref="N207:N208"/>
    <mergeCell ref="J207:J208"/>
    <mergeCell ref="K207:K208"/>
    <mergeCell ref="L207:L208"/>
    <mergeCell ref="G205:G206"/>
    <mergeCell ref="M207:M208"/>
    <mergeCell ref="F207:F208"/>
    <mergeCell ref="G207:G208"/>
    <mergeCell ref="H207:H208"/>
    <mergeCell ref="I207:I208"/>
    <mergeCell ref="M205:M206"/>
    <mergeCell ref="H205:H206"/>
    <mergeCell ref="I205:I206"/>
    <mergeCell ref="J205:J206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B205:B206"/>
    <mergeCell ref="C205:C206"/>
    <mergeCell ref="D205:D206"/>
  </mergeCells>
  <phoneticPr fontId="5" type="noConversion"/>
  <hyperlinks>
    <hyperlink ref="A3" location="'Tn Km 2013'!A34" display="1 - FERROEXPRESO PAMPEANO S.A."/>
    <hyperlink ref="A4" location="'Tn Km 2013'!A60" display="2 - NUEVO CENTRAL ARGENTINO S.A."/>
    <hyperlink ref="A5" location="'Tn Km 2013'!A79" display="3 - FERROSUR ROCA S.A."/>
    <hyperlink ref="A6" location="'Tn Km 2013'!A100" display="4 - BELGRANO CARGAS Y LOGÍSTICA S.A. - Línea San Martín "/>
    <hyperlink ref="A7" location="'Tn Km 2013'!A119" display="5 - BELGRANO CARGAS Y LOGÍSTICA S.A. - Línea Urquiza"/>
    <hyperlink ref="A8" location="'Tn Km 2013'!A137" display="6 - BELGRANO CARGAS Y LOGÍSTICA S.A. - Línea Belgrano"/>
    <hyperlink ref="A3:C3" location="'1997'!A40" display="1 - FERROEXPRESO PAMPEANO S.A."/>
    <hyperlink ref="A4:C4" location="'1997'!A92" display="2 - NUEVO CENTRAL ARGENTINO S.A."/>
    <hyperlink ref="A5:C5" location="'1997'!A142" display="3 - FERROSUR ROCA S.A."/>
    <hyperlink ref="A6:C6" location="'1997'!A164" display="4 - BUENOS AIRES AL PACIFICO S.A. "/>
    <hyperlink ref="A7:C7" location="'1997'!A198" display="5 - FERROCARRIL MESOPOTAMICO GRAL URQUIZA S.A."/>
    <hyperlink ref="A8:C8" location="'1997'!A265" display="6 - BELGRANO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</oddFooter>
  </headerFooter>
  <rowBreaks count="6" manualBreakCount="6">
    <brk id="38" max="16383" man="1"/>
    <brk id="91" max="16383" man="1"/>
    <brk id="119" max="16383" man="1"/>
    <brk id="140" max="16383" man="1"/>
    <brk id="198" max="16383" man="1"/>
    <brk id="213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42"/>
  <sheetViews>
    <sheetView showGridLines="0" showRowColHeaders="0" view="pageLayout" topLeftCell="G1" zoomScaleNormal="100" workbookViewId="0">
      <selection activeCell="A23" sqref="A23:A24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33" customFormat="1" ht="24.95" customHeight="1" x14ac:dyDescent="0.2">
      <c r="A2" s="302" t="s">
        <v>187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33" customFormat="1" ht="24.95" customHeight="1" x14ac:dyDescent="0.2">
      <c r="A4" s="190" t="s">
        <v>0</v>
      </c>
      <c r="B4" s="190"/>
      <c r="C4" s="190"/>
      <c r="D4" s="184"/>
      <c r="E4" s="38"/>
      <c r="N4" s="35"/>
    </row>
    <row r="5" spans="1:14" s="33" customFormat="1" ht="24.95" customHeight="1" x14ac:dyDescent="0.2">
      <c r="A5" s="190" t="s">
        <v>18</v>
      </c>
      <c r="B5" s="190"/>
      <c r="C5" s="190"/>
      <c r="D5" s="190"/>
      <c r="E5" s="38"/>
      <c r="N5" s="35"/>
    </row>
    <row r="6" spans="1:14" s="33" customFormat="1" ht="24.95" customHeight="1" x14ac:dyDescent="0.2">
      <c r="A6" s="190" t="s">
        <v>29</v>
      </c>
      <c r="B6" s="190"/>
      <c r="C6" s="190"/>
      <c r="D6" s="190"/>
      <c r="E6" s="38"/>
      <c r="N6" s="35"/>
    </row>
    <row r="7" spans="1:14" s="33" customFormat="1" ht="24.95" customHeight="1" x14ac:dyDescent="0.2">
      <c r="A7" s="190" t="s">
        <v>200</v>
      </c>
      <c r="B7" s="190"/>
      <c r="C7" s="190"/>
      <c r="D7" s="190"/>
      <c r="E7" s="38"/>
      <c r="N7" s="35"/>
    </row>
    <row r="8" spans="1:14" s="33" customFormat="1" ht="24.95" customHeight="1" x14ac:dyDescent="0.2">
      <c r="A8" s="190" t="s">
        <v>201</v>
      </c>
      <c r="B8" s="190"/>
      <c r="C8" s="190"/>
      <c r="D8" s="190"/>
      <c r="E8" s="38"/>
      <c r="N8" s="35"/>
    </row>
    <row r="9" spans="1:14" s="33" customFormat="1" ht="24.95" customHeight="1" x14ac:dyDescent="0.2">
      <c r="A9" s="190" t="s">
        <v>206</v>
      </c>
      <c r="B9" s="190"/>
      <c r="C9" s="190"/>
      <c r="D9" s="190"/>
      <c r="E9" s="38"/>
      <c r="N9" s="35"/>
    </row>
    <row r="11" spans="1:14" x14ac:dyDescent="0.2">
      <c r="A11" s="301" t="s">
        <v>163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1"/>
      <c r="N11" s="301"/>
    </row>
    <row r="12" spans="1:14" s="33" customFormat="1" ht="24.95" customHeight="1" thickBo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25"/>
    </row>
    <row r="13" spans="1:14" x14ac:dyDescent="0.2">
      <c r="A13" s="293"/>
      <c r="B13" s="303" t="s">
        <v>1</v>
      </c>
      <c r="C13" s="293" t="s">
        <v>2</v>
      </c>
      <c r="D13" s="303" t="s">
        <v>3</v>
      </c>
      <c r="E13" s="293" t="s">
        <v>4</v>
      </c>
      <c r="F13" s="303" t="s">
        <v>5</v>
      </c>
      <c r="G13" s="293" t="s">
        <v>6</v>
      </c>
      <c r="H13" s="303" t="s">
        <v>7</v>
      </c>
      <c r="I13" s="293" t="s">
        <v>8</v>
      </c>
      <c r="J13" s="303" t="s">
        <v>9</v>
      </c>
      <c r="K13" s="293" t="s">
        <v>10</v>
      </c>
      <c r="L13" s="303" t="s">
        <v>11</v>
      </c>
      <c r="M13" s="293" t="s">
        <v>12</v>
      </c>
      <c r="N13" s="305" t="s">
        <v>13</v>
      </c>
    </row>
    <row r="14" spans="1:14" ht="13.5" thickBot="1" x14ac:dyDescent="0.25">
      <c r="A14" s="294"/>
      <c r="B14" s="304"/>
      <c r="C14" s="294"/>
      <c r="D14" s="304"/>
      <c r="E14" s="294"/>
      <c r="F14" s="304"/>
      <c r="G14" s="294"/>
      <c r="H14" s="304"/>
      <c r="I14" s="294"/>
      <c r="J14" s="304"/>
      <c r="K14" s="294"/>
      <c r="L14" s="304"/>
      <c r="M14" s="294"/>
      <c r="N14" s="306"/>
    </row>
    <row r="15" spans="1:14" x14ac:dyDescent="0.2">
      <c r="A15" s="293" t="s">
        <v>14</v>
      </c>
      <c r="B15" s="307">
        <v>3680000</v>
      </c>
      <c r="C15" s="307">
        <v>170000</v>
      </c>
      <c r="D15" s="307">
        <v>13470000</v>
      </c>
      <c r="E15" s="307">
        <v>16090000</v>
      </c>
      <c r="F15" s="307">
        <v>16410000</v>
      </c>
      <c r="G15" s="307">
        <v>15960000</v>
      </c>
      <c r="H15" s="307">
        <v>13870000</v>
      </c>
      <c r="I15" s="307">
        <v>13040000</v>
      </c>
      <c r="J15" s="307">
        <v>4470000</v>
      </c>
      <c r="K15" s="307">
        <v>5250000</v>
      </c>
      <c r="L15" s="307">
        <v>6910000</v>
      </c>
      <c r="M15" s="307">
        <v>2560000</v>
      </c>
      <c r="N15" s="309">
        <v>111880000</v>
      </c>
    </row>
    <row r="16" spans="1:14" ht="13.5" thickBot="1" x14ac:dyDescent="0.25">
      <c r="A16" s="294"/>
      <c r="B16" s="308"/>
      <c r="C16" s="308"/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10"/>
    </row>
    <row r="17" spans="1:14" x14ac:dyDescent="0.2">
      <c r="A17" s="293" t="s">
        <v>118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9">
        <v>0</v>
      </c>
    </row>
    <row r="18" spans="1:14" ht="13.5" thickBot="1" x14ac:dyDescent="0.25">
      <c r="A18" s="294"/>
      <c r="B18" s="308"/>
      <c r="C18" s="308"/>
      <c r="D18" s="308"/>
      <c r="E18" s="308"/>
      <c r="F18" s="308"/>
      <c r="G18" s="308"/>
      <c r="H18" s="308"/>
      <c r="I18" s="308"/>
      <c r="J18" s="308"/>
      <c r="K18" s="308"/>
      <c r="L18" s="308"/>
      <c r="M18" s="308"/>
      <c r="N18" s="310"/>
    </row>
    <row r="19" spans="1:14" x14ac:dyDescent="0.2">
      <c r="A19" s="293" t="s">
        <v>109</v>
      </c>
      <c r="B19" s="307">
        <v>2920000</v>
      </c>
      <c r="C19" s="307">
        <v>1080000</v>
      </c>
      <c r="D19" s="307">
        <v>2640000</v>
      </c>
      <c r="E19" s="307">
        <v>3260000</v>
      </c>
      <c r="F19" s="307">
        <v>3250000</v>
      </c>
      <c r="G19" s="307">
        <v>3370000</v>
      </c>
      <c r="H19" s="307">
        <v>1730000</v>
      </c>
      <c r="I19" s="307">
        <v>2760000</v>
      </c>
      <c r="J19" s="307">
        <v>2040000</v>
      </c>
      <c r="K19" s="307">
        <v>1730000</v>
      </c>
      <c r="L19" s="307">
        <v>1340000</v>
      </c>
      <c r="M19" s="307">
        <v>1800000</v>
      </c>
      <c r="N19" s="309">
        <v>27920000</v>
      </c>
    </row>
    <row r="20" spans="1:14" ht="13.5" thickBot="1" x14ac:dyDescent="0.25">
      <c r="A20" s="294"/>
      <c r="B20" s="308"/>
      <c r="C20" s="308"/>
      <c r="D20" s="308"/>
      <c r="E20" s="308"/>
      <c r="F20" s="308"/>
      <c r="G20" s="308"/>
      <c r="H20" s="308"/>
      <c r="I20" s="308"/>
      <c r="J20" s="308"/>
      <c r="K20" s="308"/>
      <c r="L20" s="308"/>
      <c r="M20" s="308"/>
      <c r="N20" s="310"/>
    </row>
    <row r="21" spans="1:14" x14ac:dyDescent="0.2">
      <c r="A21" s="293" t="s">
        <v>80</v>
      </c>
      <c r="B21" s="307">
        <v>1520000</v>
      </c>
      <c r="C21" s="307">
        <v>2720000</v>
      </c>
      <c r="D21" s="307">
        <v>1710000</v>
      </c>
      <c r="E21" s="307">
        <v>150000</v>
      </c>
      <c r="F21" s="307">
        <v>260000</v>
      </c>
      <c r="G21" s="307">
        <v>200000</v>
      </c>
      <c r="H21" s="307">
        <v>70000</v>
      </c>
      <c r="I21" s="307"/>
      <c r="J21" s="307"/>
      <c r="K21" s="307">
        <v>10000</v>
      </c>
      <c r="L21" s="307">
        <v>800000</v>
      </c>
      <c r="M21" s="307">
        <v>197</v>
      </c>
      <c r="N21" s="309">
        <v>7440197</v>
      </c>
    </row>
    <row r="22" spans="1:14" ht="13.5" thickBot="1" x14ac:dyDescent="0.25">
      <c r="A22" s="294"/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10"/>
    </row>
    <row r="23" spans="1:14" x14ac:dyDescent="0.2">
      <c r="A23" s="293" t="s">
        <v>15</v>
      </c>
      <c r="B23" s="307"/>
      <c r="C23" s="307"/>
      <c r="D23" s="307"/>
      <c r="E23" s="307"/>
      <c r="F23" s="307"/>
      <c r="G23" s="307"/>
      <c r="H23" s="307"/>
      <c r="I23" s="307"/>
      <c r="J23" s="307"/>
      <c r="K23" s="307"/>
      <c r="L23" s="307"/>
      <c r="M23" s="307"/>
      <c r="N23" s="309">
        <v>0</v>
      </c>
    </row>
    <row r="24" spans="1:14" ht="13.5" thickBot="1" x14ac:dyDescent="0.25">
      <c r="A24" s="294"/>
      <c r="B24" s="308"/>
      <c r="C24" s="308"/>
      <c r="D24" s="308"/>
      <c r="E24" s="308"/>
      <c r="F24" s="308"/>
      <c r="G24" s="308"/>
      <c r="H24" s="308"/>
      <c r="I24" s="308"/>
      <c r="J24" s="308"/>
      <c r="K24" s="308"/>
      <c r="L24" s="308"/>
      <c r="M24" s="308"/>
      <c r="N24" s="310"/>
    </row>
    <row r="25" spans="1:14" x14ac:dyDescent="0.2">
      <c r="A25" s="293" t="s">
        <v>119</v>
      </c>
      <c r="B25" s="307"/>
      <c r="C25" s="307"/>
      <c r="D25" s="307">
        <v>40000</v>
      </c>
      <c r="E25" s="307"/>
      <c r="F25" s="307"/>
      <c r="G25" s="307">
        <v>40000</v>
      </c>
      <c r="H25" s="307"/>
      <c r="I25" s="307">
        <v>30000</v>
      </c>
      <c r="J25" s="307">
        <v>240000</v>
      </c>
      <c r="K25" s="307">
        <v>10000</v>
      </c>
      <c r="L25" s="307">
        <v>240000</v>
      </c>
      <c r="M25" s="307">
        <v>140000</v>
      </c>
      <c r="N25" s="309">
        <v>740000</v>
      </c>
    </row>
    <row r="26" spans="1:14" ht="13.5" thickBot="1" x14ac:dyDescent="0.25">
      <c r="A26" s="294"/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10"/>
    </row>
    <row r="27" spans="1:14" x14ac:dyDescent="0.2">
      <c r="A27" s="293" t="s">
        <v>126</v>
      </c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9">
        <v>0</v>
      </c>
    </row>
    <row r="28" spans="1:14" ht="13.5" thickBot="1" x14ac:dyDescent="0.25">
      <c r="A28" s="294"/>
      <c r="B28" s="308"/>
      <c r="C28" s="308"/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10"/>
    </row>
    <row r="29" spans="1:14" x14ac:dyDescent="0.2">
      <c r="A29" s="293" t="s">
        <v>16</v>
      </c>
      <c r="B29" s="307"/>
      <c r="C29" s="307">
        <v>1290000</v>
      </c>
      <c r="D29" s="307"/>
      <c r="E29" s="307"/>
      <c r="F29" s="307">
        <v>380000</v>
      </c>
      <c r="G29" s="307">
        <v>910000</v>
      </c>
      <c r="H29" s="307">
        <v>500000</v>
      </c>
      <c r="I29" s="307"/>
      <c r="J29" s="307">
        <v>260000</v>
      </c>
      <c r="K29" s="307">
        <v>60000</v>
      </c>
      <c r="L29" s="307"/>
      <c r="M29" s="307"/>
      <c r="N29" s="309">
        <v>3400000</v>
      </c>
    </row>
    <row r="30" spans="1:14" ht="13.5" thickBot="1" x14ac:dyDescent="0.25">
      <c r="A30" s="294"/>
      <c r="B30" s="308"/>
      <c r="C30" s="308"/>
      <c r="D30" s="308"/>
      <c r="E30" s="308"/>
      <c r="F30" s="308"/>
      <c r="G30" s="308"/>
      <c r="H30" s="308"/>
      <c r="I30" s="308"/>
      <c r="J30" s="308"/>
      <c r="K30" s="308"/>
      <c r="L30" s="308"/>
      <c r="M30" s="308"/>
      <c r="N30" s="310"/>
    </row>
    <row r="31" spans="1:14" x14ac:dyDescent="0.2">
      <c r="A31" s="293" t="s">
        <v>127</v>
      </c>
      <c r="B31" s="307"/>
      <c r="C31" s="307"/>
      <c r="D31" s="307"/>
      <c r="E31" s="307"/>
      <c r="F31" s="307"/>
      <c r="G31" s="307"/>
      <c r="H31" s="307"/>
      <c r="I31" s="307"/>
      <c r="J31" s="307"/>
      <c r="K31" s="307"/>
      <c r="L31" s="307"/>
      <c r="M31" s="307"/>
      <c r="N31" s="309">
        <v>0</v>
      </c>
    </row>
    <row r="32" spans="1:14" ht="13.5" thickBot="1" x14ac:dyDescent="0.25">
      <c r="A32" s="294"/>
      <c r="B32" s="308"/>
      <c r="C32" s="308"/>
      <c r="D32" s="308"/>
      <c r="E32" s="308"/>
      <c r="F32" s="308"/>
      <c r="G32" s="308"/>
      <c r="H32" s="308"/>
      <c r="I32" s="308"/>
      <c r="J32" s="308"/>
      <c r="K32" s="308"/>
      <c r="L32" s="308"/>
      <c r="M32" s="308"/>
      <c r="N32" s="310"/>
    </row>
    <row r="33" spans="1:14" x14ac:dyDescent="0.2">
      <c r="A33" s="293" t="s">
        <v>83</v>
      </c>
      <c r="B33" s="307"/>
      <c r="C33" s="307">
        <v>330000</v>
      </c>
      <c r="D33" s="307">
        <v>42550000</v>
      </c>
      <c r="E33" s="307">
        <v>15510000</v>
      </c>
      <c r="F33" s="307">
        <v>10250000</v>
      </c>
      <c r="G33" s="307">
        <v>16570000</v>
      </c>
      <c r="H33" s="307">
        <v>30730000</v>
      </c>
      <c r="I33" s="307">
        <v>30570000</v>
      </c>
      <c r="J33" s="307">
        <v>30800000</v>
      </c>
      <c r="K33" s="307">
        <v>24710000</v>
      </c>
      <c r="L33" s="307">
        <v>14750000</v>
      </c>
      <c r="M33" s="307">
        <v>1210000</v>
      </c>
      <c r="N33" s="309">
        <v>217980000</v>
      </c>
    </row>
    <row r="34" spans="1:14" ht="13.5" thickBot="1" x14ac:dyDescent="0.25">
      <c r="A34" s="294"/>
      <c r="B34" s="308"/>
      <c r="C34" s="308"/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10"/>
    </row>
    <row r="35" spans="1:14" x14ac:dyDescent="0.2">
      <c r="A35" s="293" t="s">
        <v>111</v>
      </c>
      <c r="B35" s="307">
        <v>1730000</v>
      </c>
      <c r="C35" s="307"/>
      <c r="D35" s="307">
        <v>11200000</v>
      </c>
      <c r="E35" s="307">
        <v>17060000</v>
      </c>
      <c r="F35" s="307">
        <v>17450000</v>
      </c>
      <c r="G35" s="307">
        <v>25860000</v>
      </c>
      <c r="H35" s="307">
        <v>17700000</v>
      </c>
      <c r="I35" s="307">
        <v>13930000</v>
      </c>
      <c r="J35" s="307">
        <v>2450000</v>
      </c>
      <c r="K35" s="307">
        <v>3530000</v>
      </c>
      <c r="L35" s="307">
        <v>3600000</v>
      </c>
      <c r="M35" s="307">
        <v>7260000</v>
      </c>
      <c r="N35" s="309">
        <v>121770000</v>
      </c>
    </row>
    <row r="36" spans="1:14" ht="13.5" thickBot="1" x14ac:dyDescent="0.25">
      <c r="A36" s="294"/>
      <c r="B36" s="308"/>
      <c r="C36" s="308"/>
      <c r="D36" s="308"/>
      <c r="E36" s="308"/>
      <c r="F36" s="308"/>
      <c r="G36" s="308"/>
      <c r="H36" s="308"/>
      <c r="I36" s="308"/>
      <c r="J36" s="308"/>
      <c r="K36" s="308"/>
      <c r="L36" s="308"/>
      <c r="M36" s="308"/>
      <c r="N36" s="310"/>
    </row>
    <row r="37" spans="1:14" x14ac:dyDescent="0.2">
      <c r="A37" s="293" t="s">
        <v>89</v>
      </c>
      <c r="B37" s="307"/>
      <c r="C37" s="307"/>
      <c r="D37" s="307"/>
      <c r="E37" s="307"/>
      <c r="F37" s="307"/>
      <c r="G37" s="307"/>
      <c r="H37" s="307">
        <v>120000</v>
      </c>
      <c r="I37" s="307">
        <v>11370000</v>
      </c>
      <c r="J37" s="307">
        <v>14710000</v>
      </c>
      <c r="K37" s="307">
        <v>16440000</v>
      </c>
      <c r="L37" s="307">
        <v>6570000</v>
      </c>
      <c r="M37" s="307"/>
      <c r="N37" s="309">
        <v>49210000</v>
      </c>
    </row>
    <row r="38" spans="1:14" ht="13.5" thickBot="1" x14ac:dyDescent="0.25">
      <c r="A38" s="294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10"/>
    </row>
    <row r="39" spans="1:14" x14ac:dyDescent="0.2">
      <c r="A39" s="293" t="s">
        <v>81</v>
      </c>
      <c r="B39" s="307"/>
      <c r="C39" s="307"/>
      <c r="D39" s="307">
        <v>17280000</v>
      </c>
      <c r="E39" s="307">
        <v>73490000</v>
      </c>
      <c r="F39" s="307">
        <v>63030000</v>
      </c>
      <c r="G39" s="307">
        <v>39470000</v>
      </c>
      <c r="H39" s="307">
        <v>25700000</v>
      </c>
      <c r="I39" s="307">
        <v>12820000</v>
      </c>
      <c r="J39" s="307">
        <v>10210000</v>
      </c>
      <c r="K39" s="307">
        <v>9670000</v>
      </c>
      <c r="L39" s="307">
        <v>3030000</v>
      </c>
      <c r="M39" s="307">
        <v>220000</v>
      </c>
      <c r="N39" s="309">
        <v>254920000</v>
      </c>
    </row>
    <row r="40" spans="1:14" ht="13.5" thickBot="1" x14ac:dyDescent="0.25">
      <c r="A40" s="294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10"/>
    </row>
    <row r="41" spans="1:14" x14ac:dyDescent="0.2">
      <c r="A41" s="293" t="s">
        <v>88</v>
      </c>
      <c r="B41" s="307">
        <v>730000</v>
      </c>
      <c r="C41" s="307">
        <v>1710000</v>
      </c>
      <c r="D41" s="307">
        <v>700000</v>
      </c>
      <c r="E41" s="307">
        <v>740000</v>
      </c>
      <c r="F41" s="307">
        <v>1710000</v>
      </c>
      <c r="G41" s="307">
        <v>1210000</v>
      </c>
      <c r="H41" s="307">
        <v>1950000</v>
      </c>
      <c r="I41" s="307">
        <v>1950000</v>
      </c>
      <c r="J41" s="307">
        <v>730000</v>
      </c>
      <c r="K41" s="307">
        <v>2390000</v>
      </c>
      <c r="L41" s="307">
        <v>2690000</v>
      </c>
      <c r="M41" s="307">
        <v>2900000</v>
      </c>
      <c r="N41" s="309">
        <v>19410000</v>
      </c>
    </row>
    <row r="42" spans="1:14" ht="13.5" thickBot="1" x14ac:dyDescent="0.25">
      <c r="A42" s="29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10"/>
    </row>
    <row r="43" spans="1:14" x14ac:dyDescent="0.2">
      <c r="A43" s="293" t="s">
        <v>121</v>
      </c>
      <c r="B43" s="307">
        <v>4880000</v>
      </c>
      <c r="C43" s="307">
        <v>3800000</v>
      </c>
      <c r="D43" s="307">
        <v>5550000</v>
      </c>
      <c r="E43" s="307">
        <v>4790000</v>
      </c>
      <c r="F43" s="307">
        <v>4200000</v>
      </c>
      <c r="G43" s="307">
        <v>6320000</v>
      </c>
      <c r="H43" s="307">
        <v>4990000</v>
      </c>
      <c r="I43" s="307">
        <v>5040000</v>
      </c>
      <c r="J43" s="307">
        <v>4850000</v>
      </c>
      <c r="K43" s="307">
        <v>4390000</v>
      </c>
      <c r="L43" s="307">
        <v>3660000</v>
      </c>
      <c r="M43" s="307">
        <v>3770000</v>
      </c>
      <c r="N43" s="309">
        <v>56240000</v>
      </c>
    </row>
    <row r="44" spans="1:14" ht="13.5" thickBot="1" x14ac:dyDescent="0.25">
      <c r="A44" s="29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10"/>
    </row>
    <row r="45" spans="1:14" x14ac:dyDescent="0.2">
      <c r="A45" s="293" t="s">
        <v>84</v>
      </c>
      <c r="B45" s="307"/>
      <c r="C45" s="307"/>
      <c r="D45" s="307"/>
      <c r="E45" s="307">
        <v>200000</v>
      </c>
      <c r="F45" s="307">
        <v>7770000</v>
      </c>
      <c r="G45" s="307">
        <v>9910000</v>
      </c>
      <c r="H45" s="307">
        <v>6830000</v>
      </c>
      <c r="I45" s="307">
        <v>6960000</v>
      </c>
      <c r="J45" s="307">
        <v>5760000</v>
      </c>
      <c r="K45" s="307">
        <v>3150000</v>
      </c>
      <c r="L45" s="307">
        <v>3550000</v>
      </c>
      <c r="M45" s="307">
        <v>500000</v>
      </c>
      <c r="N45" s="309">
        <v>44630000</v>
      </c>
    </row>
    <row r="46" spans="1:14" ht="13.5" thickBot="1" x14ac:dyDescent="0.25">
      <c r="A46" s="29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10"/>
    </row>
    <row r="47" spans="1:14" x14ac:dyDescent="0.2">
      <c r="A47" s="293" t="s">
        <v>87</v>
      </c>
      <c r="B47" s="307"/>
      <c r="C47" s="307"/>
      <c r="D47" s="307">
        <v>1100000</v>
      </c>
      <c r="E47" s="307"/>
      <c r="F47" s="307"/>
      <c r="G47" s="307"/>
      <c r="H47" s="307"/>
      <c r="I47" s="307">
        <v>3310000</v>
      </c>
      <c r="J47" s="307">
        <v>4800000</v>
      </c>
      <c r="K47" s="307">
        <v>14600000</v>
      </c>
      <c r="L47" s="307">
        <v>10280000</v>
      </c>
      <c r="M47" s="307">
        <v>7890000</v>
      </c>
      <c r="N47" s="309">
        <v>41980000</v>
      </c>
    </row>
    <row r="48" spans="1:14" ht="13.5" thickBot="1" x14ac:dyDescent="0.25">
      <c r="A48" s="294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10"/>
    </row>
    <row r="49" spans="1:14" x14ac:dyDescent="0.2">
      <c r="A49" s="293" t="s">
        <v>99</v>
      </c>
      <c r="B49" s="307"/>
      <c r="C49" s="307"/>
      <c r="D49" s="307"/>
      <c r="E49" s="307"/>
      <c r="F49" s="307">
        <v>350000</v>
      </c>
      <c r="G49" s="307">
        <v>760000</v>
      </c>
      <c r="H49" s="307">
        <v>590000</v>
      </c>
      <c r="I49" s="307"/>
      <c r="J49" s="307">
        <v>100000</v>
      </c>
      <c r="K49" s="307">
        <v>10000</v>
      </c>
      <c r="L49" s="307"/>
      <c r="M49" s="307"/>
      <c r="N49" s="309">
        <v>1810000</v>
      </c>
    </row>
    <row r="50" spans="1:14" ht="13.5" thickBot="1" x14ac:dyDescent="0.25">
      <c r="A50" s="294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10"/>
    </row>
    <row r="51" spans="1:14" x14ac:dyDescent="0.2">
      <c r="A51" s="293" t="s">
        <v>82</v>
      </c>
      <c r="B51" s="307">
        <v>73790000</v>
      </c>
      <c r="C51" s="307">
        <v>66140000</v>
      </c>
      <c r="D51" s="307">
        <v>15940000</v>
      </c>
      <c r="E51" s="307">
        <v>8450000</v>
      </c>
      <c r="F51" s="307">
        <v>6400000</v>
      </c>
      <c r="G51" s="307">
        <v>4160000</v>
      </c>
      <c r="H51" s="307">
        <v>10740000</v>
      </c>
      <c r="I51" s="307">
        <v>12280000</v>
      </c>
      <c r="J51" s="307">
        <v>8420000</v>
      </c>
      <c r="K51" s="307">
        <v>7940000</v>
      </c>
      <c r="L51" s="307">
        <v>1600000</v>
      </c>
      <c r="M51" s="307">
        <v>13880000</v>
      </c>
      <c r="N51" s="309">
        <v>229740000</v>
      </c>
    </row>
    <row r="52" spans="1:14" ht="13.5" thickBot="1" x14ac:dyDescent="0.25">
      <c r="A52" s="294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10"/>
    </row>
    <row r="53" spans="1:14" x14ac:dyDescent="0.2">
      <c r="A53" s="293" t="s">
        <v>128</v>
      </c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9">
        <v>0</v>
      </c>
    </row>
    <row r="54" spans="1:14" ht="13.5" thickBot="1" x14ac:dyDescent="0.25">
      <c r="A54" s="294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10"/>
    </row>
    <row r="55" spans="1:14" x14ac:dyDescent="0.2">
      <c r="A55" s="293" t="s">
        <v>17</v>
      </c>
      <c r="B55" s="307"/>
      <c r="C55" s="307"/>
      <c r="D55" s="307">
        <v>50000</v>
      </c>
      <c r="E55" s="307"/>
      <c r="F55" s="307"/>
      <c r="G55" s="307"/>
      <c r="H55" s="307"/>
      <c r="I55" s="307"/>
      <c r="J55" s="307"/>
      <c r="K55" s="307"/>
      <c r="L55" s="307">
        <v>10000</v>
      </c>
      <c r="M55" s="307"/>
      <c r="N55" s="309">
        <v>60000</v>
      </c>
    </row>
    <row r="56" spans="1:14" ht="13.5" thickBot="1" x14ac:dyDescent="0.25">
      <c r="A56" s="29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x14ac:dyDescent="0.2">
      <c r="A57" s="295" t="s">
        <v>13</v>
      </c>
      <c r="B57" s="295">
        <v>89250000</v>
      </c>
      <c r="C57" s="295">
        <v>77240000</v>
      </c>
      <c r="D57" s="295">
        <v>112230000</v>
      </c>
      <c r="E57" s="295">
        <v>139740000</v>
      </c>
      <c r="F57" s="295">
        <v>131460000</v>
      </c>
      <c r="G57" s="295">
        <v>124740000</v>
      </c>
      <c r="H57" s="295">
        <v>115520000</v>
      </c>
      <c r="I57" s="295">
        <v>114060000</v>
      </c>
      <c r="J57" s="295">
        <v>89840000</v>
      </c>
      <c r="K57" s="295">
        <v>93890000</v>
      </c>
      <c r="L57" s="295">
        <v>59030000</v>
      </c>
      <c r="M57" s="295">
        <v>42130197</v>
      </c>
      <c r="N57" s="295">
        <v>1189130197</v>
      </c>
    </row>
    <row r="58" spans="1:14" ht="13.5" thickBot="1" x14ac:dyDescent="0.25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6"/>
      <c r="N58" s="296"/>
    </row>
    <row r="61" spans="1:14" x14ac:dyDescent="0.2">
      <c r="A61" s="301" t="s">
        <v>167</v>
      </c>
      <c r="B61" s="301"/>
      <c r="C61" s="301"/>
      <c r="D61" s="301"/>
      <c r="E61" s="301"/>
      <c r="F61" s="301"/>
      <c r="G61" s="301"/>
      <c r="H61" s="301"/>
      <c r="I61" s="301"/>
      <c r="J61" s="301"/>
      <c r="K61" s="301"/>
      <c r="L61" s="301"/>
      <c r="M61" s="301"/>
      <c r="N61" s="301"/>
    </row>
    <row r="62" spans="1:14" s="33" customFormat="1" ht="24.95" customHeight="1" thickBo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 s="25"/>
    </row>
    <row r="63" spans="1:14" x14ac:dyDescent="0.2">
      <c r="A63" s="293"/>
      <c r="B63" s="303" t="s">
        <v>1</v>
      </c>
      <c r="C63" s="293" t="s">
        <v>2</v>
      </c>
      <c r="D63" s="303" t="s">
        <v>3</v>
      </c>
      <c r="E63" s="293" t="s">
        <v>4</v>
      </c>
      <c r="F63" s="303" t="s">
        <v>5</v>
      </c>
      <c r="G63" s="293" t="s">
        <v>6</v>
      </c>
      <c r="H63" s="303" t="s">
        <v>7</v>
      </c>
      <c r="I63" s="293" t="s">
        <v>8</v>
      </c>
      <c r="J63" s="303" t="s">
        <v>9</v>
      </c>
      <c r="K63" s="293" t="s">
        <v>10</v>
      </c>
      <c r="L63" s="303" t="s">
        <v>11</v>
      </c>
      <c r="M63" s="293" t="s">
        <v>12</v>
      </c>
      <c r="N63" s="305" t="s">
        <v>13</v>
      </c>
    </row>
    <row r="64" spans="1:14" ht="13.5" thickBot="1" x14ac:dyDescent="0.25">
      <c r="A64" s="294"/>
      <c r="B64" s="304"/>
      <c r="C64" s="294"/>
      <c r="D64" s="304"/>
      <c r="E64" s="294"/>
      <c r="F64" s="304"/>
      <c r="G64" s="294"/>
      <c r="H64" s="304"/>
      <c r="I64" s="294"/>
      <c r="J64" s="304"/>
      <c r="K64" s="294"/>
      <c r="L64" s="304"/>
      <c r="M64" s="294"/>
      <c r="N64" s="306"/>
    </row>
    <row r="65" spans="1:14" x14ac:dyDescent="0.2">
      <c r="A65" s="293" t="s">
        <v>14</v>
      </c>
      <c r="B65" s="307">
        <v>1301907</v>
      </c>
      <c r="C65" s="307">
        <v>1083000</v>
      </c>
      <c r="D65" s="307">
        <v>4338232</v>
      </c>
      <c r="E65" s="307">
        <v>7176895</v>
      </c>
      <c r="F65" s="307">
        <v>7741605</v>
      </c>
      <c r="G65" s="307">
        <v>7099189</v>
      </c>
      <c r="H65" s="307">
        <v>8838669</v>
      </c>
      <c r="I65" s="307">
        <v>8451870</v>
      </c>
      <c r="J65" s="307">
        <v>10073150</v>
      </c>
      <c r="K65" s="307">
        <v>6592444</v>
      </c>
      <c r="L65" s="307">
        <v>10731912</v>
      </c>
      <c r="M65" s="307">
        <v>7057154</v>
      </c>
      <c r="N65" s="309">
        <v>80486027</v>
      </c>
    </row>
    <row r="66" spans="1:14" ht="13.5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3" t="s">
        <v>103</v>
      </c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9">
        <v>0</v>
      </c>
    </row>
    <row r="68" spans="1:14" ht="13.5" thickBot="1" x14ac:dyDescent="0.25">
      <c r="A68" s="29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3" t="s">
        <v>19</v>
      </c>
      <c r="B69" s="307">
        <v>4407400</v>
      </c>
      <c r="C69" s="307">
        <v>2218000</v>
      </c>
      <c r="D69" s="307">
        <v>2403500</v>
      </c>
      <c r="E69" s="307">
        <v>879750</v>
      </c>
      <c r="F69" s="307">
        <v>1667500</v>
      </c>
      <c r="G69" s="307">
        <v>6033900</v>
      </c>
      <c r="H69" s="307">
        <v>12074505</v>
      </c>
      <c r="I69" s="307">
        <v>13093075</v>
      </c>
      <c r="J69" s="307">
        <v>6545835</v>
      </c>
      <c r="K69" s="307">
        <v>9835600</v>
      </c>
      <c r="L69" s="307">
        <v>7566690</v>
      </c>
      <c r="M69" s="307">
        <v>767750</v>
      </c>
      <c r="N69" s="309">
        <v>67493505</v>
      </c>
    </row>
    <row r="70" spans="1:14" ht="13.5" thickBot="1" x14ac:dyDescent="0.25">
      <c r="A70" s="29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3" t="s">
        <v>20</v>
      </c>
      <c r="B71" s="307">
        <v>8404962</v>
      </c>
      <c r="C71" s="307">
        <v>3253000</v>
      </c>
      <c r="D71" s="307">
        <v>8806018</v>
      </c>
      <c r="E71" s="307">
        <v>9475552</v>
      </c>
      <c r="F71" s="307">
        <v>9805034</v>
      </c>
      <c r="G71" s="307">
        <v>10203372</v>
      </c>
      <c r="H71" s="307">
        <v>5264464</v>
      </c>
      <c r="I71" s="307">
        <v>8372044</v>
      </c>
      <c r="J71" s="307">
        <v>5810782</v>
      </c>
      <c r="K71" s="307">
        <v>5235774</v>
      </c>
      <c r="L71" s="307">
        <v>4433662</v>
      </c>
      <c r="M71" s="307">
        <v>5091158</v>
      </c>
      <c r="N71" s="309">
        <v>84155822</v>
      </c>
    </row>
    <row r="72" spans="1:14" ht="13.5" thickBot="1" x14ac:dyDescent="0.25">
      <c r="A72" s="29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3" t="s">
        <v>15</v>
      </c>
      <c r="B73" s="307">
        <v>3087615</v>
      </c>
      <c r="C73" s="307">
        <v>1375000</v>
      </c>
      <c r="D73" s="307">
        <v>649350</v>
      </c>
      <c r="E73" s="307">
        <v>1517810</v>
      </c>
      <c r="F73" s="307">
        <v>2206656</v>
      </c>
      <c r="G73" s="307">
        <v>2181690</v>
      </c>
      <c r="H73" s="307">
        <v>3353338</v>
      </c>
      <c r="I73" s="307">
        <v>2940812</v>
      </c>
      <c r="J73" s="307">
        <v>3260181</v>
      </c>
      <c r="K73" s="307">
        <v>2203864</v>
      </c>
      <c r="L73" s="307">
        <v>2393676</v>
      </c>
      <c r="M73" s="307">
        <v>2156337</v>
      </c>
      <c r="N73" s="309">
        <v>27326329</v>
      </c>
    </row>
    <row r="74" spans="1:14" ht="13.5" thickBot="1" x14ac:dyDescent="0.25">
      <c r="A74" s="29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129</v>
      </c>
      <c r="B75" s="307"/>
      <c r="C75" s="307"/>
      <c r="D75" s="307">
        <v>198428</v>
      </c>
      <c r="E75" s="307"/>
      <c r="F75" s="307">
        <v>279524</v>
      </c>
      <c r="G75" s="307"/>
      <c r="H75" s="307">
        <v>220124</v>
      </c>
      <c r="I75" s="307"/>
      <c r="J75" s="307"/>
      <c r="K75" s="307">
        <v>179560</v>
      </c>
      <c r="L75" s="307"/>
      <c r="M75" s="307"/>
      <c r="N75" s="309">
        <v>877636</v>
      </c>
    </row>
    <row r="76" spans="1:14" ht="13.5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130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9">
        <v>0</v>
      </c>
    </row>
    <row r="78" spans="1:14" ht="13.5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105</v>
      </c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9">
        <v>0</v>
      </c>
    </row>
    <row r="80" spans="1:14" ht="13.5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7" t="s">
        <v>115</v>
      </c>
      <c r="B81" s="307">
        <v>2117808</v>
      </c>
      <c r="C81" s="307">
        <v>3234000</v>
      </c>
      <c r="D81" s="307">
        <v>5896044</v>
      </c>
      <c r="E81" s="307">
        <v>5726952</v>
      </c>
      <c r="F81" s="307">
        <v>5444208</v>
      </c>
      <c r="G81" s="307">
        <v>4839912</v>
      </c>
      <c r="H81" s="307">
        <v>6333327</v>
      </c>
      <c r="I81" s="307">
        <v>8021475</v>
      </c>
      <c r="J81" s="307">
        <v>6708933</v>
      </c>
      <c r="K81" s="307">
        <v>7121961</v>
      </c>
      <c r="L81" s="307">
        <v>4448367</v>
      </c>
      <c r="M81" s="307">
        <v>921413</v>
      </c>
      <c r="N81" s="309">
        <v>60814400</v>
      </c>
    </row>
    <row r="82" spans="1:14" ht="13.5" thickBot="1" x14ac:dyDescent="0.25">
      <c r="A82" s="298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7" t="s">
        <v>21</v>
      </c>
      <c r="B83" s="307">
        <v>5796000</v>
      </c>
      <c r="C83" s="307">
        <v>3894000</v>
      </c>
      <c r="D83" s="307">
        <v>3723991</v>
      </c>
      <c r="E83" s="307">
        <v>4688180</v>
      </c>
      <c r="F83" s="307">
        <v>9271000</v>
      </c>
      <c r="G83" s="307">
        <v>16290534</v>
      </c>
      <c r="H83" s="307">
        <v>15699607</v>
      </c>
      <c r="I83" s="307">
        <v>16029912</v>
      </c>
      <c r="J83" s="307">
        <v>17175926</v>
      </c>
      <c r="K83" s="307">
        <v>15663296</v>
      </c>
      <c r="L83" s="307">
        <v>12704020</v>
      </c>
      <c r="M83" s="307">
        <v>10634067</v>
      </c>
      <c r="N83" s="309">
        <v>131570533</v>
      </c>
    </row>
    <row r="84" spans="1:14" ht="13.5" thickBot="1" x14ac:dyDescent="0.25">
      <c r="A84" s="298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x14ac:dyDescent="0.2">
      <c r="A85" s="293" t="s">
        <v>22</v>
      </c>
      <c r="B85" s="307">
        <v>786000</v>
      </c>
      <c r="C85" s="307">
        <v>692000</v>
      </c>
      <c r="D85" s="307">
        <v>940126</v>
      </c>
      <c r="E85" s="307">
        <v>801444</v>
      </c>
      <c r="F85" s="307">
        <v>1603000</v>
      </c>
      <c r="G85" s="307">
        <v>2438949</v>
      </c>
      <c r="H85" s="307">
        <v>3688754</v>
      </c>
      <c r="I85" s="307">
        <v>2348426</v>
      </c>
      <c r="J85" s="307">
        <v>2435430</v>
      </c>
      <c r="K85" s="307">
        <v>2154364</v>
      </c>
      <c r="L85" s="307">
        <v>1572201</v>
      </c>
      <c r="M85" s="307">
        <v>1500388</v>
      </c>
      <c r="N85" s="309">
        <v>20961082</v>
      </c>
    </row>
    <row r="86" spans="1:14" ht="13.5" thickBot="1" x14ac:dyDescent="0.25">
      <c r="A86" s="29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x14ac:dyDescent="0.2">
      <c r="A87" s="293" t="s">
        <v>23</v>
      </c>
      <c r="B87" s="307">
        <v>45146700</v>
      </c>
      <c r="C87" s="307">
        <v>47955000</v>
      </c>
      <c r="D87" s="307">
        <v>38018448</v>
      </c>
      <c r="E87" s="307">
        <v>39367260</v>
      </c>
      <c r="F87" s="307">
        <v>45982980</v>
      </c>
      <c r="G87" s="307">
        <v>37072872</v>
      </c>
      <c r="H87" s="307">
        <v>35699220</v>
      </c>
      <c r="I87" s="307">
        <v>46305072</v>
      </c>
      <c r="J87" s="307">
        <v>47777256</v>
      </c>
      <c r="K87" s="307">
        <v>55775736</v>
      </c>
      <c r="L87" s="307">
        <v>51412176</v>
      </c>
      <c r="M87" s="307">
        <v>58751068</v>
      </c>
      <c r="N87" s="309">
        <v>549263788</v>
      </c>
    </row>
    <row r="88" spans="1:14" ht="13.5" thickBot="1" x14ac:dyDescent="0.25">
      <c r="A88" s="29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x14ac:dyDescent="0.2">
      <c r="A89" s="293" t="s">
        <v>131</v>
      </c>
      <c r="B89" s="307">
        <v>2884564</v>
      </c>
      <c r="C89" s="307">
        <v>2141000</v>
      </c>
      <c r="D89" s="307">
        <v>2164725</v>
      </c>
      <c r="E89" s="307">
        <v>1850625</v>
      </c>
      <c r="F89" s="307">
        <v>2617650</v>
      </c>
      <c r="G89" s="307">
        <v>2797650</v>
      </c>
      <c r="H89" s="307">
        <v>3053425</v>
      </c>
      <c r="I89" s="307">
        <v>3504717</v>
      </c>
      <c r="J89" s="307">
        <v>4958317</v>
      </c>
      <c r="K89" s="307">
        <v>6309723</v>
      </c>
      <c r="L89" s="307">
        <v>6322932</v>
      </c>
      <c r="M89" s="307">
        <v>4925515</v>
      </c>
      <c r="N89" s="309">
        <v>43530843</v>
      </c>
    </row>
    <row r="90" spans="1:14" ht="13.5" thickBot="1" x14ac:dyDescent="0.25">
      <c r="A90" s="29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x14ac:dyDescent="0.2">
      <c r="A91" s="293" t="s">
        <v>16</v>
      </c>
      <c r="B91" s="307"/>
      <c r="C91" s="307"/>
      <c r="D91" s="307"/>
      <c r="E91" s="307"/>
      <c r="F91" s="307"/>
      <c r="G91" s="307">
        <v>2071822</v>
      </c>
      <c r="H91" s="307"/>
      <c r="I91" s="307">
        <v>833425</v>
      </c>
      <c r="J91" s="307"/>
      <c r="K91" s="307"/>
      <c r="L91" s="307">
        <v>779775</v>
      </c>
      <c r="M91" s="307"/>
      <c r="N91" s="309">
        <v>3685022</v>
      </c>
    </row>
    <row r="92" spans="1:14" ht="13.5" thickBot="1" x14ac:dyDescent="0.25">
      <c r="A92" s="29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x14ac:dyDescent="0.2">
      <c r="A93" s="293" t="s">
        <v>24</v>
      </c>
      <c r="B93" s="307"/>
      <c r="C93" s="307"/>
      <c r="D93" s="307">
        <v>1076130</v>
      </c>
      <c r="E93" s="307"/>
      <c r="F93" s="307">
        <v>5170227</v>
      </c>
      <c r="G93" s="307">
        <v>8575513</v>
      </c>
      <c r="H93" s="307">
        <v>14444497</v>
      </c>
      <c r="I93" s="307">
        <v>18998452</v>
      </c>
      <c r="J93" s="307">
        <v>9431784</v>
      </c>
      <c r="K93" s="307">
        <v>928064</v>
      </c>
      <c r="L93" s="307"/>
      <c r="M93" s="307"/>
      <c r="N93" s="309">
        <v>58624667</v>
      </c>
    </row>
    <row r="94" spans="1:14" ht="13.5" thickBot="1" x14ac:dyDescent="0.25">
      <c r="A94" s="29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x14ac:dyDescent="0.2">
      <c r="A95" s="293" t="s">
        <v>132</v>
      </c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9">
        <v>0</v>
      </c>
    </row>
    <row r="96" spans="1:14" ht="13.5" thickBot="1" x14ac:dyDescent="0.25">
      <c r="A96" s="29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x14ac:dyDescent="0.2">
      <c r="A97" s="293" t="s">
        <v>127</v>
      </c>
      <c r="B97" s="307">
        <v>4863828</v>
      </c>
      <c r="C97" s="307">
        <v>1935000</v>
      </c>
      <c r="D97" s="307"/>
      <c r="E97" s="307">
        <v>961150</v>
      </c>
      <c r="F97" s="307">
        <v>987326</v>
      </c>
      <c r="G97" s="307">
        <v>3968118</v>
      </c>
      <c r="H97" s="307">
        <v>4614402</v>
      </c>
      <c r="I97" s="307">
        <v>4791844</v>
      </c>
      <c r="J97" s="307">
        <v>7490426</v>
      </c>
      <c r="K97" s="307">
        <v>3773434</v>
      </c>
      <c r="L97" s="307">
        <v>3820878</v>
      </c>
      <c r="M97" s="307">
        <v>2843597</v>
      </c>
      <c r="N97" s="309">
        <v>40050003</v>
      </c>
    </row>
    <row r="98" spans="1:14" ht="13.5" thickBot="1" x14ac:dyDescent="0.25">
      <c r="A98" s="29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x14ac:dyDescent="0.2">
      <c r="A99" s="293" t="s">
        <v>25</v>
      </c>
      <c r="B99" s="307">
        <v>11339937</v>
      </c>
      <c r="C99" s="307">
        <v>8791000</v>
      </c>
      <c r="D99" s="307">
        <v>31825102</v>
      </c>
      <c r="E99" s="307">
        <v>38558231</v>
      </c>
      <c r="F99" s="307">
        <v>94388878</v>
      </c>
      <c r="G99" s="307">
        <v>81901311</v>
      </c>
      <c r="H99" s="307">
        <v>92634263</v>
      </c>
      <c r="I99" s="307">
        <v>73596708</v>
      </c>
      <c r="J99" s="307">
        <v>62850038</v>
      </c>
      <c r="K99" s="307">
        <v>44572640</v>
      </c>
      <c r="L99" s="307">
        <v>51994012</v>
      </c>
      <c r="M99" s="307">
        <v>36641184</v>
      </c>
      <c r="N99" s="309">
        <v>629093304</v>
      </c>
    </row>
    <row r="100" spans="1:14" ht="13.5" thickBot="1" x14ac:dyDescent="0.25">
      <c r="A100" s="29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x14ac:dyDescent="0.2">
      <c r="A101" s="293" t="s">
        <v>106</v>
      </c>
      <c r="B101" s="307">
        <v>67975</v>
      </c>
      <c r="C101" s="307">
        <v>292000</v>
      </c>
      <c r="D101" s="307">
        <v>96383</v>
      </c>
      <c r="E101" s="307">
        <v>99115</v>
      </c>
      <c r="F101" s="307">
        <v>211208</v>
      </c>
      <c r="G101" s="307">
        <v>179285</v>
      </c>
      <c r="H101" s="307">
        <v>670565</v>
      </c>
      <c r="I101" s="307">
        <v>430163</v>
      </c>
      <c r="J101" s="307"/>
      <c r="K101" s="307"/>
      <c r="L101" s="307"/>
      <c r="M101" s="307"/>
      <c r="N101" s="309">
        <v>2046694</v>
      </c>
    </row>
    <row r="102" spans="1:14" ht="13.5" thickBot="1" x14ac:dyDescent="0.25">
      <c r="A102" s="294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10"/>
    </row>
    <row r="103" spans="1:14" x14ac:dyDescent="0.2">
      <c r="A103" s="293" t="s">
        <v>107</v>
      </c>
      <c r="B103" s="307"/>
      <c r="C103" s="307"/>
      <c r="D103" s="307"/>
      <c r="E103" s="307"/>
      <c r="F103" s="307"/>
      <c r="G103" s="307">
        <v>41306</v>
      </c>
      <c r="H103" s="307"/>
      <c r="I103" s="307"/>
      <c r="J103" s="307"/>
      <c r="K103" s="307"/>
      <c r="L103" s="307"/>
      <c r="M103" s="307"/>
      <c r="N103" s="309">
        <v>41306</v>
      </c>
    </row>
    <row r="104" spans="1:14" ht="13.5" thickBot="1" x14ac:dyDescent="0.25">
      <c r="A104" s="294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10"/>
    </row>
    <row r="105" spans="1:14" x14ac:dyDescent="0.2">
      <c r="A105" s="293" t="s">
        <v>26</v>
      </c>
      <c r="B105" s="307">
        <v>8719954</v>
      </c>
      <c r="C105" s="307">
        <v>5295000</v>
      </c>
      <c r="D105" s="307">
        <v>17228277</v>
      </c>
      <c r="E105" s="307">
        <v>35664139</v>
      </c>
      <c r="F105" s="307">
        <v>45363977</v>
      </c>
      <c r="G105" s="307">
        <v>45705064</v>
      </c>
      <c r="H105" s="307">
        <v>50315277</v>
      </c>
      <c r="I105" s="307">
        <v>50872009</v>
      </c>
      <c r="J105" s="307">
        <v>51088401</v>
      </c>
      <c r="K105" s="307">
        <v>51193339</v>
      </c>
      <c r="L105" s="307">
        <v>47441892</v>
      </c>
      <c r="M105" s="307">
        <v>43950332</v>
      </c>
      <c r="N105" s="309">
        <v>452837661</v>
      </c>
    </row>
    <row r="106" spans="1:14" ht="13.5" thickBot="1" x14ac:dyDescent="0.25">
      <c r="A106" s="294"/>
      <c r="B106" s="308"/>
      <c r="C106" s="308"/>
      <c r="D106" s="308"/>
      <c r="E106" s="308"/>
      <c r="F106" s="308"/>
      <c r="G106" s="308"/>
      <c r="H106" s="308"/>
      <c r="I106" s="308"/>
      <c r="J106" s="308"/>
      <c r="K106" s="308"/>
      <c r="L106" s="308"/>
      <c r="M106" s="308"/>
      <c r="N106" s="310"/>
    </row>
    <row r="107" spans="1:14" x14ac:dyDescent="0.2">
      <c r="A107" s="293" t="s">
        <v>27</v>
      </c>
      <c r="B107" s="307">
        <v>16099671</v>
      </c>
      <c r="C107" s="307">
        <v>8711000</v>
      </c>
      <c r="D107" s="307">
        <v>10773320</v>
      </c>
      <c r="E107" s="307">
        <v>8800304</v>
      </c>
      <c r="F107" s="307">
        <v>8140776</v>
      </c>
      <c r="G107" s="307">
        <v>10184092</v>
      </c>
      <c r="H107" s="307">
        <v>14014669</v>
      </c>
      <c r="I107" s="307">
        <v>14818882</v>
      </c>
      <c r="J107" s="307">
        <v>15382579</v>
      </c>
      <c r="K107" s="307">
        <v>10049513</v>
      </c>
      <c r="L107" s="307">
        <v>4325399</v>
      </c>
      <c r="M107" s="307">
        <v>7823765</v>
      </c>
      <c r="N107" s="309">
        <v>129123970</v>
      </c>
    </row>
    <row r="108" spans="1:14" ht="13.5" thickBot="1" x14ac:dyDescent="0.25">
      <c r="A108" s="294"/>
      <c r="B108" s="308"/>
      <c r="C108" s="308"/>
      <c r="D108" s="308"/>
      <c r="E108" s="308"/>
      <c r="F108" s="308"/>
      <c r="G108" s="308"/>
      <c r="H108" s="308"/>
      <c r="I108" s="308"/>
      <c r="J108" s="308"/>
      <c r="K108" s="308"/>
      <c r="L108" s="308"/>
      <c r="M108" s="308"/>
      <c r="N108" s="310"/>
    </row>
    <row r="109" spans="1:14" x14ac:dyDescent="0.2">
      <c r="A109" s="293" t="s">
        <v>28</v>
      </c>
      <c r="B109" s="307"/>
      <c r="C109" s="307">
        <v>24000</v>
      </c>
      <c r="D109" s="307"/>
      <c r="E109" s="307"/>
      <c r="F109" s="307"/>
      <c r="G109" s="307"/>
      <c r="H109" s="307"/>
      <c r="I109" s="307">
        <v>137513</v>
      </c>
      <c r="J109" s="307">
        <v>16975</v>
      </c>
      <c r="K109" s="307">
        <v>7925</v>
      </c>
      <c r="L109" s="307">
        <v>11794</v>
      </c>
      <c r="M109" s="307">
        <v>6060</v>
      </c>
      <c r="N109" s="309">
        <v>204267</v>
      </c>
    </row>
    <row r="110" spans="1:14" ht="13.5" thickBot="1" x14ac:dyDescent="0.25">
      <c r="A110" s="294"/>
      <c r="B110" s="308"/>
      <c r="C110" s="308"/>
      <c r="D110" s="308"/>
      <c r="E110" s="308"/>
      <c r="F110" s="308"/>
      <c r="G110" s="308"/>
      <c r="H110" s="308"/>
      <c r="I110" s="308"/>
      <c r="J110" s="308"/>
      <c r="K110" s="308"/>
      <c r="L110" s="308"/>
      <c r="M110" s="308"/>
      <c r="N110" s="310"/>
    </row>
    <row r="111" spans="1:14" x14ac:dyDescent="0.2">
      <c r="A111" s="295" t="s">
        <v>13</v>
      </c>
      <c r="B111" s="295">
        <v>115024321</v>
      </c>
      <c r="C111" s="295">
        <v>90893000</v>
      </c>
      <c r="D111" s="295">
        <v>128138074</v>
      </c>
      <c r="E111" s="295">
        <v>155567407</v>
      </c>
      <c r="F111" s="295">
        <v>240881549</v>
      </c>
      <c r="G111" s="295">
        <v>241584579</v>
      </c>
      <c r="H111" s="295">
        <v>270919106</v>
      </c>
      <c r="I111" s="295">
        <v>273546399</v>
      </c>
      <c r="J111" s="295">
        <v>251006013</v>
      </c>
      <c r="K111" s="295">
        <v>221597237</v>
      </c>
      <c r="L111" s="295">
        <v>209959386</v>
      </c>
      <c r="M111" s="295">
        <v>183069788</v>
      </c>
      <c r="N111" s="295">
        <v>2382186859</v>
      </c>
    </row>
    <row r="112" spans="1:14" ht="13.5" thickBot="1" x14ac:dyDescent="0.25">
      <c r="A112" s="296"/>
      <c r="B112" s="296"/>
      <c r="C112" s="296"/>
      <c r="D112" s="296"/>
      <c r="E112" s="296"/>
      <c r="F112" s="296"/>
      <c r="G112" s="296"/>
      <c r="H112" s="296"/>
      <c r="I112" s="296"/>
      <c r="J112" s="296"/>
      <c r="K112" s="296"/>
      <c r="L112" s="296"/>
      <c r="M112" s="296"/>
      <c r="N112" s="296"/>
    </row>
    <row r="114" spans="1:14" x14ac:dyDescent="0.2">
      <c r="A114" s="301" t="s">
        <v>165</v>
      </c>
      <c r="B114" s="301"/>
      <c r="C114" s="301"/>
      <c r="D114" s="301"/>
      <c r="E114" s="301"/>
      <c r="F114" s="301"/>
      <c r="G114" s="301"/>
      <c r="H114" s="301"/>
      <c r="I114" s="301"/>
      <c r="J114" s="301"/>
      <c r="K114" s="301"/>
      <c r="L114" s="301"/>
      <c r="M114" s="301"/>
      <c r="N114" s="301"/>
    </row>
    <row r="115" spans="1:14" s="33" customFormat="1" ht="24.95" customHeight="1" thickBot="1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 s="25"/>
    </row>
    <row r="116" spans="1:14" x14ac:dyDescent="0.2">
      <c r="A116" s="293"/>
      <c r="B116" s="303" t="s">
        <v>1</v>
      </c>
      <c r="C116" s="293" t="s">
        <v>2</v>
      </c>
      <c r="D116" s="303" t="s">
        <v>3</v>
      </c>
      <c r="E116" s="293" t="s">
        <v>4</v>
      </c>
      <c r="F116" s="303" t="s">
        <v>5</v>
      </c>
      <c r="G116" s="293" t="s">
        <v>6</v>
      </c>
      <c r="H116" s="303" t="s">
        <v>7</v>
      </c>
      <c r="I116" s="293" t="s">
        <v>8</v>
      </c>
      <c r="J116" s="303" t="s">
        <v>9</v>
      </c>
      <c r="K116" s="293" t="s">
        <v>10</v>
      </c>
      <c r="L116" s="303" t="s">
        <v>11</v>
      </c>
      <c r="M116" s="293" t="s">
        <v>12</v>
      </c>
      <c r="N116" s="305" t="s">
        <v>13</v>
      </c>
    </row>
    <row r="117" spans="1:14" ht="13.5" thickBot="1" x14ac:dyDescent="0.25">
      <c r="A117" s="294"/>
      <c r="B117" s="304"/>
      <c r="C117" s="294"/>
      <c r="D117" s="304"/>
      <c r="E117" s="294"/>
      <c r="F117" s="304"/>
      <c r="G117" s="294"/>
      <c r="H117" s="304"/>
      <c r="I117" s="294"/>
      <c r="J117" s="304"/>
      <c r="K117" s="294"/>
      <c r="L117" s="304"/>
      <c r="M117" s="294"/>
      <c r="N117" s="306"/>
    </row>
    <row r="118" spans="1:14" x14ac:dyDescent="0.2">
      <c r="A118" s="293" t="s">
        <v>30</v>
      </c>
      <c r="B118" s="307">
        <v>26369000</v>
      </c>
      <c r="C118" s="307">
        <v>23555200</v>
      </c>
      <c r="D118" s="307">
        <v>26912100</v>
      </c>
      <c r="E118" s="307">
        <v>22267000</v>
      </c>
      <c r="F118" s="307">
        <v>23866800</v>
      </c>
      <c r="G118" s="307">
        <v>24531100</v>
      </c>
      <c r="H118" s="307">
        <v>19087300</v>
      </c>
      <c r="I118" s="307">
        <v>21485200</v>
      </c>
      <c r="J118" s="307">
        <v>24144900</v>
      </c>
      <c r="K118" s="307">
        <v>23757300</v>
      </c>
      <c r="L118" s="307">
        <v>27004800</v>
      </c>
      <c r="M118" s="307">
        <v>24142500</v>
      </c>
      <c r="N118" s="309">
        <v>287123200</v>
      </c>
    </row>
    <row r="119" spans="1:14" ht="13.5" thickBot="1" x14ac:dyDescent="0.25">
      <c r="A119" s="29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x14ac:dyDescent="0.2">
      <c r="A120" s="293" t="s">
        <v>31</v>
      </c>
      <c r="B120" s="307">
        <v>8939000</v>
      </c>
      <c r="C120" s="307">
        <v>8398000</v>
      </c>
      <c r="D120" s="307">
        <v>5747000</v>
      </c>
      <c r="E120" s="307">
        <v>7354000</v>
      </c>
      <c r="F120" s="307">
        <v>8092500</v>
      </c>
      <c r="G120" s="307">
        <v>8301700</v>
      </c>
      <c r="H120" s="307">
        <v>9254500</v>
      </c>
      <c r="I120" s="307">
        <v>8916000</v>
      </c>
      <c r="J120" s="307">
        <v>9082700</v>
      </c>
      <c r="K120" s="307">
        <v>9732600</v>
      </c>
      <c r="L120" s="307">
        <v>10259600</v>
      </c>
      <c r="M120" s="307">
        <v>9092200</v>
      </c>
      <c r="N120" s="309">
        <v>103169800</v>
      </c>
    </row>
    <row r="121" spans="1:14" ht="13.5" thickBot="1" x14ac:dyDescent="0.25">
      <c r="A121" s="29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x14ac:dyDescent="0.2">
      <c r="A122" s="293" t="s">
        <v>32</v>
      </c>
      <c r="B122" s="307">
        <v>2002900</v>
      </c>
      <c r="C122" s="307">
        <v>2013000</v>
      </c>
      <c r="D122" s="307">
        <v>2123000</v>
      </c>
      <c r="E122" s="307">
        <v>2625000</v>
      </c>
      <c r="F122" s="307">
        <v>2426200</v>
      </c>
      <c r="G122" s="307">
        <v>3818300</v>
      </c>
      <c r="H122" s="307">
        <v>2801100</v>
      </c>
      <c r="I122" s="307">
        <v>2328400</v>
      </c>
      <c r="J122" s="307">
        <v>3569000</v>
      </c>
      <c r="K122" s="307">
        <v>2449500</v>
      </c>
      <c r="L122" s="307">
        <v>3633400</v>
      </c>
      <c r="M122" s="307">
        <v>2917800</v>
      </c>
      <c r="N122" s="309">
        <v>32707600</v>
      </c>
    </row>
    <row r="123" spans="1:14" ht="13.5" thickBot="1" x14ac:dyDescent="0.25">
      <c r="A123" s="29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x14ac:dyDescent="0.2">
      <c r="A124" s="293" t="s">
        <v>33</v>
      </c>
      <c r="B124" s="307">
        <v>715600</v>
      </c>
      <c r="C124" s="307">
        <v>389300</v>
      </c>
      <c r="D124" s="307">
        <v>409900</v>
      </c>
      <c r="E124" s="307">
        <v>443600</v>
      </c>
      <c r="F124" s="307">
        <v>454000</v>
      </c>
      <c r="G124" s="307">
        <v>413100</v>
      </c>
      <c r="H124" s="307">
        <v>378900</v>
      </c>
      <c r="I124" s="307">
        <v>447500</v>
      </c>
      <c r="J124" s="307"/>
      <c r="K124" s="307"/>
      <c r="L124" s="307"/>
      <c r="M124" s="307"/>
      <c r="N124" s="309">
        <v>3651900</v>
      </c>
    </row>
    <row r="125" spans="1:14" ht="13.5" thickBot="1" x14ac:dyDescent="0.25">
      <c r="A125" s="29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x14ac:dyDescent="0.2">
      <c r="A126" s="293" t="s">
        <v>123</v>
      </c>
      <c r="B126" s="307">
        <v>5887800</v>
      </c>
      <c r="C126" s="307">
        <v>5698500</v>
      </c>
      <c r="D126" s="307">
        <v>4514900</v>
      </c>
      <c r="E126" s="307">
        <v>3774400</v>
      </c>
      <c r="F126" s="307">
        <v>5487300</v>
      </c>
      <c r="G126" s="307">
        <v>6301500</v>
      </c>
      <c r="H126" s="307">
        <v>5377500</v>
      </c>
      <c r="I126" s="307">
        <v>3372600</v>
      </c>
      <c r="J126" s="307">
        <v>6599800</v>
      </c>
      <c r="K126" s="307">
        <v>6221400</v>
      </c>
      <c r="L126" s="307">
        <v>5437600</v>
      </c>
      <c r="M126" s="307">
        <v>7944600</v>
      </c>
      <c r="N126" s="309">
        <v>66617900</v>
      </c>
    </row>
    <row r="127" spans="1:14" ht="13.5" thickBot="1" x14ac:dyDescent="0.25">
      <c r="A127" s="311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x14ac:dyDescent="0.2">
      <c r="A128" s="293" t="s">
        <v>25</v>
      </c>
      <c r="B128" s="307">
        <v>3828200</v>
      </c>
      <c r="C128" s="307">
        <v>2810900</v>
      </c>
      <c r="D128" s="307">
        <v>4615900</v>
      </c>
      <c r="E128" s="307">
        <v>3495400</v>
      </c>
      <c r="F128" s="307">
        <v>3362600</v>
      </c>
      <c r="G128" s="307">
        <v>4275200</v>
      </c>
      <c r="H128" s="307">
        <v>2263700</v>
      </c>
      <c r="I128" s="307">
        <v>4311300</v>
      </c>
      <c r="J128" s="307">
        <v>1806600</v>
      </c>
      <c r="K128" s="307">
        <v>436500</v>
      </c>
      <c r="L128" s="307"/>
      <c r="M128" s="307">
        <v>690900</v>
      </c>
      <c r="N128" s="309">
        <v>31897200</v>
      </c>
    </row>
    <row r="129" spans="1:14" ht="13.5" thickBot="1" x14ac:dyDescent="0.25">
      <c r="A129" s="294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x14ac:dyDescent="0.2">
      <c r="A130" s="293" t="s">
        <v>34</v>
      </c>
      <c r="B130" s="307">
        <v>54006800</v>
      </c>
      <c r="C130" s="307">
        <v>57931900</v>
      </c>
      <c r="D130" s="307">
        <v>67339400</v>
      </c>
      <c r="E130" s="307">
        <v>68218600</v>
      </c>
      <c r="F130" s="307">
        <v>59319200</v>
      </c>
      <c r="G130" s="307">
        <v>53437600</v>
      </c>
      <c r="H130" s="307">
        <v>63308700</v>
      </c>
      <c r="I130" s="307">
        <v>53691900</v>
      </c>
      <c r="J130" s="307">
        <v>52576700</v>
      </c>
      <c r="K130" s="307">
        <v>40145600</v>
      </c>
      <c r="L130" s="307">
        <v>37017300</v>
      </c>
      <c r="M130" s="307">
        <v>46921200</v>
      </c>
      <c r="N130" s="309">
        <v>653914900</v>
      </c>
    </row>
    <row r="131" spans="1:14" ht="13.5" thickBot="1" x14ac:dyDescent="0.25">
      <c r="A131" s="294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x14ac:dyDescent="0.2">
      <c r="A132" s="293" t="s">
        <v>108</v>
      </c>
      <c r="B132" s="307">
        <v>15303300</v>
      </c>
      <c r="C132" s="307">
        <v>15956700</v>
      </c>
      <c r="D132" s="307">
        <v>16933200</v>
      </c>
      <c r="E132" s="307">
        <v>15919500</v>
      </c>
      <c r="F132" s="307">
        <v>14234600</v>
      </c>
      <c r="G132" s="307">
        <v>17712000</v>
      </c>
      <c r="H132" s="307">
        <v>15947700</v>
      </c>
      <c r="I132" s="307">
        <v>15984500</v>
      </c>
      <c r="J132" s="307">
        <v>13812100</v>
      </c>
      <c r="K132" s="307">
        <v>15152600</v>
      </c>
      <c r="L132" s="307">
        <v>14189400</v>
      </c>
      <c r="M132" s="307">
        <v>10491900</v>
      </c>
      <c r="N132" s="309">
        <v>181637500</v>
      </c>
    </row>
    <row r="133" spans="1:14" ht="13.5" thickBot="1" x14ac:dyDescent="0.25">
      <c r="A133" s="294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10"/>
    </row>
    <row r="134" spans="1:14" x14ac:dyDescent="0.2">
      <c r="A134" s="293" t="s">
        <v>35</v>
      </c>
      <c r="B134" s="307">
        <v>7692100</v>
      </c>
      <c r="C134" s="307">
        <v>7371100</v>
      </c>
      <c r="D134" s="307">
        <v>9252700</v>
      </c>
      <c r="E134" s="307">
        <v>7274200</v>
      </c>
      <c r="F134" s="307">
        <v>7180900</v>
      </c>
      <c r="G134" s="307">
        <v>7572300</v>
      </c>
      <c r="H134" s="307">
        <v>10891400</v>
      </c>
      <c r="I134" s="307">
        <v>8571000</v>
      </c>
      <c r="J134" s="307">
        <v>11601000</v>
      </c>
      <c r="K134" s="307">
        <v>10103900</v>
      </c>
      <c r="L134" s="307">
        <v>8384800</v>
      </c>
      <c r="M134" s="307">
        <v>6019100</v>
      </c>
      <c r="N134" s="309">
        <v>101914500</v>
      </c>
    </row>
    <row r="135" spans="1:14" ht="13.5" thickBot="1" x14ac:dyDescent="0.25">
      <c r="A135" s="294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10"/>
    </row>
    <row r="136" spans="1:14" x14ac:dyDescent="0.2">
      <c r="A136" s="293" t="s">
        <v>17</v>
      </c>
      <c r="B136" s="307">
        <v>5464900</v>
      </c>
      <c r="C136" s="307">
        <v>3703000</v>
      </c>
      <c r="D136" s="307">
        <v>4455400</v>
      </c>
      <c r="E136" s="307">
        <v>6472200</v>
      </c>
      <c r="F136" s="307">
        <v>5595800</v>
      </c>
      <c r="G136" s="307">
        <v>6531200</v>
      </c>
      <c r="H136" s="307">
        <v>7859100</v>
      </c>
      <c r="I136" s="307">
        <v>7913000</v>
      </c>
      <c r="J136" s="307">
        <v>7955500</v>
      </c>
      <c r="K136" s="307">
        <v>10180200</v>
      </c>
      <c r="L136" s="307">
        <v>9703800</v>
      </c>
      <c r="M136" s="307">
        <v>8911700</v>
      </c>
      <c r="N136" s="309">
        <v>84745800</v>
      </c>
    </row>
    <row r="137" spans="1:14" ht="13.5" thickBot="1" x14ac:dyDescent="0.25">
      <c r="A137" s="294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10"/>
    </row>
    <row r="138" spans="1:14" x14ac:dyDescent="0.2">
      <c r="A138" s="295" t="s">
        <v>13</v>
      </c>
      <c r="B138" s="295">
        <v>130209600</v>
      </c>
      <c r="C138" s="295">
        <v>127827600</v>
      </c>
      <c r="D138" s="295">
        <v>142303500</v>
      </c>
      <c r="E138" s="295">
        <v>137843900</v>
      </c>
      <c r="F138" s="295">
        <v>130019900</v>
      </c>
      <c r="G138" s="295">
        <v>132894000</v>
      </c>
      <c r="H138" s="295">
        <v>137169900</v>
      </c>
      <c r="I138" s="295">
        <v>127021400</v>
      </c>
      <c r="J138" s="295">
        <v>131148300</v>
      </c>
      <c r="K138" s="295">
        <v>118179600</v>
      </c>
      <c r="L138" s="295">
        <v>115630700</v>
      </c>
      <c r="M138" s="295">
        <v>117131900</v>
      </c>
      <c r="N138" s="295">
        <v>1547380300</v>
      </c>
    </row>
    <row r="139" spans="1:14" ht="13.5" thickBot="1" x14ac:dyDescent="0.25">
      <c r="A139" s="296"/>
      <c r="B139" s="296"/>
      <c r="C139" s="296"/>
      <c r="D139" s="296"/>
      <c r="E139" s="296"/>
      <c r="F139" s="296"/>
      <c r="G139" s="296"/>
      <c r="H139" s="296"/>
      <c r="I139" s="296"/>
      <c r="J139" s="296"/>
      <c r="K139" s="296"/>
      <c r="L139" s="296"/>
      <c r="M139" s="296"/>
      <c r="N139" s="296"/>
    </row>
    <row r="143" spans="1:14" x14ac:dyDescent="0.2">
      <c r="A143" s="299" t="s">
        <v>168</v>
      </c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</row>
    <row r="144" spans="1:14" s="33" customFormat="1" ht="24.95" customHeight="1" thickBo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 s="25"/>
    </row>
    <row r="145" spans="1:14" x14ac:dyDescent="0.2">
      <c r="A145" s="293"/>
      <c r="B145" s="303" t="s">
        <v>1</v>
      </c>
      <c r="C145" s="293" t="s">
        <v>2</v>
      </c>
      <c r="D145" s="303" t="s">
        <v>3</v>
      </c>
      <c r="E145" s="293" t="s">
        <v>4</v>
      </c>
      <c r="F145" s="303" t="s">
        <v>5</v>
      </c>
      <c r="G145" s="293" t="s">
        <v>6</v>
      </c>
      <c r="H145" s="303" t="s">
        <v>7</v>
      </c>
      <c r="I145" s="293" t="s">
        <v>8</v>
      </c>
      <c r="J145" s="303" t="s">
        <v>9</v>
      </c>
      <c r="K145" s="293" t="s">
        <v>10</v>
      </c>
      <c r="L145" s="303" t="s">
        <v>11</v>
      </c>
      <c r="M145" s="293" t="s">
        <v>12</v>
      </c>
      <c r="N145" s="305" t="s">
        <v>13</v>
      </c>
    </row>
    <row r="146" spans="1:14" ht="13.5" thickBot="1" x14ac:dyDescent="0.25">
      <c r="A146" s="294"/>
      <c r="B146" s="304"/>
      <c r="C146" s="294"/>
      <c r="D146" s="304"/>
      <c r="E146" s="294"/>
      <c r="F146" s="304"/>
      <c r="G146" s="294"/>
      <c r="H146" s="304"/>
      <c r="I146" s="294"/>
      <c r="J146" s="304"/>
      <c r="K146" s="294"/>
      <c r="L146" s="304"/>
      <c r="M146" s="294"/>
      <c r="N146" s="306"/>
    </row>
    <row r="147" spans="1:14" x14ac:dyDescent="0.2">
      <c r="A147" s="293" t="s">
        <v>36</v>
      </c>
      <c r="B147" s="307">
        <v>29170000</v>
      </c>
      <c r="C147" s="307">
        <v>25747000</v>
      </c>
      <c r="D147" s="307">
        <v>40784000</v>
      </c>
      <c r="E147" s="307">
        <v>34224000</v>
      </c>
      <c r="F147" s="307">
        <v>26137000</v>
      </c>
      <c r="G147" s="307">
        <v>20379000</v>
      </c>
      <c r="H147" s="307">
        <v>30989000</v>
      </c>
      <c r="I147" s="307">
        <v>28066000</v>
      </c>
      <c r="J147" s="307">
        <v>25658000</v>
      </c>
      <c r="K147" s="307">
        <v>29108000</v>
      </c>
      <c r="L147" s="307">
        <v>34194000</v>
      </c>
      <c r="M147" s="307">
        <v>37360000</v>
      </c>
      <c r="N147" s="309">
        <v>361816000</v>
      </c>
    </row>
    <row r="148" spans="1:14" ht="13.5" thickBot="1" x14ac:dyDescent="0.25">
      <c r="A148" s="294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x14ac:dyDescent="0.2">
      <c r="A149" s="297" t="s">
        <v>37</v>
      </c>
      <c r="B149" s="307">
        <v>35027000</v>
      </c>
      <c r="C149" s="307">
        <v>31263000</v>
      </c>
      <c r="D149" s="307">
        <v>33969000</v>
      </c>
      <c r="E149" s="307">
        <v>29328000</v>
      </c>
      <c r="F149" s="307">
        <v>27665000</v>
      </c>
      <c r="G149" s="307">
        <v>18373000</v>
      </c>
      <c r="H149" s="307">
        <v>30085000</v>
      </c>
      <c r="I149" s="307">
        <v>32227000</v>
      </c>
      <c r="J149" s="307">
        <v>30112000</v>
      </c>
      <c r="K149" s="307">
        <v>38434000</v>
      </c>
      <c r="L149" s="307">
        <v>36053000</v>
      </c>
      <c r="M149" s="307">
        <v>31369000</v>
      </c>
      <c r="N149" s="309">
        <v>373905000</v>
      </c>
    </row>
    <row r="150" spans="1:14" ht="13.5" thickBot="1" x14ac:dyDescent="0.25">
      <c r="A150" s="298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x14ac:dyDescent="0.2">
      <c r="A151" s="293" t="s">
        <v>38</v>
      </c>
      <c r="B151" s="307">
        <v>24060000</v>
      </c>
      <c r="C151" s="307">
        <v>13814000</v>
      </c>
      <c r="D151" s="307">
        <v>39220000</v>
      </c>
      <c r="E151" s="307">
        <v>35348000</v>
      </c>
      <c r="F151" s="307">
        <v>26490000</v>
      </c>
      <c r="G151" s="307">
        <v>18877000</v>
      </c>
      <c r="H151" s="307">
        <v>11547000</v>
      </c>
      <c r="I151" s="307">
        <v>17843000</v>
      </c>
      <c r="J151" s="307">
        <v>14992000</v>
      </c>
      <c r="K151" s="307">
        <v>17323000</v>
      </c>
      <c r="L151" s="307">
        <v>16011000</v>
      </c>
      <c r="M151" s="307">
        <v>15410000</v>
      </c>
      <c r="N151" s="309">
        <v>250935000</v>
      </c>
    </row>
    <row r="152" spans="1:14" ht="13.5" thickBot="1" x14ac:dyDescent="0.25">
      <c r="A152" s="29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x14ac:dyDescent="0.2">
      <c r="A153" s="297" t="s">
        <v>39</v>
      </c>
      <c r="B153" s="307">
        <v>17257000</v>
      </c>
      <c r="C153" s="307">
        <v>17142000</v>
      </c>
      <c r="D153" s="307">
        <v>17598000</v>
      </c>
      <c r="E153" s="307">
        <v>16116000</v>
      </c>
      <c r="F153" s="307">
        <v>9428000</v>
      </c>
      <c r="G153" s="307">
        <v>0</v>
      </c>
      <c r="H153" s="307">
        <v>0</v>
      </c>
      <c r="I153" s="307">
        <v>0</v>
      </c>
      <c r="J153" s="307">
        <v>0</v>
      </c>
      <c r="K153" s="307">
        <v>0</v>
      </c>
      <c r="L153" s="307"/>
      <c r="M153" s="307"/>
      <c r="N153" s="309">
        <v>77541000</v>
      </c>
    </row>
    <row r="154" spans="1:14" ht="13.5" thickBot="1" x14ac:dyDescent="0.25">
      <c r="A154" s="29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x14ac:dyDescent="0.2">
      <c r="A155" s="293" t="s">
        <v>40</v>
      </c>
      <c r="B155" s="307">
        <v>104689000</v>
      </c>
      <c r="C155" s="307">
        <v>100098000</v>
      </c>
      <c r="D155" s="307">
        <v>101179000</v>
      </c>
      <c r="E155" s="307">
        <v>107574000</v>
      </c>
      <c r="F155" s="307">
        <v>84768000</v>
      </c>
      <c r="G155" s="307">
        <v>74277000</v>
      </c>
      <c r="H155" s="307">
        <v>87957000</v>
      </c>
      <c r="I155" s="307">
        <v>103560000</v>
      </c>
      <c r="J155" s="307">
        <v>94801000</v>
      </c>
      <c r="K155" s="307">
        <v>116494000</v>
      </c>
      <c r="L155" s="307">
        <v>102391000</v>
      </c>
      <c r="M155" s="307">
        <v>111521000</v>
      </c>
      <c r="N155" s="309">
        <v>1189309000</v>
      </c>
    </row>
    <row r="156" spans="1:14" ht="13.5" thickBot="1" x14ac:dyDescent="0.25">
      <c r="A156" s="29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x14ac:dyDescent="0.2">
      <c r="A157" s="293" t="s">
        <v>17</v>
      </c>
      <c r="B157" s="307">
        <v>43117000</v>
      </c>
      <c r="C157" s="307">
        <v>35804000</v>
      </c>
      <c r="D157" s="307">
        <v>41538000</v>
      </c>
      <c r="E157" s="307">
        <v>40617000</v>
      </c>
      <c r="F157" s="307">
        <v>35822000</v>
      </c>
      <c r="G157" s="307">
        <v>32915000</v>
      </c>
      <c r="H157" s="307">
        <v>39425000</v>
      </c>
      <c r="I157" s="307">
        <v>35114000</v>
      </c>
      <c r="J157" s="307">
        <v>39941000</v>
      </c>
      <c r="K157" s="307">
        <v>37591000</v>
      </c>
      <c r="L157" s="307">
        <v>38250000</v>
      </c>
      <c r="M157" s="307">
        <v>38143000</v>
      </c>
      <c r="N157" s="309">
        <v>458277000</v>
      </c>
    </row>
    <row r="158" spans="1:14" ht="13.5" thickBot="1" x14ac:dyDescent="0.25">
      <c r="A158" s="29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x14ac:dyDescent="0.2">
      <c r="A159" s="295" t="s">
        <v>13</v>
      </c>
      <c r="B159" s="295">
        <v>253320000</v>
      </c>
      <c r="C159" s="295">
        <v>223868000</v>
      </c>
      <c r="D159" s="295">
        <v>274288000</v>
      </c>
      <c r="E159" s="295">
        <v>263207000</v>
      </c>
      <c r="F159" s="295">
        <v>210310000</v>
      </c>
      <c r="G159" s="295">
        <v>164821000</v>
      </c>
      <c r="H159" s="295">
        <v>200003000</v>
      </c>
      <c r="I159" s="295">
        <v>216810000</v>
      </c>
      <c r="J159" s="295">
        <v>205504000</v>
      </c>
      <c r="K159" s="295">
        <v>238950000</v>
      </c>
      <c r="L159" s="295">
        <v>226899000</v>
      </c>
      <c r="M159" s="295">
        <v>233803000</v>
      </c>
      <c r="N159" s="295">
        <v>2711783000</v>
      </c>
    </row>
    <row r="160" spans="1:14" ht="13.5" thickBot="1" x14ac:dyDescent="0.25">
      <c r="A160" s="296"/>
      <c r="B160" s="296"/>
      <c r="C160" s="296"/>
      <c r="D160" s="296"/>
      <c r="E160" s="296"/>
      <c r="F160" s="296"/>
      <c r="G160" s="296"/>
      <c r="H160" s="296"/>
      <c r="I160" s="296"/>
      <c r="J160" s="296"/>
      <c r="K160" s="296"/>
      <c r="L160" s="296"/>
      <c r="M160" s="296"/>
      <c r="N160" s="296"/>
    </row>
    <row r="164" spans="1:14" x14ac:dyDescent="0.2">
      <c r="A164" s="299" t="s">
        <v>166</v>
      </c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</row>
    <row r="165" spans="1:14" s="33" customFormat="1" ht="24.95" customHeight="1" thickBot="1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 s="25"/>
    </row>
    <row r="166" spans="1:14" x14ac:dyDescent="0.2">
      <c r="A166" s="293"/>
      <c r="B166" s="303" t="s">
        <v>1</v>
      </c>
      <c r="C166" s="293" t="s">
        <v>2</v>
      </c>
      <c r="D166" s="303" t="s">
        <v>3</v>
      </c>
      <c r="E166" s="293" t="s">
        <v>4</v>
      </c>
      <c r="F166" s="303" t="s">
        <v>5</v>
      </c>
      <c r="G166" s="293" t="s">
        <v>6</v>
      </c>
      <c r="H166" s="303" t="s">
        <v>7</v>
      </c>
      <c r="I166" s="293" t="s">
        <v>8</v>
      </c>
      <c r="J166" s="303" t="s">
        <v>9</v>
      </c>
      <c r="K166" s="293" t="s">
        <v>10</v>
      </c>
      <c r="L166" s="303" t="s">
        <v>11</v>
      </c>
      <c r="M166" s="293" t="s">
        <v>12</v>
      </c>
      <c r="N166" s="305" t="s">
        <v>13</v>
      </c>
    </row>
    <row r="167" spans="1:14" ht="13.5" thickBot="1" x14ac:dyDescent="0.25">
      <c r="A167" s="294"/>
      <c r="B167" s="304"/>
      <c r="C167" s="294"/>
      <c r="D167" s="304"/>
      <c r="E167" s="294"/>
      <c r="F167" s="304"/>
      <c r="G167" s="294"/>
      <c r="H167" s="304"/>
      <c r="I167" s="294"/>
      <c r="J167" s="304"/>
      <c r="K167" s="294"/>
      <c r="L167" s="304"/>
      <c r="M167" s="294"/>
      <c r="N167" s="306"/>
    </row>
    <row r="168" spans="1:14" x14ac:dyDescent="0.2">
      <c r="A168" s="293" t="s">
        <v>133</v>
      </c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9">
        <v>0</v>
      </c>
    </row>
    <row r="169" spans="1:14" ht="13.5" thickBot="1" x14ac:dyDescent="0.25">
      <c r="A169" s="29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x14ac:dyDescent="0.2">
      <c r="A170" s="293" t="s">
        <v>19</v>
      </c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9">
        <v>0</v>
      </c>
    </row>
    <row r="171" spans="1:14" ht="13.5" thickBot="1" x14ac:dyDescent="0.25">
      <c r="A171" s="29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x14ac:dyDescent="0.2">
      <c r="A172" s="293" t="s">
        <v>41</v>
      </c>
      <c r="B172" s="307">
        <v>278000</v>
      </c>
      <c r="C172" s="307">
        <v>732000</v>
      </c>
      <c r="D172" s="307">
        <v>476000</v>
      </c>
      <c r="E172" s="307">
        <v>509000</v>
      </c>
      <c r="F172" s="307">
        <v>446000</v>
      </c>
      <c r="G172" s="307">
        <v>506000</v>
      </c>
      <c r="H172" s="307">
        <v>680000</v>
      </c>
      <c r="I172" s="307">
        <v>796000</v>
      </c>
      <c r="J172" s="307">
        <v>950000</v>
      </c>
      <c r="K172" s="307">
        <v>2191000</v>
      </c>
      <c r="L172" s="307">
        <v>2533000</v>
      </c>
      <c r="M172" s="307">
        <v>1430000</v>
      </c>
      <c r="N172" s="309">
        <v>11527000</v>
      </c>
    </row>
    <row r="173" spans="1:14" ht="13.5" thickBot="1" x14ac:dyDescent="0.25">
      <c r="A173" s="29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x14ac:dyDescent="0.2">
      <c r="A174" s="293" t="s">
        <v>124</v>
      </c>
      <c r="B174" s="307">
        <v>3668000</v>
      </c>
      <c r="C174" s="307">
        <v>2666000</v>
      </c>
      <c r="D174" s="307">
        <v>3605000</v>
      </c>
      <c r="E174" s="307">
        <v>2432000</v>
      </c>
      <c r="F174" s="307">
        <v>4547000</v>
      </c>
      <c r="G174" s="307">
        <v>3650000</v>
      </c>
      <c r="H174" s="307">
        <v>5513000</v>
      </c>
      <c r="I174" s="307">
        <v>6269000</v>
      </c>
      <c r="J174" s="307">
        <v>4286000</v>
      </c>
      <c r="K174" s="307">
        <v>3883000</v>
      </c>
      <c r="L174" s="307">
        <v>1741000</v>
      </c>
      <c r="M174" s="307">
        <v>3892000</v>
      </c>
      <c r="N174" s="309">
        <v>46152000</v>
      </c>
    </row>
    <row r="175" spans="1:14" ht="13.5" thickBot="1" x14ac:dyDescent="0.25">
      <c r="A175" s="29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x14ac:dyDescent="0.2">
      <c r="A176" s="293" t="s">
        <v>134</v>
      </c>
      <c r="B176" s="307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9">
        <v>0</v>
      </c>
    </row>
    <row r="177" spans="1:14" ht="13.5" thickBot="1" x14ac:dyDescent="0.25">
      <c r="A177" s="29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x14ac:dyDescent="0.2">
      <c r="A178" s="293" t="s">
        <v>22</v>
      </c>
      <c r="B178" s="307"/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9">
        <v>0</v>
      </c>
    </row>
    <row r="179" spans="1:14" ht="13.5" thickBot="1" x14ac:dyDescent="0.25">
      <c r="A179" s="29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x14ac:dyDescent="0.2">
      <c r="A180" s="293" t="s">
        <v>42</v>
      </c>
      <c r="B180" s="307"/>
      <c r="C180" s="307"/>
      <c r="D180" s="307">
        <v>1910000</v>
      </c>
      <c r="E180" s="307">
        <v>1074000</v>
      </c>
      <c r="F180" s="307">
        <v>702000</v>
      </c>
      <c r="G180" s="307">
        <v>439000</v>
      </c>
      <c r="H180" s="307">
        <v>391000</v>
      </c>
      <c r="I180" s="307">
        <v>1720000</v>
      </c>
      <c r="J180" s="307">
        <v>2068000</v>
      </c>
      <c r="K180" s="307">
        <v>607000</v>
      </c>
      <c r="L180" s="307">
        <v>388000</v>
      </c>
      <c r="M180" s="307">
        <v>168000</v>
      </c>
      <c r="N180" s="309">
        <v>9467000</v>
      </c>
    </row>
    <row r="181" spans="1:14" ht="13.5" thickBot="1" x14ac:dyDescent="0.25">
      <c r="A181" s="29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x14ac:dyDescent="0.2">
      <c r="A182" s="293" t="s">
        <v>135</v>
      </c>
      <c r="B182" s="307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9">
        <v>0</v>
      </c>
    </row>
    <row r="183" spans="1:14" ht="13.5" thickBot="1" x14ac:dyDescent="0.25">
      <c r="A183" s="29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x14ac:dyDescent="0.2">
      <c r="A184" s="297" t="s">
        <v>136</v>
      </c>
      <c r="B184" s="307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9">
        <v>0</v>
      </c>
    </row>
    <row r="185" spans="1:14" ht="13.5" thickBot="1" x14ac:dyDescent="0.25">
      <c r="A185" s="298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x14ac:dyDescent="0.2">
      <c r="A186" s="293" t="s">
        <v>137</v>
      </c>
      <c r="B186" s="307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9">
        <v>0</v>
      </c>
    </row>
    <row r="187" spans="1:14" ht="13.5" thickBot="1" x14ac:dyDescent="0.25">
      <c r="A187" s="29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x14ac:dyDescent="0.2">
      <c r="A188" s="293" t="s">
        <v>43</v>
      </c>
      <c r="B188" s="307">
        <v>6658000</v>
      </c>
      <c r="C188" s="307">
        <v>6785000</v>
      </c>
      <c r="D188" s="307">
        <v>9363000</v>
      </c>
      <c r="E188" s="307">
        <v>7728000</v>
      </c>
      <c r="F188" s="307">
        <v>2861000</v>
      </c>
      <c r="G188" s="307">
        <v>1493000</v>
      </c>
      <c r="H188" s="307">
        <v>6200000</v>
      </c>
      <c r="I188" s="307">
        <v>8405000</v>
      </c>
      <c r="J188" s="307">
        <v>7155000</v>
      </c>
      <c r="K188" s="307">
        <v>9383000</v>
      </c>
      <c r="L188" s="307">
        <v>7313000</v>
      </c>
      <c r="M188" s="307">
        <v>7356000</v>
      </c>
      <c r="N188" s="309">
        <v>80700000</v>
      </c>
    </row>
    <row r="189" spans="1:14" ht="13.5" thickBot="1" x14ac:dyDescent="0.25">
      <c r="A189" s="29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x14ac:dyDescent="0.2">
      <c r="A190" s="293" t="s">
        <v>125</v>
      </c>
      <c r="B190" s="307">
        <v>2495000</v>
      </c>
      <c r="C190" s="307">
        <v>4228000</v>
      </c>
      <c r="D190" s="307">
        <v>6440000</v>
      </c>
      <c r="E190" s="307">
        <v>5595000</v>
      </c>
      <c r="F190" s="307">
        <v>5109000</v>
      </c>
      <c r="G190" s="307">
        <v>6851000</v>
      </c>
      <c r="H190" s="307">
        <v>7541000</v>
      </c>
      <c r="I190" s="307">
        <v>8975000</v>
      </c>
      <c r="J190" s="307">
        <v>7775000</v>
      </c>
      <c r="K190" s="307">
        <v>8368000</v>
      </c>
      <c r="L190" s="307">
        <v>8562000</v>
      </c>
      <c r="M190" s="307">
        <v>6214000</v>
      </c>
      <c r="N190" s="309">
        <v>78153000</v>
      </c>
    </row>
    <row r="191" spans="1:14" ht="13.5" thickBot="1" x14ac:dyDescent="0.25">
      <c r="A191" s="29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/>
    </row>
    <row r="192" spans="1:14" x14ac:dyDescent="0.2">
      <c r="A192" s="293" t="s">
        <v>138</v>
      </c>
      <c r="B192" s="307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9">
        <v>0</v>
      </c>
    </row>
    <row r="193" spans="1:14" ht="13.5" thickBot="1" x14ac:dyDescent="0.25">
      <c r="A193" s="294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10"/>
    </row>
    <row r="194" spans="1:14" x14ac:dyDescent="0.2">
      <c r="A194" s="293" t="s">
        <v>139</v>
      </c>
      <c r="B194" s="307"/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9">
        <v>0</v>
      </c>
    </row>
    <row r="195" spans="1:14" ht="13.5" thickBot="1" x14ac:dyDescent="0.25">
      <c r="A195" s="294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10"/>
    </row>
    <row r="196" spans="1:14" x14ac:dyDescent="0.2">
      <c r="A196" s="293" t="s">
        <v>110</v>
      </c>
      <c r="B196" s="307"/>
      <c r="C196" s="307"/>
      <c r="D196" s="307"/>
      <c r="E196" s="307">
        <v>11821000</v>
      </c>
      <c r="F196" s="307">
        <v>9174000</v>
      </c>
      <c r="G196" s="307">
        <v>8490000</v>
      </c>
      <c r="H196" s="307">
        <v>11144000</v>
      </c>
      <c r="I196" s="307"/>
      <c r="J196" s="307"/>
      <c r="K196" s="307"/>
      <c r="L196" s="307"/>
      <c r="M196" s="307"/>
      <c r="N196" s="309">
        <v>40629000</v>
      </c>
    </row>
    <row r="197" spans="1:14" ht="13.5" thickBot="1" x14ac:dyDescent="0.25">
      <c r="A197" s="294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10"/>
    </row>
    <row r="198" spans="1:14" x14ac:dyDescent="0.2">
      <c r="A198" s="293" t="s">
        <v>44</v>
      </c>
      <c r="B198" s="307"/>
      <c r="C198" s="307"/>
      <c r="D198" s="307"/>
      <c r="E198" s="307"/>
      <c r="F198" s="307">
        <v>6413000</v>
      </c>
      <c r="G198" s="307">
        <v>7446000</v>
      </c>
      <c r="H198" s="307">
        <v>7446000</v>
      </c>
      <c r="I198" s="307">
        <v>4004000</v>
      </c>
      <c r="J198" s="307"/>
      <c r="K198" s="307"/>
      <c r="L198" s="307"/>
      <c r="M198" s="307"/>
      <c r="N198" s="309">
        <v>25309000</v>
      </c>
    </row>
    <row r="199" spans="1:14" ht="13.5" thickBot="1" x14ac:dyDescent="0.25">
      <c r="A199" s="294"/>
      <c r="B199" s="308"/>
      <c r="C199" s="308"/>
      <c r="D199" s="308"/>
      <c r="E199" s="308"/>
      <c r="F199" s="308"/>
      <c r="G199" s="308"/>
      <c r="H199" s="308"/>
      <c r="I199" s="308"/>
      <c r="J199" s="308"/>
      <c r="K199" s="308"/>
      <c r="L199" s="308"/>
      <c r="M199" s="308"/>
      <c r="N199" s="310"/>
    </row>
    <row r="200" spans="1:14" x14ac:dyDescent="0.2">
      <c r="A200" s="297" t="s">
        <v>140</v>
      </c>
      <c r="B200" s="307"/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9">
        <v>0</v>
      </c>
    </row>
    <row r="201" spans="1:14" ht="13.5" thickBot="1" x14ac:dyDescent="0.25">
      <c r="A201" s="298"/>
      <c r="B201" s="308"/>
      <c r="C201" s="308"/>
      <c r="D201" s="308"/>
      <c r="E201" s="308"/>
      <c r="F201" s="308"/>
      <c r="G201" s="308"/>
      <c r="H201" s="308"/>
      <c r="I201" s="308"/>
      <c r="J201" s="308"/>
      <c r="K201" s="308"/>
      <c r="L201" s="308"/>
      <c r="M201" s="308"/>
      <c r="N201" s="310"/>
    </row>
    <row r="202" spans="1:14" x14ac:dyDescent="0.2">
      <c r="A202" s="293" t="s">
        <v>141</v>
      </c>
      <c r="B202" s="307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9">
        <v>0</v>
      </c>
    </row>
    <row r="203" spans="1:14" ht="13.5" thickBot="1" x14ac:dyDescent="0.25">
      <c r="A203" s="294"/>
      <c r="B203" s="308"/>
      <c r="C203" s="308"/>
      <c r="D203" s="308"/>
      <c r="E203" s="308"/>
      <c r="F203" s="308"/>
      <c r="G203" s="308"/>
      <c r="H203" s="308"/>
      <c r="I203" s="308"/>
      <c r="J203" s="308"/>
      <c r="K203" s="308"/>
      <c r="L203" s="308"/>
      <c r="M203" s="308"/>
      <c r="N203" s="310"/>
    </row>
    <row r="204" spans="1:14" x14ac:dyDescent="0.2">
      <c r="A204" s="293" t="s">
        <v>23</v>
      </c>
      <c r="B204" s="307"/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9">
        <v>0</v>
      </c>
    </row>
    <row r="205" spans="1:14" ht="13.5" thickBot="1" x14ac:dyDescent="0.25">
      <c r="A205" s="294"/>
      <c r="B205" s="308"/>
      <c r="C205" s="308"/>
      <c r="D205" s="308"/>
      <c r="E205" s="308"/>
      <c r="F205" s="308"/>
      <c r="G205" s="308"/>
      <c r="H205" s="308"/>
      <c r="I205" s="308"/>
      <c r="J205" s="308"/>
      <c r="K205" s="308"/>
      <c r="L205" s="308"/>
      <c r="M205" s="308"/>
      <c r="N205" s="310"/>
    </row>
    <row r="206" spans="1:14" x14ac:dyDescent="0.2">
      <c r="A206" s="297" t="s">
        <v>142</v>
      </c>
      <c r="B206" s="307"/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9">
        <v>0</v>
      </c>
    </row>
    <row r="207" spans="1:14" ht="13.5" thickBot="1" x14ac:dyDescent="0.25">
      <c r="A207" s="298"/>
      <c r="B207" s="308"/>
      <c r="C207" s="308"/>
      <c r="D207" s="308"/>
      <c r="E207" s="308"/>
      <c r="F207" s="308"/>
      <c r="G207" s="308"/>
      <c r="H207" s="308"/>
      <c r="I207" s="308"/>
      <c r="J207" s="308"/>
      <c r="K207" s="308"/>
      <c r="L207" s="308"/>
      <c r="M207" s="308"/>
      <c r="N207" s="310"/>
    </row>
    <row r="208" spans="1:14" x14ac:dyDescent="0.2">
      <c r="A208" s="297" t="s">
        <v>143</v>
      </c>
      <c r="B208" s="307"/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9">
        <v>0</v>
      </c>
    </row>
    <row r="209" spans="1:14" ht="13.5" thickBot="1" x14ac:dyDescent="0.25">
      <c r="A209" s="298"/>
      <c r="B209" s="308"/>
      <c r="C209" s="308"/>
      <c r="D209" s="308"/>
      <c r="E209" s="308"/>
      <c r="F209" s="308"/>
      <c r="G209" s="308"/>
      <c r="H209" s="308"/>
      <c r="I209" s="308"/>
      <c r="J209" s="308"/>
      <c r="K209" s="308"/>
      <c r="L209" s="308"/>
      <c r="M209" s="308"/>
      <c r="N209" s="310"/>
    </row>
    <row r="210" spans="1:14" x14ac:dyDescent="0.2">
      <c r="A210" s="293" t="s">
        <v>17</v>
      </c>
      <c r="B210" s="307">
        <v>7341000</v>
      </c>
      <c r="C210" s="307">
        <v>6470000</v>
      </c>
      <c r="D210" s="307">
        <v>10528000</v>
      </c>
      <c r="E210" s="307">
        <v>7260000</v>
      </c>
      <c r="F210" s="307">
        <v>8507000</v>
      </c>
      <c r="G210" s="307">
        <v>14795000</v>
      </c>
      <c r="H210" s="307">
        <v>16504000</v>
      </c>
      <c r="I210" s="307">
        <v>13203000</v>
      </c>
      <c r="J210" s="307">
        <v>20404000</v>
      </c>
      <c r="K210" s="307">
        <v>19728000</v>
      </c>
      <c r="L210" s="307">
        <v>16042000</v>
      </c>
      <c r="M210" s="307">
        <v>14672000</v>
      </c>
      <c r="N210" s="309"/>
    </row>
    <row r="211" spans="1:14" ht="13.5" thickBot="1" x14ac:dyDescent="0.25">
      <c r="A211" s="294"/>
      <c r="B211" s="308"/>
      <c r="C211" s="308"/>
      <c r="D211" s="308"/>
      <c r="E211" s="308"/>
      <c r="F211" s="308"/>
      <c r="G211" s="308"/>
      <c r="H211" s="308"/>
      <c r="I211" s="308"/>
      <c r="J211" s="308"/>
      <c r="K211" s="308"/>
      <c r="L211" s="308"/>
      <c r="M211" s="308"/>
      <c r="N211" s="310"/>
    </row>
    <row r="212" spans="1:14" x14ac:dyDescent="0.2">
      <c r="A212" s="295" t="s">
        <v>13</v>
      </c>
      <c r="B212" s="295">
        <v>20440000</v>
      </c>
      <c r="C212" s="295">
        <v>20881000</v>
      </c>
      <c r="D212" s="295">
        <v>32322000</v>
      </c>
      <c r="E212" s="295">
        <v>36419000</v>
      </c>
      <c r="F212" s="295">
        <v>37759000</v>
      </c>
      <c r="G212" s="295">
        <v>43670000</v>
      </c>
      <c r="H212" s="295">
        <v>55419000</v>
      </c>
      <c r="I212" s="295">
        <v>43372000</v>
      </c>
      <c r="J212" s="295">
        <v>42638000</v>
      </c>
      <c r="K212" s="295">
        <v>44160000</v>
      </c>
      <c r="L212" s="295">
        <v>36579000</v>
      </c>
      <c r="M212" s="295">
        <v>33732000</v>
      </c>
      <c r="N212" s="295">
        <v>447391000</v>
      </c>
    </row>
    <row r="213" spans="1:14" ht="13.5" thickBot="1" x14ac:dyDescent="0.25">
      <c r="A213" s="296"/>
      <c r="B213" s="296"/>
      <c r="C213" s="296"/>
      <c r="D213" s="296"/>
      <c r="E213" s="296"/>
      <c r="F213" s="296"/>
      <c r="G213" s="296"/>
      <c r="H213" s="296"/>
      <c r="I213" s="296"/>
      <c r="J213" s="296"/>
      <c r="K213" s="296"/>
      <c r="L213" s="296"/>
      <c r="M213" s="296"/>
      <c r="N213" s="296"/>
    </row>
    <row r="217" spans="1:14" x14ac:dyDescent="0.2">
      <c r="A217" s="301" t="s">
        <v>204</v>
      </c>
      <c r="B217" s="301"/>
      <c r="C217" s="301"/>
      <c r="D217" s="301"/>
      <c r="E217" s="301"/>
      <c r="F217" s="301"/>
      <c r="G217" s="301"/>
      <c r="H217" s="301"/>
      <c r="I217" s="301"/>
      <c r="J217" s="301"/>
      <c r="K217" s="301"/>
      <c r="L217" s="301"/>
      <c r="M217" s="301"/>
      <c r="N217" s="301"/>
    </row>
    <row r="218" spans="1:14" s="33" customFormat="1" ht="24.95" customHeight="1" thickBo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 s="25"/>
    </row>
    <row r="219" spans="1:14" x14ac:dyDescent="0.2">
      <c r="A219" s="293"/>
      <c r="B219" s="303" t="s">
        <v>1</v>
      </c>
      <c r="C219" s="293" t="s">
        <v>2</v>
      </c>
      <c r="D219" s="303" t="s">
        <v>3</v>
      </c>
      <c r="E219" s="293" t="s">
        <v>4</v>
      </c>
      <c r="F219" s="303" t="s">
        <v>5</v>
      </c>
      <c r="G219" s="293" t="s">
        <v>6</v>
      </c>
      <c r="H219" s="303" t="s">
        <v>7</v>
      </c>
      <c r="I219" s="293" t="s">
        <v>8</v>
      </c>
      <c r="J219" s="303" t="s">
        <v>9</v>
      </c>
      <c r="K219" s="293" t="s">
        <v>10</v>
      </c>
      <c r="L219" s="303" t="s">
        <v>11</v>
      </c>
      <c r="M219" s="293" t="s">
        <v>12</v>
      </c>
      <c r="N219" s="305" t="s">
        <v>13</v>
      </c>
    </row>
    <row r="220" spans="1:14" ht="13.5" thickBot="1" x14ac:dyDescent="0.25">
      <c r="A220" s="294"/>
      <c r="B220" s="304"/>
      <c r="C220" s="294"/>
      <c r="D220" s="304"/>
      <c r="E220" s="294"/>
      <c r="F220" s="304"/>
      <c r="G220" s="294"/>
      <c r="H220" s="304"/>
      <c r="I220" s="294"/>
      <c r="J220" s="304"/>
      <c r="K220" s="294"/>
      <c r="L220" s="304"/>
      <c r="M220" s="294"/>
      <c r="N220" s="306"/>
    </row>
    <row r="221" spans="1:14" x14ac:dyDescent="0.2">
      <c r="A221" s="293" t="s">
        <v>19</v>
      </c>
      <c r="B221" s="307">
        <v>15442425</v>
      </c>
      <c r="C221" s="307">
        <v>13657644</v>
      </c>
      <c r="D221" s="307">
        <v>15470684</v>
      </c>
      <c r="E221" s="307">
        <v>20754447</v>
      </c>
      <c r="F221" s="307">
        <v>22120367</v>
      </c>
      <c r="G221" s="307">
        <v>19016986</v>
      </c>
      <c r="H221" s="307">
        <v>24195909</v>
      </c>
      <c r="I221" s="307">
        <v>28435026</v>
      </c>
      <c r="J221" s="307">
        <v>33794977</v>
      </c>
      <c r="K221" s="307">
        <v>29347555</v>
      </c>
      <c r="L221" s="307">
        <v>23313068</v>
      </c>
      <c r="M221" s="307">
        <v>14446296</v>
      </c>
      <c r="N221" s="309">
        <v>259995384</v>
      </c>
    </row>
    <row r="222" spans="1:14" ht="13.5" thickBot="1" x14ac:dyDescent="0.25">
      <c r="A222" s="294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10"/>
    </row>
    <row r="223" spans="1:14" x14ac:dyDescent="0.2">
      <c r="A223" s="297" t="s">
        <v>45</v>
      </c>
      <c r="B223" s="307">
        <v>13568888</v>
      </c>
      <c r="C223" s="307">
        <v>3205580</v>
      </c>
      <c r="D223" s="307">
        <v>5869410</v>
      </c>
      <c r="E223" s="307">
        <v>21547636</v>
      </c>
      <c r="F223" s="307">
        <v>50546169</v>
      </c>
      <c r="G223" s="307">
        <v>61367976</v>
      </c>
      <c r="H223" s="307">
        <v>50909653</v>
      </c>
      <c r="I223" s="307">
        <v>57725086</v>
      </c>
      <c r="J223" s="307">
        <v>61556207</v>
      </c>
      <c r="K223" s="307">
        <v>69550757</v>
      </c>
      <c r="L223" s="307">
        <v>48609247</v>
      </c>
      <c r="M223" s="307">
        <v>37315354</v>
      </c>
      <c r="N223" s="309">
        <v>481771963</v>
      </c>
    </row>
    <row r="224" spans="1:14" ht="13.5" thickBot="1" x14ac:dyDescent="0.25">
      <c r="A224" s="298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10"/>
    </row>
    <row r="225" spans="1:14" x14ac:dyDescent="0.2">
      <c r="A225" s="297" t="s">
        <v>46</v>
      </c>
      <c r="B225" s="307">
        <v>16466965</v>
      </c>
      <c r="C225" s="307">
        <v>13923451</v>
      </c>
      <c r="D225" s="307">
        <v>14507319</v>
      </c>
      <c r="E225" s="307">
        <v>13064575</v>
      </c>
      <c r="F225" s="307">
        <v>8042553</v>
      </c>
      <c r="G225" s="307">
        <v>8174054</v>
      </c>
      <c r="H225" s="307">
        <v>11316394</v>
      </c>
      <c r="I225" s="307">
        <v>2272538</v>
      </c>
      <c r="J225" s="307">
        <v>8400826</v>
      </c>
      <c r="K225" s="307">
        <v>12593324</v>
      </c>
      <c r="L225" s="307">
        <v>11515718</v>
      </c>
      <c r="M225" s="307">
        <v>6015809</v>
      </c>
      <c r="N225" s="309">
        <v>126293526</v>
      </c>
    </row>
    <row r="226" spans="1:14" ht="13.5" thickBot="1" x14ac:dyDescent="0.25">
      <c r="A226" s="298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10"/>
    </row>
    <row r="227" spans="1:14" x14ac:dyDescent="0.2">
      <c r="A227" s="293" t="s">
        <v>23</v>
      </c>
      <c r="B227" s="307">
        <v>12118261</v>
      </c>
      <c r="C227" s="307">
        <v>9265642</v>
      </c>
      <c r="D227" s="307">
        <v>15291138</v>
      </c>
      <c r="E227" s="307">
        <v>11889102</v>
      </c>
      <c r="F227" s="307">
        <v>11734273</v>
      </c>
      <c r="G227" s="307">
        <v>12312808</v>
      </c>
      <c r="H227" s="307">
        <v>11349010</v>
      </c>
      <c r="I227" s="307">
        <v>13082708</v>
      </c>
      <c r="J227" s="307">
        <v>8484117</v>
      </c>
      <c r="K227" s="307">
        <v>6581407</v>
      </c>
      <c r="L227" s="307">
        <v>12803830</v>
      </c>
      <c r="M227" s="307">
        <v>5912096</v>
      </c>
      <c r="N227" s="309">
        <v>130824392</v>
      </c>
    </row>
    <row r="228" spans="1:14" ht="13.5" thickBot="1" x14ac:dyDescent="0.25">
      <c r="A228" s="294"/>
      <c r="B228" s="308"/>
      <c r="C228" s="308"/>
      <c r="D228" s="308"/>
      <c r="E228" s="308"/>
      <c r="F228" s="308"/>
      <c r="G228" s="308"/>
      <c r="H228" s="308"/>
      <c r="I228" s="308"/>
      <c r="J228" s="308"/>
      <c r="K228" s="308"/>
      <c r="L228" s="308"/>
      <c r="M228" s="308"/>
      <c r="N228" s="310"/>
    </row>
    <row r="229" spans="1:14" x14ac:dyDescent="0.2">
      <c r="A229" s="297" t="s">
        <v>39</v>
      </c>
      <c r="B229" s="307">
        <v>16422524</v>
      </c>
      <c r="C229" s="307">
        <v>12330696</v>
      </c>
      <c r="D229" s="307">
        <v>15484455</v>
      </c>
      <c r="E229" s="307">
        <v>12632781</v>
      </c>
      <c r="F229" s="307">
        <v>17239049</v>
      </c>
      <c r="G229" s="307">
        <v>16866323</v>
      </c>
      <c r="H229" s="307">
        <v>16117047</v>
      </c>
      <c r="I229" s="307">
        <v>17732270</v>
      </c>
      <c r="J229" s="307">
        <v>19579373</v>
      </c>
      <c r="K229" s="307">
        <v>19624620</v>
      </c>
      <c r="L229" s="307">
        <v>14866983</v>
      </c>
      <c r="M229" s="307">
        <v>11481990</v>
      </c>
      <c r="N229" s="309">
        <v>190378111</v>
      </c>
    </row>
    <row r="230" spans="1:14" ht="12.75" customHeight="1" thickBot="1" x14ac:dyDescent="0.25">
      <c r="A230" s="298"/>
      <c r="B230" s="308"/>
      <c r="C230" s="308"/>
      <c r="D230" s="308"/>
      <c r="E230" s="308"/>
      <c r="F230" s="308"/>
      <c r="G230" s="308"/>
      <c r="H230" s="308"/>
      <c r="I230" s="308"/>
      <c r="J230" s="308"/>
      <c r="K230" s="308"/>
      <c r="L230" s="308"/>
      <c r="M230" s="308"/>
      <c r="N230" s="310"/>
    </row>
    <row r="231" spans="1:14" x14ac:dyDescent="0.2">
      <c r="A231" s="293" t="s">
        <v>48</v>
      </c>
      <c r="B231" s="307">
        <v>1924287</v>
      </c>
      <c r="C231" s="307">
        <v>2058540</v>
      </c>
      <c r="D231" s="307">
        <v>3000396</v>
      </c>
      <c r="E231" s="307">
        <v>4481707</v>
      </c>
      <c r="F231" s="307">
        <v>2954781</v>
      </c>
      <c r="G231" s="307">
        <v>2439960</v>
      </c>
      <c r="H231" s="307">
        <v>3338326</v>
      </c>
      <c r="I231" s="307">
        <v>2113560</v>
      </c>
      <c r="J231" s="307">
        <v>1195608</v>
      </c>
      <c r="K231" s="307">
        <v>324000</v>
      </c>
      <c r="L231" s="307">
        <v>1598088</v>
      </c>
      <c r="M231" s="307">
        <v>765540</v>
      </c>
      <c r="N231" s="309">
        <v>26194793</v>
      </c>
    </row>
    <row r="232" spans="1:14" ht="13.5" thickBot="1" x14ac:dyDescent="0.25">
      <c r="A232" s="294"/>
      <c r="B232" s="308"/>
      <c r="C232" s="308"/>
      <c r="D232" s="308"/>
      <c r="E232" s="308"/>
      <c r="F232" s="308"/>
      <c r="G232" s="308"/>
      <c r="H232" s="308"/>
      <c r="I232" s="308"/>
      <c r="J232" s="308"/>
      <c r="K232" s="308"/>
      <c r="L232" s="308"/>
      <c r="M232" s="308"/>
      <c r="N232" s="310"/>
    </row>
    <row r="233" spans="1:14" x14ac:dyDescent="0.2">
      <c r="A233" s="293" t="s">
        <v>49</v>
      </c>
      <c r="B233" s="307">
        <v>464400</v>
      </c>
      <c r="C233" s="307">
        <v>352800</v>
      </c>
      <c r="D233" s="307">
        <v>237600</v>
      </c>
      <c r="E233" s="307">
        <v>237600</v>
      </c>
      <c r="F233" s="307">
        <v>237600</v>
      </c>
      <c r="G233" s="307">
        <v>237600</v>
      </c>
      <c r="H233" s="307">
        <v>237600</v>
      </c>
      <c r="I233" s="307">
        <v>237600</v>
      </c>
      <c r="J233" s="307">
        <v>356400</v>
      </c>
      <c r="K233" s="307">
        <v>1928478</v>
      </c>
      <c r="L233" s="307">
        <v>237600</v>
      </c>
      <c r="M233" s="307">
        <v>237600</v>
      </c>
      <c r="N233" s="309">
        <v>5002878</v>
      </c>
    </row>
    <row r="234" spans="1:14" ht="13.5" thickBot="1" x14ac:dyDescent="0.25">
      <c r="A234" s="294"/>
      <c r="B234" s="308"/>
      <c r="C234" s="308"/>
      <c r="D234" s="308"/>
      <c r="E234" s="308"/>
      <c r="F234" s="308"/>
      <c r="G234" s="308"/>
      <c r="H234" s="308"/>
      <c r="I234" s="308"/>
      <c r="J234" s="308"/>
      <c r="K234" s="308"/>
      <c r="L234" s="308"/>
      <c r="M234" s="308"/>
      <c r="N234" s="310"/>
    </row>
    <row r="235" spans="1:14" x14ac:dyDescent="0.2">
      <c r="A235" s="297" t="s">
        <v>144</v>
      </c>
      <c r="B235" s="307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9">
        <v>0</v>
      </c>
    </row>
    <row r="236" spans="1:14" ht="13.5" thickBot="1" x14ac:dyDescent="0.25">
      <c r="A236" s="298"/>
      <c r="B236" s="308"/>
      <c r="C236" s="308"/>
      <c r="D236" s="308"/>
      <c r="E236" s="308"/>
      <c r="F236" s="308"/>
      <c r="G236" s="308"/>
      <c r="H236" s="308"/>
      <c r="I236" s="308"/>
      <c r="J236" s="308"/>
      <c r="K236" s="308"/>
      <c r="L236" s="308"/>
      <c r="M236" s="308"/>
      <c r="N236" s="310"/>
    </row>
    <row r="237" spans="1:14" x14ac:dyDescent="0.2">
      <c r="A237" s="293" t="s">
        <v>50</v>
      </c>
      <c r="B237" s="307">
        <v>17649228</v>
      </c>
      <c r="C237" s="307">
        <v>23491790</v>
      </c>
      <c r="D237" s="307">
        <v>41020994</v>
      </c>
      <c r="E237" s="307">
        <v>28268933</v>
      </c>
      <c r="F237" s="307">
        <v>26608315</v>
      </c>
      <c r="G237" s="307">
        <v>28614400</v>
      </c>
      <c r="H237" s="307">
        <v>36579282</v>
      </c>
      <c r="I237" s="307">
        <v>38745763</v>
      </c>
      <c r="J237" s="307">
        <v>26610544</v>
      </c>
      <c r="K237" s="307">
        <v>24100405</v>
      </c>
      <c r="L237" s="307">
        <v>13682805</v>
      </c>
      <c r="M237" s="307">
        <v>19880925</v>
      </c>
      <c r="N237" s="309">
        <v>325253384</v>
      </c>
    </row>
    <row r="238" spans="1:14" ht="13.5" thickBot="1" x14ac:dyDescent="0.25">
      <c r="A238" s="294"/>
      <c r="B238" s="308"/>
      <c r="C238" s="308"/>
      <c r="D238" s="308"/>
      <c r="E238" s="308"/>
      <c r="F238" s="308"/>
      <c r="G238" s="308"/>
      <c r="H238" s="308"/>
      <c r="I238" s="308"/>
      <c r="J238" s="308"/>
      <c r="K238" s="308"/>
      <c r="L238" s="308"/>
      <c r="M238" s="308"/>
      <c r="N238" s="310"/>
    </row>
    <row r="239" spans="1:14" x14ac:dyDescent="0.2">
      <c r="A239" s="293" t="s">
        <v>145</v>
      </c>
      <c r="B239" s="307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9">
        <v>0</v>
      </c>
    </row>
    <row r="240" spans="1:14" ht="13.5" thickBot="1" x14ac:dyDescent="0.25">
      <c r="A240" s="294"/>
      <c r="B240" s="308"/>
      <c r="C240" s="308"/>
      <c r="D240" s="308"/>
      <c r="E240" s="308"/>
      <c r="F240" s="308"/>
      <c r="G240" s="308"/>
      <c r="H240" s="308"/>
      <c r="I240" s="308"/>
      <c r="J240" s="308"/>
      <c r="K240" s="308"/>
      <c r="L240" s="308"/>
      <c r="M240" s="308"/>
      <c r="N240" s="310"/>
    </row>
    <row r="241" spans="1:14" x14ac:dyDescent="0.2">
      <c r="A241" s="295" t="s">
        <v>13</v>
      </c>
      <c r="B241" s="295">
        <v>94056978</v>
      </c>
      <c r="C241" s="295">
        <v>78286143</v>
      </c>
      <c r="D241" s="295">
        <v>110881996</v>
      </c>
      <c r="E241" s="295">
        <v>112876781</v>
      </c>
      <c r="F241" s="295">
        <v>139483107</v>
      </c>
      <c r="G241" s="295">
        <v>149030107</v>
      </c>
      <c r="H241" s="295">
        <v>154043221</v>
      </c>
      <c r="I241" s="295">
        <v>160344551</v>
      </c>
      <c r="J241" s="295">
        <v>159978052</v>
      </c>
      <c r="K241" s="295">
        <v>164050546</v>
      </c>
      <c r="L241" s="295">
        <v>126627339</v>
      </c>
      <c r="M241" s="295">
        <v>96055610</v>
      </c>
      <c r="N241" s="295">
        <v>1545714431</v>
      </c>
    </row>
    <row r="242" spans="1:14" ht="13.5" thickBot="1" x14ac:dyDescent="0.25">
      <c r="A242" s="296"/>
      <c r="B242" s="296"/>
      <c r="C242" s="296"/>
      <c r="D242" s="296"/>
      <c r="E242" s="296"/>
      <c r="F242" s="296"/>
      <c r="G242" s="296"/>
      <c r="H242" s="296"/>
      <c r="I242" s="296"/>
      <c r="J242" s="296"/>
      <c r="K242" s="296"/>
      <c r="L242" s="296"/>
      <c r="M242" s="296"/>
      <c r="N242" s="296"/>
    </row>
  </sheetData>
  <mergeCells count="1463">
    <mergeCell ref="A2:N2"/>
    <mergeCell ref="A11:N11"/>
    <mergeCell ref="A13:A14"/>
    <mergeCell ref="B13:B14"/>
    <mergeCell ref="C13:C14"/>
    <mergeCell ref="D13:D14"/>
    <mergeCell ref="L13:L14"/>
    <mergeCell ref="E13:E14"/>
    <mergeCell ref="F13:F14"/>
    <mergeCell ref="G13:G14"/>
    <mergeCell ref="H13:H14"/>
    <mergeCell ref="I13:I14"/>
    <mergeCell ref="J13:J14"/>
    <mergeCell ref="K13:K14"/>
    <mergeCell ref="M13:M14"/>
    <mergeCell ref="N13:N14"/>
    <mergeCell ref="G15:G16"/>
    <mergeCell ref="H15:H16"/>
    <mergeCell ref="L15:L16"/>
    <mergeCell ref="M15:M16"/>
    <mergeCell ref="N15:N16"/>
    <mergeCell ref="I15:I16"/>
    <mergeCell ref="J15:J16"/>
    <mergeCell ref="K15:K16"/>
    <mergeCell ref="B15:B16"/>
    <mergeCell ref="C15:C16"/>
    <mergeCell ref="D15:D16"/>
    <mergeCell ref="E15:E16"/>
    <mergeCell ref="F15:F16"/>
    <mergeCell ref="A71:A72"/>
    <mergeCell ref="A73:A74"/>
    <mergeCell ref="A75:A76"/>
    <mergeCell ref="A77:A78"/>
    <mergeCell ref="A79:A80"/>
    <mergeCell ref="A63:A64"/>
    <mergeCell ref="B63:B64"/>
    <mergeCell ref="C63:C64"/>
    <mergeCell ref="D63:D64"/>
    <mergeCell ref="E63:E64"/>
    <mergeCell ref="F63:F64"/>
    <mergeCell ref="G63:G64"/>
    <mergeCell ref="A57:A58"/>
    <mergeCell ref="B57:B58"/>
    <mergeCell ref="C57:C58"/>
    <mergeCell ref="D57:D58"/>
    <mergeCell ref="E57:E58"/>
    <mergeCell ref="F57:F58"/>
    <mergeCell ref="G57:G58"/>
    <mergeCell ref="B67:B68"/>
    <mergeCell ref="C67:C68"/>
    <mergeCell ref="D67:D68"/>
    <mergeCell ref="E67:E68"/>
    <mergeCell ref="F67:F68"/>
    <mergeCell ref="G67:G68"/>
    <mergeCell ref="B71:B72"/>
    <mergeCell ref="C71:C72"/>
    <mergeCell ref="D71:D72"/>
    <mergeCell ref="E71:E72"/>
    <mergeCell ref="F71:F72"/>
    <mergeCell ref="G71:G72"/>
    <mergeCell ref="B75:B76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38:B139"/>
    <mergeCell ref="C138:C139"/>
    <mergeCell ref="D138:D139"/>
    <mergeCell ref="E138:E139"/>
    <mergeCell ref="L138:L139"/>
    <mergeCell ref="M138:M139"/>
    <mergeCell ref="N138:N139"/>
    <mergeCell ref="A166:A167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A219:A220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A200:A201"/>
    <mergeCell ref="A202:A203"/>
    <mergeCell ref="A204:A205"/>
    <mergeCell ref="A206:A207"/>
    <mergeCell ref="A221:A222"/>
    <mergeCell ref="A223:A224"/>
    <mergeCell ref="B221:B222"/>
    <mergeCell ref="C221:C222"/>
    <mergeCell ref="D221:D222"/>
    <mergeCell ref="E221:E222"/>
    <mergeCell ref="F221:F222"/>
    <mergeCell ref="G221:G222"/>
    <mergeCell ref="A225:A226"/>
    <mergeCell ref="A227:A228"/>
    <mergeCell ref="A229:A230"/>
    <mergeCell ref="A231:A232"/>
    <mergeCell ref="A233:A234"/>
    <mergeCell ref="A235:A236"/>
    <mergeCell ref="A237:A238"/>
    <mergeCell ref="A239:A240"/>
    <mergeCell ref="A168:A169"/>
    <mergeCell ref="A170:A171"/>
    <mergeCell ref="A172:A173"/>
    <mergeCell ref="A174:A175"/>
    <mergeCell ref="A176:A177"/>
    <mergeCell ref="A178:A179"/>
    <mergeCell ref="A180:A181"/>
    <mergeCell ref="A182:A183"/>
    <mergeCell ref="A184:A185"/>
    <mergeCell ref="A186:A187"/>
    <mergeCell ref="A188:A189"/>
    <mergeCell ref="A190:A191"/>
    <mergeCell ref="A192:A193"/>
    <mergeCell ref="A194:A195"/>
    <mergeCell ref="A196:A197"/>
    <mergeCell ref="A198:A199"/>
    <mergeCell ref="A208:A209"/>
    <mergeCell ref="A210:A211"/>
    <mergeCell ref="A15:A16"/>
    <mergeCell ref="A17:A18"/>
    <mergeCell ref="A19:A20"/>
    <mergeCell ref="A21:A22"/>
    <mergeCell ref="A23:A24"/>
    <mergeCell ref="A25:A26"/>
    <mergeCell ref="A27:A28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65:A66"/>
    <mergeCell ref="A67:A68"/>
    <mergeCell ref="A69:A70"/>
    <mergeCell ref="A61:N61"/>
    <mergeCell ref="M63:M64"/>
    <mergeCell ref="N63:N64"/>
    <mergeCell ref="I63:I64"/>
    <mergeCell ref="J63:J64"/>
    <mergeCell ref="K63:K64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05:A106"/>
    <mergeCell ref="A107:A108"/>
    <mergeCell ref="A109:A110"/>
    <mergeCell ref="A118:A119"/>
    <mergeCell ref="A120:A121"/>
    <mergeCell ref="A122:A123"/>
    <mergeCell ref="A124:A125"/>
    <mergeCell ref="A111:A112"/>
    <mergeCell ref="A126:A127"/>
    <mergeCell ref="A128:A129"/>
    <mergeCell ref="A130:A131"/>
    <mergeCell ref="A132:A133"/>
    <mergeCell ref="A134:A135"/>
    <mergeCell ref="A136:A137"/>
    <mergeCell ref="A147:A148"/>
    <mergeCell ref="A149:A150"/>
    <mergeCell ref="A151:A152"/>
    <mergeCell ref="A138:A139"/>
    <mergeCell ref="A114:N114"/>
    <mergeCell ref="E116:E117"/>
    <mergeCell ref="F116:F117"/>
    <mergeCell ref="G116:G117"/>
    <mergeCell ref="H116:H117"/>
    <mergeCell ref="A116:A117"/>
    <mergeCell ref="B116:B117"/>
    <mergeCell ref="C116:C117"/>
    <mergeCell ref="D116:D117"/>
    <mergeCell ref="I116:I117"/>
    <mergeCell ref="J116:J117"/>
    <mergeCell ref="K116:K117"/>
    <mergeCell ref="L116:L117"/>
    <mergeCell ref="M116:M117"/>
    <mergeCell ref="B111:B112"/>
    <mergeCell ref="C111:C112"/>
    <mergeCell ref="D111:D112"/>
    <mergeCell ref="E111:E112"/>
    <mergeCell ref="F111:F112"/>
    <mergeCell ref="A153:A154"/>
    <mergeCell ref="A155:A156"/>
    <mergeCell ref="A157:A158"/>
    <mergeCell ref="A159:A160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B155:B156"/>
    <mergeCell ref="C155:C156"/>
    <mergeCell ref="A212:A213"/>
    <mergeCell ref="B212:B213"/>
    <mergeCell ref="C212:C213"/>
    <mergeCell ref="D212:D213"/>
    <mergeCell ref="E212:E213"/>
    <mergeCell ref="F212:F213"/>
    <mergeCell ref="G212:G213"/>
    <mergeCell ref="H212:H213"/>
    <mergeCell ref="I212:I213"/>
    <mergeCell ref="J212:J213"/>
    <mergeCell ref="K212:K213"/>
    <mergeCell ref="L212:L213"/>
    <mergeCell ref="M212:M213"/>
    <mergeCell ref="N212:N213"/>
    <mergeCell ref="A241:A242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J241:J242"/>
    <mergeCell ref="K241:K242"/>
    <mergeCell ref="L241:L242"/>
    <mergeCell ref="M241:M242"/>
    <mergeCell ref="N241:N242"/>
    <mergeCell ref="H221:H222"/>
    <mergeCell ref="I221:I222"/>
    <mergeCell ref="J221:J222"/>
    <mergeCell ref="K221:K222"/>
    <mergeCell ref="G111:G112"/>
    <mergeCell ref="H111:H112"/>
    <mergeCell ref="I111:I112"/>
    <mergeCell ref="J111:J112"/>
    <mergeCell ref="K111:K112"/>
    <mergeCell ref="L111:L112"/>
    <mergeCell ref="M111:M112"/>
    <mergeCell ref="N111:N112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N116:N117"/>
    <mergeCell ref="L118:L119"/>
    <mergeCell ref="M118:M119"/>
    <mergeCell ref="N118:N119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K19:K20"/>
    <mergeCell ref="L19:L20"/>
    <mergeCell ref="M19:M20"/>
    <mergeCell ref="N19:N20"/>
    <mergeCell ref="B17:B18"/>
    <mergeCell ref="C17:C18"/>
    <mergeCell ref="D17:D18"/>
    <mergeCell ref="E17:E18"/>
    <mergeCell ref="F17:F18"/>
    <mergeCell ref="G17:G18"/>
    <mergeCell ref="H17:H18"/>
    <mergeCell ref="I17:I18"/>
    <mergeCell ref="J17:J18"/>
    <mergeCell ref="K17:K18"/>
    <mergeCell ref="L17:L18"/>
    <mergeCell ref="M17:M18"/>
    <mergeCell ref="N17:N18"/>
    <mergeCell ref="B21:B22"/>
    <mergeCell ref="C21:C22"/>
    <mergeCell ref="D21:D22"/>
    <mergeCell ref="E21:E22"/>
    <mergeCell ref="F21:F22"/>
    <mergeCell ref="G21:G22"/>
    <mergeCell ref="H21:H22"/>
    <mergeCell ref="I21:I22"/>
    <mergeCell ref="J21:J22"/>
    <mergeCell ref="K21:K22"/>
    <mergeCell ref="L21:L22"/>
    <mergeCell ref="M21:M22"/>
    <mergeCell ref="N21:N22"/>
    <mergeCell ref="B23:B24"/>
    <mergeCell ref="C23:C24"/>
    <mergeCell ref="D23:D24"/>
    <mergeCell ref="E23:E24"/>
    <mergeCell ref="F23:F24"/>
    <mergeCell ref="G23:G24"/>
    <mergeCell ref="H23:H24"/>
    <mergeCell ref="I23:I24"/>
    <mergeCell ref="J23:J24"/>
    <mergeCell ref="K23:K24"/>
    <mergeCell ref="L23:L24"/>
    <mergeCell ref="M23:M24"/>
    <mergeCell ref="N23:N24"/>
    <mergeCell ref="B25:B26"/>
    <mergeCell ref="C25:C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M25:M26"/>
    <mergeCell ref="N25:N26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K27:K28"/>
    <mergeCell ref="L27:L28"/>
    <mergeCell ref="M27:M28"/>
    <mergeCell ref="N27:N28"/>
    <mergeCell ref="B29:B30"/>
    <mergeCell ref="C29:C30"/>
    <mergeCell ref="D29:D30"/>
    <mergeCell ref="E29:E30"/>
    <mergeCell ref="F29:F30"/>
    <mergeCell ref="G29:G30"/>
    <mergeCell ref="H29:H30"/>
    <mergeCell ref="I29:I30"/>
    <mergeCell ref="J29:J30"/>
    <mergeCell ref="K29:K30"/>
    <mergeCell ref="L29:L30"/>
    <mergeCell ref="M29:M30"/>
    <mergeCell ref="N29:N30"/>
    <mergeCell ref="B31:B32"/>
    <mergeCell ref="C31:C32"/>
    <mergeCell ref="D31:D32"/>
    <mergeCell ref="E31:E32"/>
    <mergeCell ref="F31:F32"/>
    <mergeCell ref="G31:G32"/>
    <mergeCell ref="H31:H32"/>
    <mergeCell ref="I31:I32"/>
    <mergeCell ref="J31:J32"/>
    <mergeCell ref="K31:K32"/>
    <mergeCell ref="L31:L32"/>
    <mergeCell ref="M31:M32"/>
    <mergeCell ref="N31:N32"/>
    <mergeCell ref="B33:B34"/>
    <mergeCell ref="C33:C34"/>
    <mergeCell ref="D33:D34"/>
    <mergeCell ref="E33:E34"/>
    <mergeCell ref="F33:F34"/>
    <mergeCell ref="G33:G34"/>
    <mergeCell ref="H33:H34"/>
    <mergeCell ref="I33:I34"/>
    <mergeCell ref="J33:J34"/>
    <mergeCell ref="K33:K34"/>
    <mergeCell ref="L33:L34"/>
    <mergeCell ref="M33:M34"/>
    <mergeCell ref="N33:N34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K37:K38"/>
    <mergeCell ref="L37:L38"/>
    <mergeCell ref="M37:M38"/>
    <mergeCell ref="N37:N38"/>
    <mergeCell ref="B39:B40"/>
    <mergeCell ref="C39:C40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M39:M40"/>
    <mergeCell ref="N39:N40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L45:L46"/>
    <mergeCell ref="M45:M46"/>
    <mergeCell ref="N45:N46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K51:K52"/>
    <mergeCell ref="L51:L52"/>
    <mergeCell ref="M51:M52"/>
    <mergeCell ref="N51:N52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H63:H64"/>
    <mergeCell ref="I57:I58"/>
    <mergeCell ref="J57:J58"/>
    <mergeCell ref="K57:K58"/>
    <mergeCell ref="L63:L64"/>
    <mergeCell ref="N57:N58"/>
    <mergeCell ref="H57:H58"/>
    <mergeCell ref="L57:L58"/>
    <mergeCell ref="M57:M5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J107:J108"/>
    <mergeCell ref="K107:K108"/>
    <mergeCell ref="L107:L108"/>
    <mergeCell ref="M107:M108"/>
    <mergeCell ref="N107:N108"/>
    <mergeCell ref="B109:B110"/>
    <mergeCell ref="C109:C110"/>
    <mergeCell ref="D109:D110"/>
    <mergeCell ref="E109:E110"/>
    <mergeCell ref="F109:F110"/>
    <mergeCell ref="G109:G110"/>
    <mergeCell ref="H109:H110"/>
    <mergeCell ref="I109:I110"/>
    <mergeCell ref="J109:J110"/>
    <mergeCell ref="K109:K110"/>
    <mergeCell ref="L109:L110"/>
    <mergeCell ref="M109:M110"/>
    <mergeCell ref="N109:N110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F138:F139"/>
    <mergeCell ref="G138:G139"/>
    <mergeCell ref="H138:H139"/>
    <mergeCell ref="I138:I139"/>
    <mergeCell ref="J138:J139"/>
    <mergeCell ref="K138:K139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B194:B195"/>
    <mergeCell ref="C194:C195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N196:N197"/>
    <mergeCell ref="B198:B199"/>
    <mergeCell ref="C198:C199"/>
    <mergeCell ref="D198:D199"/>
    <mergeCell ref="E198:E199"/>
    <mergeCell ref="F198:F199"/>
    <mergeCell ref="G198:G199"/>
    <mergeCell ref="H198:H199"/>
    <mergeCell ref="I198:I199"/>
    <mergeCell ref="J198:J199"/>
    <mergeCell ref="K198:K199"/>
    <mergeCell ref="L198:L199"/>
    <mergeCell ref="M198:M199"/>
    <mergeCell ref="N198:N199"/>
    <mergeCell ref="B200:B201"/>
    <mergeCell ref="C200:C201"/>
    <mergeCell ref="D200:D201"/>
    <mergeCell ref="E200:E201"/>
    <mergeCell ref="F200:F201"/>
    <mergeCell ref="G200:G201"/>
    <mergeCell ref="H200:H201"/>
    <mergeCell ref="I200:I201"/>
    <mergeCell ref="J200:J201"/>
    <mergeCell ref="K200:K201"/>
    <mergeCell ref="L200:L201"/>
    <mergeCell ref="M200:M201"/>
    <mergeCell ref="N200:N201"/>
    <mergeCell ref="B202:B203"/>
    <mergeCell ref="C202:C203"/>
    <mergeCell ref="D202:D203"/>
    <mergeCell ref="E202:E203"/>
    <mergeCell ref="F202:F203"/>
    <mergeCell ref="G202:G203"/>
    <mergeCell ref="H202:H203"/>
    <mergeCell ref="I202:I203"/>
    <mergeCell ref="J202:J203"/>
    <mergeCell ref="K202:K203"/>
    <mergeCell ref="L202:L203"/>
    <mergeCell ref="M202:M203"/>
    <mergeCell ref="N202:N203"/>
    <mergeCell ref="B204:B205"/>
    <mergeCell ref="C204:C205"/>
    <mergeCell ref="D204:D205"/>
    <mergeCell ref="E204:E205"/>
    <mergeCell ref="F204:F205"/>
    <mergeCell ref="G204:G205"/>
    <mergeCell ref="H204:H205"/>
    <mergeCell ref="I204:I205"/>
    <mergeCell ref="J204:J205"/>
    <mergeCell ref="K204:K205"/>
    <mergeCell ref="L204:L205"/>
    <mergeCell ref="M204:M205"/>
    <mergeCell ref="N204:N205"/>
    <mergeCell ref="B206:B207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L206:L207"/>
    <mergeCell ref="M206:M207"/>
    <mergeCell ref="N206:N207"/>
    <mergeCell ref="B208:B209"/>
    <mergeCell ref="C208:C209"/>
    <mergeCell ref="D208:D209"/>
    <mergeCell ref="E208:E209"/>
    <mergeCell ref="F208:F209"/>
    <mergeCell ref="G208:G209"/>
    <mergeCell ref="H208:H209"/>
    <mergeCell ref="I208:I209"/>
    <mergeCell ref="J208:J209"/>
    <mergeCell ref="K208:K209"/>
    <mergeCell ref="L208:L209"/>
    <mergeCell ref="H210:H211"/>
    <mergeCell ref="I210:I211"/>
    <mergeCell ref="J210:J211"/>
    <mergeCell ref="C210:C211"/>
    <mergeCell ref="D210:D211"/>
    <mergeCell ref="E210:E211"/>
    <mergeCell ref="F210:F211"/>
    <mergeCell ref="L221:L222"/>
    <mergeCell ref="M221:M222"/>
    <mergeCell ref="N221:N222"/>
    <mergeCell ref="B223:B224"/>
    <mergeCell ref="C223:C224"/>
    <mergeCell ref="D223:D224"/>
    <mergeCell ref="E223:E224"/>
    <mergeCell ref="F223:F224"/>
    <mergeCell ref="G223:G224"/>
    <mergeCell ref="H223:H224"/>
    <mergeCell ref="I223:I224"/>
    <mergeCell ref="J223:J224"/>
    <mergeCell ref="K223:K224"/>
    <mergeCell ref="L223:L224"/>
    <mergeCell ref="M223:M224"/>
    <mergeCell ref="N223:N224"/>
    <mergeCell ref="B225:B226"/>
    <mergeCell ref="C225:C226"/>
    <mergeCell ref="D225:D226"/>
    <mergeCell ref="E225:E226"/>
    <mergeCell ref="F225:F226"/>
    <mergeCell ref="G225:G226"/>
    <mergeCell ref="H225:H226"/>
    <mergeCell ref="I225:I226"/>
    <mergeCell ref="J225:J226"/>
    <mergeCell ref="K225:K226"/>
    <mergeCell ref="L225:L226"/>
    <mergeCell ref="M225:M226"/>
    <mergeCell ref="N225:N226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B229:B230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N229:N230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K231:K232"/>
    <mergeCell ref="L231:L232"/>
    <mergeCell ref="M231:M232"/>
    <mergeCell ref="N231:N232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J233:J234"/>
    <mergeCell ref="K233:K234"/>
    <mergeCell ref="L233:L234"/>
    <mergeCell ref="M233:M234"/>
    <mergeCell ref="N233:N234"/>
    <mergeCell ref="I235:I236"/>
    <mergeCell ref="J235:J236"/>
    <mergeCell ref="K235:K236"/>
    <mergeCell ref="L235:L236"/>
    <mergeCell ref="M235:M236"/>
    <mergeCell ref="N235:N236"/>
    <mergeCell ref="B237:B238"/>
    <mergeCell ref="C237:C238"/>
    <mergeCell ref="D237:D238"/>
    <mergeCell ref="E237:E238"/>
    <mergeCell ref="F237:F238"/>
    <mergeCell ref="G237:G238"/>
    <mergeCell ref="H237:H238"/>
    <mergeCell ref="I237:I238"/>
    <mergeCell ref="J237:J238"/>
    <mergeCell ref="K237:K238"/>
    <mergeCell ref="L237:L238"/>
    <mergeCell ref="M237:M238"/>
    <mergeCell ref="E239:E240"/>
    <mergeCell ref="F239:F240"/>
    <mergeCell ref="G239:G240"/>
    <mergeCell ref="H239:H240"/>
    <mergeCell ref="I239:I240"/>
    <mergeCell ref="J239:J240"/>
    <mergeCell ref="K239:K240"/>
    <mergeCell ref="L239:L240"/>
    <mergeCell ref="M239:M240"/>
    <mergeCell ref="N239:N240"/>
    <mergeCell ref="A217:N217"/>
    <mergeCell ref="A164:N164"/>
    <mergeCell ref="N237:N238"/>
    <mergeCell ref="B239:B240"/>
    <mergeCell ref="C239:C240"/>
    <mergeCell ref="D239:D240"/>
    <mergeCell ref="A143:N143"/>
    <mergeCell ref="K210:K211"/>
    <mergeCell ref="L210:L211"/>
    <mergeCell ref="M210:M211"/>
    <mergeCell ref="N210:N211"/>
    <mergeCell ref="N208:N209"/>
    <mergeCell ref="B210:B211"/>
    <mergeCell ref="M208:M209"/>
    <mergeCell ref="G210:G211"/>
    <mergeCell ref="B235:B236"/>
    <mergeCell ref="C235:C236"/>
    <mergeCell ref="D235:D236"/>
    <mergeCell ref="E235:E236"/>
    <mergeCell ref="F235:F236"/>
    <mergeCell ref="G235:G236"/>
    <mergeCell ref="H235:H236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1998'!A40" display="1 - FERROEXPRESO PAMPEANO S.A."/>
    <hyperlink ref="A5:C5" location="'1998'!A92" display="2 - NUEVO CENTRAL ARGENTINO S.A."/>
    <hyperlink ref="A6:C6" location="'1998'!A144" display="3 - FERROSUR ROCA S.A."/>
    <hyperlink ref="A7:C7" location="'1998'!A165" display="4 - BUENOS AIRES AL PACIFICO S.A. "/>
    <hyperlink ref="A8:C8" location="'1998'!A198" display="5 - FERROCARRIL MESOPOTAMICO GRAL URQUIZA S.A."/>
    <hyperlink ref="A9:C9" location="'1998'!A247" display="6 - BELGRANO S.A."/>
  </hyperlinks>
  <pageMargins left="0.74803149606299213" right="0.9055118110236221" top="0.98425196850393704" bottom="0.94488188976377963" header="0" footer="0"/>
  <pageSetup paperSize="9" scale="58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60" max="16383" man="1"/>
    <brk id="113" max="16383" man="1"/>
    <brk id="142" max="16383" man="1"/>
    <brk id="163" max="16383" man="1"/>
    <brk id="216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99"/>
  <sheetViews>
    <sheetView showGridLines="0" showRowColHeaders="0" view="pageLayout" topLeftCell="A10" zoomScaleNormal="100" workbookViewId="0">
      <selection activeCell="I9" sqref="I9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33" customFormat="1" ht="24.95" customHeight="1" x14ac:dyDescent="0.2">
      <c r="A2" s="302" t="s">
        <v>186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33" customFormat="1" ht="24.95" customHeight="1" x14ac:dyDescent="0.2">
      <c r="A4" s="190" t="s">
        <v>0</v>
      </c>
      <c r="B4" s="190"/>
      <c r="C4" s="190"/>
      <c r="D4" s="184"/>
      <c r="E4" s="24"/>
      <c r="N4" s="35"/>
    </row>
    <row r="5" spans="1:14" s="33" customFormat="1" ht="24.95" customHeight="1" x14ac:dyDescent="0.2">
      <c r="A5" s="190" t="s">
        <v>18</v>
      </c>
      <c r="B5" s="190"/>
      <c r="C5" s="190"/>
      <c r="D5" s="190"/>
      <c r="E5" s="24"/>
      <c r="N5" s="35"/>
    </row>
    <row r="6" spans="1:14" s="33" customFormat="1" ht="24.95" customHeight="1" x14ac:dyDescent="0.2">
      <c r="A6" s="190" t="s">
        <v>29</v>
      </c>
      <c r="B6" s="190"/>
      <c r="C6" s="190"/>
      <c r="D6" s="190"/>
      <c r="E6" s="24"/>
      <c r="N6" s="35"/>
    </row>
    <row r="7" spans="1:14" s="33" customFormat="1" ht="24.95" customHeight="1" x14ac:dyDescent="0.2">
      <c r="A7" s="190" t="s">
        <v>200</v>
      </c>
      <c r="B7" s="190"/>
      <c r="C7" s="190"/>
      <c r="D7" s="190"/>
      <c r="E7" s="24"/>
      <c r="N7" s="35"/>
    </row>
    <row r="8" spans="1:14" s="33" customFormat="1" ht="24.95" customHeight="1" x14ac:dyDescent="0.2">
      <c r="A8" s="190" t="s">
        <v>201</v>
      </c>
      <c r="B8" s="190"/>
      <c r="C8" s="190"/>
      <c r="D8" s="190"/>
      <c r="E8" s="24"/>
      <c r="N8" s="35"/>
    </row>
    <row r="9" spans="1:14" s="33" customFormat="1" ht="24.95" customHeight="1" x14ac:dyDescent="0.2">
      <c r="A9" s="190" t="s">
        <v>206</v>
      </c>
      <c r="B9" s="190"/>
      <c r="C9" s="190"/>
      <c r="D9" s="190"/>
      <c r="E9" s="38"/>
      <c r="N9" s="35"/>
    </row>
    <row r="10" spans="1:14" x14ac:dyDescent="0.2">
      <c r="A10" s="190"/>
      <c r="B10" s="190"/>
      <c r="C10" s="190"/>
      <c r="D10" s="24"/>
    </row>
    <row r="12" spans="1:14" s="33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x14ac:dyDescent="0.2">
      <c r="A16" s="293" t="s">
        <v>14</v>
      </c>
      <c r="B16" s="307">
        <v>840000</v>
      </c>
      <c r="C16" s="307">
        <v>3340000</v>
      </c>
      <c r="D16" s="307">
        <v>17880000</v>
      </c>
      <c r="E16" s="307">
        <v>20670000</v>
      </c>
      <c r="F16" s="307">
        <v>17950000</v>
      </c>
      <c r="G16" s="307">
        <v>14760000</v>
      </c>
      <c r="H16" s="307">
        <v>15700000</v>
      </c>
      <c r="I16" s="307">
        <v>17010000</v>
      </c>
      <c r="J16" s="307">
        <v>13380000</v>
      </c>
      <c r="K16" s="307">
        <v>9600000</v>
      </c>
      <c r="L16" s="307">
        <v>5180000</v>
      </c>
      <c r="M16" s="307">
        <v>2230000</v>
      </c>
      <c r="N16" s="309">
        <v>138540000</v>
      </c>
    </row>
    <row r="17" spans="1:14" ht="13.5" thickBot="1" x14ac:dyDescent="0.25">
      <c r="A17" s="29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x14ac:dyDescent="0.2">
      <c r="A18" s="293" t="s">
        <v>109</v>
      </c>
      <c r="B18" s="307">
        <v>1490000</v>
      </c>
      <c r="C18" s="307">
        <v>220000</v>
      </c>
      <c r="D18" s="307"/>
      <c r="E18" s="307"/>
      <c r="F18" s="307"/>
      <c r="G18" s="307"/>
      <c r="H18" s="307"/>
      <c r="I18" s="307" t="s">
        <v>70</v>
      </c>
      <c r="J18" s="307"/>
      <c r="K18" s="307"/>
      <c r="L18" s="307"/>
      <c r="M18" s="307"/>
      <c r="N18" s="309">
        <v>1710000</v>
      </c>
    </row>
    <row r="19" spans="1:14" ht="13.5" thickBot="1" x14ac:dyDescent="0.25">
      <c r="A19" s="29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x14ac:dyDescent="0.2">
      <c r="A20" s="293" t="s">
        <v>80</v>
      </c>
      <c r="B20" s="307">
        <v>580000</v>
      </c>
      <c r="C20" s="307">
        <v>7200000</v>
      </c>
      <c r="D20" s="307">
        <v>4290000</v>
      </c>
      <c r="E20" s="307">
        <v>260000</v>
      </c>
      <c r="F20" s="307">
        <v>1350000</v>
      </c>
      <c r="G20" s="307">
        <v>6780000</v>
      </c>
      <c r="H20" s="307">
        <v>6750000</v>
      </c>
      <c r="I20" s="307">
        <v>840000</v>
      </c>
      <c r="J20" s="307"/>
      <c r="K20" s="307">
        <v>640000</v>
      </c>
      <c r="L20" s="307">
        <v>620000</v>
      </c>
      <c r="M20" s="307">
        <v>460000</v>
      </c>
      <c r="N20" s="309">
        <v>29770000</v>
      </c>
    </row>
    <row r="21" spans="1:14" ht="13.5" thickBot="1" x14ac:dyDescent="0.25">
      <c r="A21" s="29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x14ac:dyDescent="0.2">
      <c r="A22" s="293" t="s">
        <v>119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9">
        <v>0</v>
      </c>
    </row>
    <row r="23" spans="1:14" ht="13.5" thickBot="1" x14ac:dyDescent="0.25">
      <c r="A23" s="29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x14ac:dyDescent="0.2">
      <c r="A24" s="293" t="s">
        <v>16</v>
      </c>
      <c r="B24" s="307"/>
      <c r="C24" s="307"/>
      <c r="D24" s="307"/>
      <c r="E24" s="307">
        <v>130000</v>
      </c>
      <c r="F24" s="307">
        <v>80000</v>
      </c>
      <c r="G24" s="307">
        <v>1070000</v>
      </c>
      <c r="H24" s="307">
        <v>500000</v>
      </c>
      <c r="I24" s="307">
        <v>1270000</v>
      </c>
      <c r="J24" s="307">
        <v>1010000</v>
      </c>
      <c r="K24" s="307">
        <v>160000</v>
      </c>
      <c r="L24" s="307">
        <v>60000</v>
      </c>
      <c r="M24" s="307"/>
      <c r="N24" s="309">
        <v>4280000</v>
      </c>
    </row>
    <row r="25" spans="1:14" ht="13.5" thickBot="1" x14ac:dyDescent="0.25">
      <c r="A25" s="29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x14ac:dyDescent="0.2">
      <c r="A26" s="293" t="s">
        <v>83</v>
      </c>
      <c r="B26" s="307"/>
      <c r="C26" s="307">
        <v>4030000</v>
      </c>
      <c r="D26" s="307">
        <v>28150000</v>
      </c>
      <c r="E26" s="307">
        <v>14860000</v>
      </c>
      <c r="F26" s="307">
        <v>11010000</v>
      </c>
      <c r="G26" s="307">
        <v>23950000</v>
      </c>
      <c r="H26" s="307">
        <v>29290000</v>
      </c>
      <c r="I26" s="307">
        <v>25170000</v>
      </c>
      <c r="J26" s="307">
        <v>30290000</v>
      </c>
      <c r="K26" s="307">
        <v>34080000</v>
      </c>
      <c r="L26" s="307">
        <v>29270000</v>
      </c>
      <c r="M26" s="307">
        <v>7260000</v>
      </c>
      <c r="N26" s="309">
        <v>237360000</v>
      </c>
    </row>
    <row r="27" spans="1:14" ht="13.5" thickBot="1" x14ac:dyDescent="0.25">
      <c r="A27" s="29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x14ac:dyDescent="0.2">
      <c r="A28" s="293" t="s">
        <v>111</v>
      </c>
      <c r="B28" s="307"/>
      <c r="C28" s="307">
        <v>2950000</v>
      </c>
      <c r="D28" s="307">
        <v>10280000</v>
      </c>
      <c r="E28" s="307">
        <v>13230000</v>
      </c>
      <c r="F28" s="307">
        <v>6730000</v>
      </c>
      <c r="G28" s="307">
        <v>12680000</v>
      </c>
      <c r="H28" s="307">
        <v>11390000</v>
      </c>
      <c r="I28" s="307">
        <v>6640000</v>
      </c>
      <c r="J28" s="307">
        <v>9770000</v>
      </c>
      <c r="K28" s="307">
        <v>6730000</v>
      </c>
      <c r="L28" s="307">
        <v>3910000</v>
      </c>
      <c r="M28" s="307">
        <v>880000</v>
      </c>
      <c r="N28" s="309">
        <v>85190000</v>
      </c>
    </row>
    <row r="29" spans="1:14" ht="13.5" thickBot="1" x14ac:dyDescent="0.25">
      <c r="A29" s="29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10"/>
    </row>
    <row r="30" spans="1:14" x14ac:dyDescent="0.2">
      <c r="A30" s="293" t="s">
        <v>89</v>
      </c>
      <c r="B30" s="307"/>
      <c r="C30" s="307"/>
      <c r="D30" s="307"/>
      <c r="E30" s="307"/>
      <c r="F30" s="307"/>
      <c r="G30" s="307"/>
      <c r="H30" s="307"/>
      <c r="I30" s="307">
        <v>4140000</v>
      </c>
      <c r="J30" s="307">
        <v>4620000</v>
      </c>
      <c r="K30" s="307">
        <v>2650000</v>
      </c>
      <c r="L30" s="307"/>
      <c r="M30" s="307"/>
      <c r="N30" s="309">
        <v>11410000</v>
      </c>
    </row>
    <row r="31" spans="1:14" ht="13.5" thickBot="1" x14ac:dyDescent="0.25">
      <c r="A31" s="29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10"/>
    </row>
    <row r="32" spans="1:14" x14ac:dyDescent="0.2">
      <c r="A32" s="293" t="s">
        <v>81</v>
      </c>
      <c r="B32" s="307"/>
      <c r="C32" s="307"/>
      <c r="D32" s="307">
        <v>5390000</v>
      </c>
      <c r="E32" s="307">
        <v>52500000</v>
      </c>
      <c r="F32" s="307">
        <v>37380000</v>
      </c>
      <c r="G32" s="307">
        <v>10170000</v>
      </c>
      <c r="H32" s="307">
        <v>3850000</v>
      </c>
      <c r="I32" s="307">
        <v>550000</v>
      </c>
      <c r="J32" s="307">
        <v>110000</v>
      </c>
      <c r="K32" s="307">
        <v>1130000</v>
      </c>
      <c r="L32" s="307">
        <v>600000</v>
      </c>
      <c r="M32" s="307">
        <v>430000</v>
      </c>
      <c r="N32" s="309">
        <v>112110000</v>
      </c>
    </row>
    <row r="33" spans="1:14" ht="13.5" thickBot="1" x14ac:dyDescent="0.25">
      <c r="A33" s="29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10"/>
    </row>
    <row r="34" spans="1:14" x14ac:dyDescent="0.2">
      <c r="A34" s="293" t="s">
        <v>88</v>
      </c>
      <c r="B34" s="307">
        <v>1730000</v>
      </c>
      <c r="C34" s="307">
        <v>720000</v>
      </c>
      <c r="D34" s="307">
        <v>240000</v>
      </c>
      <c r="E34" s="307">
        <v>480000</v>
      </c>
      <c r="F34" s="307">
        <v>2660000</v>
      </c>
      <c r="G34" s="307">
        <v>1870000</v>
      </c>
      <c r="H34" s="307">
        <v>1690000</v>
      </c>
      <c r="I34" s="307">
        <v>2500000</v>
      </c>
      <c r="J34" s="307">
        <v>5310000</v>
      </c>
      <c r="K34" s="307">
        <v>4390000</v>
      </c>
      <c r="L34" s="307">
        <v>5190000</v>
      </c>
      <c r="M34" s="307">
        <v>1710000</v>
      </c>
      <c r="N34" s="309">
        <v>28490000</v>
      </c>
    </row>
    <row r="35" spans="1:14" ht="13.5" thickBot="1" x14ac:dyDescent="0.25">
      <c r="A35" s="29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10"/>
    </row>
    <row r="36" spans="1:14" x14ac:dyDescent="0.2">
      <c r="A36" s="293" t="s">
        <v>121</v>
      </c>
      <c r="B36" s="307">
        <v>1290000</v>
      </c>
      <c r="C36" s="307">
        <v>2380000</v>
      </c>
      <c r="D36" s="307">
        <v>1700000</v>
      </c>
      <c r="E36" s="307">
        <v>1430000</v>
      </c>
      <c r="F36" s="307">
        <v>1740000</v>
      </c>
      <c r="G36" s="307">
        <v>1520000</v>
      </c>
      <c r="H36" s="307"/>
      <c r="I36" s="307"/>
      <c r="J36" s="307"/>
      <c r="K36" s="307"/>
      <c r="L36" s="307"/>
      <c r="M36" s="307"/>
      <c r="N36" s="309">
        <v>10060000</v>
      </c>
    </row>
    <row r="37" spans="1:14" ht="13.5" thickBot="1" x14ac:dyDescent="0.25">
      <c r="A37" s="29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10"/>
    </row>
    <row r="38" spans="1:14" x14ac:dyDescent="0.2">
      <c r="A38" s="293" t="s">
        <v>84</v>
      </c>
      <c r="B38" s="307"/>
      <c r="C38" s="307"/>
      <c r="D38" s="307"/>
      <c r="E38" s="307">
        <v>1100000</v>
      </c>
      <c r="F38" s="307">
        <v>7990000</v>
      </c>
      <c r="G38" s="307">
        <v>3920000</v>
      </c>
      <c r="H38" s="307">
        <v>4800000</v>
      </c>
      <c r="I38" s="307">
        <v>4590000</v>
      </c>
      <c r="J38" s="307">
        <v>4720000</v>
      </c>
      <c r="K38" s="307">
        <v>350000</v>
      </c>
      <c r="L38" s="307">
        <v>2730000</v>
      </c>
      <c r="M38" s="307">
        <v>30000</v>
      </c>
      <c r="N38" s="309">
        <v>30230000</v>
      </c>
    </row>
    <row r="39" spans="1:14" ht="13.5" thickBot="1" x14ac:dyDescent="0.25">
      <c r="A39" s="29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10"/>
    </row>
    <row r="40" spans="1:14" x14ac:dyDescent="0.2">
      <c r="A40" s="293" t="s">
        <v>87</v>
      </c>
      <c r="B40" s="307"/>
      <c r="C40" s="307"/>
      <c r="D40" s="307"/>
      <c r="E40" s="307"/>
      <c r="F40" s="307">
        <v>13330000</v>
      </c>
      <c r="G40" s="307">
        <v>16570000</v>
      </c>
      <c r="H40" s="307">
        <v>20000</v>
      </c>
      <c r="I40" s="307">
        <v>7200000</v>
      </c>
      <c r="J40" s="307">
        <v>8490000</v>
      </c>
      <c r="K40" s="307">
        <v>16090000</v>
      </c>
      <c r="L40" s="307">
        <v>6290000</v>
      </c>
      <c r="M40" s="307">
        <v>5340000</v>
      </c>
      <c r="N40" s="309">
        <v>73330000</v>
      </c>
    </row>
    <row r="41" spans="1:14" ht="13.5" thickBot="1" x14ac:dyDescent="0.25">
      <c r="A41" s="29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10"/>
    </row>
    <row r="42" spans="1:14" x14ac:dyDescent="0.2">
      <c r="A42" s="293" t="s">
        <v>99</v>
      </c>
      <c r="B42" s="307"/>
      <c r="C42" s="307"/>
      <c r="D42" s="307"/>
      <c r="E42" s="307">
        <v>60000</v>
      </c>
      <c r="F42" s="307"/>
      <c r="G42" s="307"/>
      <c r="H42" s="307">
        <v>20000</v>
      </c>
      <c r="I42" s="307"/>
      <c r="J42" s="307">
        <v>30000</v>
      </c>
      <c r="K42" s="307"/>
      <c r="L42" s="307"/>
      <c r="M42" s="307"/>
      <c r="N42" s="309">
        <v>110000</v>
      </c>
    </row>
    <row r="43" spans="1:14" ht="13.5" thickBot="1" x14ac:dyDescent="0.25">
      <c r="A43" s="29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10"/>
    </row>
    <row r="44" spans="1:14" x14ac:dyDescent="0.2">
      <c r="A44" s="293" t="s">
        <v>82</v>
      </c>
      <c r="B44" s="307">
        <v>16440000</v>
      </c>
      <c r="C44" s="307">
        <v>21130000</v>
      </c>
      <c r="D44" s="307">
        <v>8250000</v>
      </c>
      <c r="E44" s="307">
        <v>7190000</v>
      </c>
      <c r="F44" s="307">
        <v>4390000</v>
      </c>
      <c r="G44" s="307">
        <v>10090000</v>
      </c>
      <c r="H44" s="307">
        <v>9590000</v>
      </c>
      <c r="I44" s="307">
        <v>6190000</v>
      </c>
      <c r="J44" s="307">
        <v>8940000</v>
      </c>
      <c r="K44" s="307">
        <v>4940000</v>
      </c>
      <c r="L44" s="307">
        <v>160000</v>
      </c>
      <c r="M44" s="307">
        <v>36460000</v>
      </c>
      <c r="N44" s="309">
        <v>133770000</v>
      </c>
    </row>
    <row r="45" spans="1:14" ht="13.5" thickBot="1" x14ac:dyDescent="0.25">
      <c r="A45" s="29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10"/>
    </row>
    <row r="46" spans="1:14" x14ac:dyDescent="0.2">
      <c r="A46" s="293" t="s">
        <v>17</v>
      </c>
      <c r="B46" s="307"/>
      <c r="C46" s="307"/>
      <c r="D46" s="307"/>
      <c r="E46" s="307"/>
      <c r="F46" s="307"/>
      <c r="G46" s="307"/>
      <c r="H46" s="307"/>
      <c r="I46" s="307"/>
      <c r="J46" s="307">
        <v>100000</v>
      </c>
      <c r="K46" s="307">
        <v>290000</v>
      </c>
      <c r="L46" s="307">
        <v>280000</v>
      </c>
      <c r="M46" s="307"/>
      <c r="N46" s="309">
        <v>670000</v>
      </c>
    </row>
    <row r="47" spans="1:14" ht="13.5" thickBot="1" x14ac:dyDescent="0.25">
      <c r="A47" s="29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10"/>
    </row>
    <row r="48" spans="1:14" x14ac:dyDescent="0.2">
      <c r="A48" s="295" t="s">
        <v>13</v>
      </c>
      <c r="B48" s="295">
        <v>22370000</v>
      </c>
      <c r="C48" s="295">
        <v>41970000</v>
      </c>
      <c r="D48" s="295">
        <v>76180000</v>
      </c>
      <c r="E48" s="295">
        <v>111910000</v>
      </c>
      <c r="F48" s="295">
        <v>104610000</v>
      </c>
      <c r="G48" s="295">
        <v>103380000</v>
      </c>
      <c r="H48" s="295">
        <v>83600000</v>
      </c>
      <c r="I48" s="295">
        <v>76100000</v>
      </c>
      <c r="J48" s="295">
        <v>86770000</v>
      </c>
      <c r="K48" s="295">
        <v>81050000</v>
      </c>
      <c r="L48" s="295">
        <v>54290000</v>
      </c>
      <c r="M48" s="295">
        <v>54800000</v>
      </c>
      <c r="N48" s="295">
        <v>897030000</v>
      </c>
    </row>
    <row r="49" spans="1:14" ht="13.5" thickBot="1" x14ac:dyDescent="0.25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</row>
    <row r="53" spans="1:14" s="33" customFormat="1" ht="24.95" customHeight="1" x14ac:dyDescent="0.2">
      <c r="A53" s="301" t="s">
        <v>167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</row>
    <row r="54" spans="1:14" ht="13.5" thickBot="1" x14ac:dyDescent="0.25"/>
    <row r="55" spans="1:14" x14ac:dyDescent="0.2">
      <c r="A55" s="293"/>
      <c r="B55" s="303" t="s">
        <v>1</v>
      </c>
      <c r="C55" s="293" t="s">
        <v>2</v>
      </c>
      <c r="D55" s="303" t="s">
        <v>3</v>
      </c>
      <c r="E55" s="293" t="s">
        <v>4</v>
      </c>
      <c r="F55" s="303" t="s">
        <v>5</v>
      </c>
      <c r="G55" s="293" t="s">
        <v>6</v>
      </c>
      <c r="H55" s="303" t="s">
        <v>7</v>
      </c>
      <c r="I55" s="293" t="s">
        <v>8</v>
      </c>
      <c r="J55" s="303" t="s">
        <v>9</v>
      </c>
      <c r="K55" s="293" t="s">
        <v>10</v>
      </c>
      <c r="L55" s="303" t="s">
        <v>11</v>
      </c>
      <c r="M55" s="293" t="s">
        <v>12</v>
      </c>
      <c r="N55" s="305" t="s">
        <v>13</v>
      </c>
    </row>
    <row r="56" spans="1:14" ht="13.5" thickBot="1" x14ac:dyDescent="0.25">
      <c r="A56" s="294"/>
      <c r="B56" s="304"/>
      <c r="C56" s="294"/>
      <c r="D56" s="304"/>
      <c r="E56" s="294"/>
      <c r="F56" s="304"/>
      <c r="G56" s="294"/>
      <c r="H56" s="304"/>
      <c r="I56" s="294"/>
      <c r="J56" s="304"/>
      <c r="K56" s="294"/>
      <c r="L56" s="304"/>
      <c r="M56" s="294"/>
      <c r="N56" s="306"/>
    </row>
    <row r="57" spans="1:14" x14ac:dyDescent="0.2">
      <c r="A57" s="293" t="s">
        <v>14</v>
      </c>
      <c r="B57" s="307">
        <v>4449496</v>
      </c>
      <c r="C57" s="307">
        <v>5457663</v>
      </c>
      <c r="D57" s="307">
        <v>8928120</v>
      </c>
      <c r="E57" s="307">
        <v>8286177</v>
      </c>
      <c r="F57" s="307">
        <v>9894337</v>
      </c>
      <c r="G57" s="307">
        <v>10060832</v>
      </c>
      <c r="H57" s="307">
        <v>12018624</v>
      </c>
      <c r="I57" s="307">
        <v>12111463</v>
      </c>
      <c r="J57" s="307">
        <v>11549020</v>
      </c>
      <c r="K57" s="307">
        <v>8291575</v>
      </c>
      <c r="L57" s="307">
        <v>6775228</v>
      </c>
      <c r="M57" s="307">
        <v>2548951</v>
      </c>
      <c r="N57" s="309">
        <v>100371486</v>
      </c>
    </row>
    <row r="58" spans="1:14" ht="13.5" thickBot="1" x14ac:dyDescent="0.25">
      <c r="A58" s="29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x14ac:dyDescent="0.2">
      <c r="A59" s="293" t="s">
        <v>19</v>
      </c>
      <c r="B59" s="307">
        <v>757500</v>
      </c>
      <c r="C59" s="307"/>
      <c r="D59" s="307"/>
      <c r="E59" s="307"/>
      <c r="F59" s="307"/>
      <c r="G59" s="307"/>
      <c r="H59" s="307">
        <v>4887275</v>
      </c>
      <c r="I59" s="307">
        <v>7477894</v>
      </c>
      <c r="J59" s="307">
        <v>3094205</v>
      </c>
      <c r="K59" s="307">
        <v>10243833</v>
      </c>
      <c r="L59" s="307">
        <v>5306614</v>
      </c>
      <c r="M59" s="307">
        <v>6307913</v>
      </c>
      <c r="N59" s="309">
        <v>38075234</v>
      </c>
    </row>
    <row r="60" spans="1:14" ht="13.5" thickBot="1" x14ac:dyDescent="0.25">
      <c r="A60" s="29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x14ac:dyDescent="0.2">
      <c r="A61" s="293" t="s">
        <v>20</v>
      </c>
      <c r="B61" s="307">
        <v>5187501</v>
      </c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9">
        <v>5187501</v>
      </c>
    </row>
    <row r="62" spans="1:14" ht="13.5" thickBot="1" x14ac:dyDescent="0.25">
      <c r="A62" s="29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x14ac:dyDescent="0.2">
      <c r="A63" s="293" t="s">
        <v>15</v>
      </c>
      <c r="B63" s="307">
        <v>1969036</v>
      </c>
      <c r="C63" s="307">
        <v>852782</v>
      </c>
      <c r="D63" s="307">
        <v>1450817</v>
      </c>
      <c r="E63" s="307">
        <v>2983369</v>
      </c>
      <c r="F63" s="307">
        <v>2329785</v>
      </c>
      <c r="G63" s="307">
        <v>3511867</v>
      </c>
      <c r="H63" s="307">
        <v>2698908</v>
      </c>
      <c r="I63" s="307">
        <v>456576</v>
      </c>
      <c r="J63" s="307">
        <v>1196516</v>
      </c>
      <c r="K63" s="307">
        <v>863963</v>
      </c>
      <c r="L63" s="307">
        <v>837939</v>
      </c>
      <c r="M63" s="307">
        <v>446490</v>
      </c>
      <c r="N63" s="309">
        <v>19598048</v>
      </c>
    </row>
    <row r="64" spans="1:14" ht="13.5" thickBot="1" x14ac:dyDescent="0.25">
      <c r="A64" s="29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x14ac:dyDescent="0.2">
      <c r="A65" s="293" t="s">
        <v>122</v>
      </c>
      <c r="B65" s="307">
        <v>252623</v>
      </c>
      <c r="C65" s="307"/>
      <c r="D65" s="307">
        <v>238193</v>
      </c>
      <c r="E65" s="307"/>
      <c r="F65" s="307"/>
      <c r="G65" s="307"/>
      <c r="H65" s="307"/>
      <c r="I65" s="307"/>
      <c r="J65" s="307">
        <v>146378</v>
      </c>
      <c r="K65" s="307"/>
      <c r="L65" s="307">
        <v>3373</v>
      </c>
      <c r="M65" s="307">
        <v>26173</v>
      </c>
      <c r="N65" s="309">
        <v>666740</v>
      </c>
    </row>
    <row r="66" spans="1:14" ht="13.5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7" t="s">
        <v>115</v>
      </c>
      <c r="B67" s="307">
        <v>0</v>
      </c>
      <c r="C67" s="307"/>
      <c r="D67" s="307">
        <v>201109</v>
      </c>
      <c r="E67" s="307"/>
      <c r="F67" s="307"/>
      <c r="G67" s="307"/>
      <c r="H67" s="307"/>
      <c r="I67" s="307"/>
      <c r="J67" s="307">
        <v>224532</v>
      </c>
      <c r="K67" s="307"/>
      <c r="L67" s="307"/>
      <c r="M67" s="307"/>
      <c r="N67" s="309">
        <v>425641</v>
      </c>
    </row>
    <row r="68" spans="1:14" ht="13.5" thickBot="1" x14ac:dyDescent="0.25">
      <c r="A68" s="298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7" t="s">
        <v>21</v>
      </c>
      <c r="B69" s="307">
        <v>9711052</v>
      </c>
      <c r="C69" s="307">
        <v>14814328</v>
      </c>
      <c r="D69" s="307">
        <v>9096728</v>
      </c>
      <c r="E69" s="307">
        <v>3476172</v>
      </c>
      <c r="F69" s="307">
        <v>6614896</v>
      </c>
      <c r="G69" s="307">
        <v>12836522</v>
      </c>
      <c r="H69" s="307">
        <v>14629422</v>
      </c>
      <c r="I69" s="307">
        <v>15238834</v>
      </c>
      <c r="J69" s="307">
        <v>18957816</v>
      </c>
      <c r="K69" s="307">
        <v>17012012</v>
      </c>
      <c r="L69" s="307">
        <v>9780044</v>
      </c>
      <c r="M69" s="307">
        <v>9357132</v>
      </c>
      <c r="N69" s="309">
        <v>141524958</v>
      </c>
    </row>
    <row r="70" spans="1:14" ht="13.5" thickBot="1" x14ac:dyDescent="0.25">
      <c r="A70" s="298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3" t="s">
        <v>22</v>
      </c>
      <c r="B71" s="307">
        <v>1451812</v>
      </c>
      <c r="C71" s="307">
        <v>1881550</v>
      </c>
      <c r="D71" s="307">
        <v>1281836</v>
      </c>
      <c r="E71" s="307">
        <v>352002</v>
      </c>
      <c r="F71" s="307">
        <v>967618</v>
      </c>
      <c r="G71" s="307">
        <v>1814462</v>
      </c>
      <c r="H71" s="307">
        <v>2311737</v>
      </c>
      <c r="I71" s="307">
        <v>2088783</v>
      </c>
      <c r="J71" s="307">
        <v>2547943</v>
      </c>
      <c r="K71" s="307">
        <v>2001365</v>
      </c>
      <c r="L71" s="307">
        <v>1220698</v>
      </c>
      <c r="M71" s="307">
        <v>887701</v>
      </c>
      <c r="N71" s="309">
        <v>18807507</v>
      </c>
    </row>
    <row r="72" spans="1:14" ht="13.5" thickBot="1" x14ac:dyDescent="0.25">
      <c r="A72" s="29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3" t="s">
        <v>23</v>
      </c>
      <c r="B73" s="307">
        <v>62822306</v>
      </c>
      <c r="C73" s="307">
        <v>53974016</v>
      </c>
      <c r="D73" s="307">
        <v>55007269</v>
      </c>
      <c r="E73" s="307">
        <v>56590091</v>
      </c>
      <c r="F73" s="307">
        <v>51499679</v>
      </c>
      <c r="G73" s="307">
        <v>58232876</v>
      </c>
      <c r="H73" s="307">
        <v>58556847</v>
      </c>
      <c r="I73" s="307">
        <v>56173342</v>
      </c>
      <c r="J73" s="307">
        <v>51932533</v>
      </c>
      <c r="K73" s="307">
        <v>52244448</v>
      </c>
      <c r="L73" s="307">
        <v>43347522</v>
      </c>
      <c r="M73" s="307">
        <v>36722255</v>
      </c>
      <c r="N73" s="309">
        <v>637103184</v>
      </c>
    </row>
    <row r="74" spans="1:14" ht="13.5" thickBot="1" x14ac:dyDescent="0.25">
      <c r="A74" s="29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62</v>
      </c>
      <c r="B75" s="307">
        <v>5064721</v>
      </c>
      <c r="C75" s="307">
        <v>5914521</v>
      </c>
      <c r="D75" s="307">
        <v>5153869</v>
      </c>
      <c r="E75" s="307">
        <v>3401514</v>
      </c>
      <c r="F75" s="307">
        <v>3258443</v>
      </c>
      <c r="G75" s="307">
        <v>3028966</v>
      </c>
      <c r="H75" s="307">
        <v>2933897</v>
      </c>
      <c r="I75" s="307">
        <v>4491860</v>
      </c>
      <c r="J75" s="307">
        <v>4082965</v>
      </c>
      <c r="K75" s="307">
        <v>4904082</v>
      </c>
      <c r="L75" s="307">
        <v>5474016</v>
      </c>
      <c r="M75" s="307">
        <v>4243988</v>
      </c>
      <c r="N75" s="309">
        <v>51952842</v>
      </c>
    </row>
    <row r="76" spans="1:14" ht="13.5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16</v>
      </c>
      <c r="B77" s="307">
        <v>0</v>
      </c>
      <c r="C77" s="307"/>
      <c r="D77" s="307"/>
      <c r="E77" s="307">
        <v>1677375</v>
      </c>
      <c r="F77" s="307">
        <v>1250594</v>
      </c>
      <c r="G77" s="307"/>
      <c r="H77" s="307"/>
      <c r="I77" s="307"/>
      <c r="J77" s="307">
        <v>2112711</v>
      </c>
      <c r="K77" s="307"/>
      <c r="L77" s="307">
        <v>1468774</v>
      </c>
      <c r="M77" s="307"/>
      <c r="N77" s="309">
        <v>6509454</v>
      </c>
    </row>
    <row r="78" spans="1:14" ht="13.5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24</v>
      </c>
      <c r="B79" s="307"/>
      <c r="C79" s="307"/>
      <c r="D79" s="307"/>
      <c r="E79" s="307">
        <v>2584505</v>
      </c>
      <c r="F79" s="307">
        <v>7941285</v>
      </c>
      <c r="G79" s="307">
        <v>11223520</v>
      </c>
      <c r="H79" s="307">
        <v>12988058</v>
      </c>
      <c r="I79" s="307">
        <v>16294190</v>
      </c>
      <c r="J79" s="307">
        <v>4214843</v>
      </c>
      <c r="K79" s="307"/>
      <c r="L79" s="307"/>
      <c r="M79" s="307"/>
      <c r="N79" s="309">
        <v>55246401</v>
      </c>
    </row>
    <row r="80" spans="1:14" ht="13.5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3" t="s">
        <v>31</v>
      </c>
      <c r="B81" s="307">
        <v>0</v>
      </c>
      <c r="C81" s="307"/>
      <c r="D81" s="307">
        <v>1906104</v>
      </c>
      <c r="E81" s="307">
        <v>1963568</v>
      </c>
      <c r="F81" s="307">
        <v>3841050</v>
      </c>
      <c r="G81" s="307">
        <v>100447</v>
      </c>
      <c r="H81" s="307">
        <v>2909552</v>
      </c>
      <c r="I81" s="307">
        <v>4731786</v>
      </c>
      <c r="J81" s="307">
        <v>4837382</v>
      </c>
      <c r="K81" s="307">
        <v>4847370</v>
      </c>
      <c r="L81" s="307">
        <v>4877816</v>
      </c>
      <c r="M81" s="307">
        <v>3813516</v>
      </c>
      <c r="N81" s="309">
        <v>33828591</v>
      </c>
    </row>
    <row r="82" spans="1:14" ht="13.5" thickBot="1" x14ac:dyDescent="0.25">
      <c r="A82" s="29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3" t="s">
        <v>25</v>
      </c>
      <c r="B83" s="307">
        <v>16227511</v>
      </c>
      <c r="C83" s="307">
        <v>22580414</v>
      </c>
      <c r="D83" s="307">
        <v>16250109</v>
      </c>
      <c r="E83" s="307">
        <v>63606033</v>
      </c>
      <c r="F83" s="307">
        <v>103378281</v>
      </c>
      <c r="G83" s="307">
        <v>94633086</v>
      </c>
      <c r="H83" s="307">
        <v>79383203</v>
      </c>
      <c r="I83" s="307">
        <v>80991829</v>
      </c>
      <c r="J83" s="307">
        <v>69479438</v>
      </c>
      <c r="K83" s="307">
        <v>35060762</v>
      </c>
      <c r="L83" s="307">
        <v>42310787</v>
      </c>
      <c r="M83" s="307">
        <v>38186125</v>
      </c>
      <c r="N83" s="309">
        <v>662087578</v>
      </c>
    </row>
    <row r="84" spans="1:14" ht="13.5" thickBot="1" x14ac:dyDescent="0.25">
      <c r="A84" s="29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x14ac:dyDescent="0.2">
      <c r="A85" s="293" t="s">
        <v>106</v>
      </c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9">
        <v>0</v>
      </c>
    </row>
    <row r="86" spans="1:14" ht="13.5" thickBot="1" x14ac:dyDescent="0.25">
      <c r="A86" s="29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x14ac:dyDescent="0.2">
      <c r="A87" s="293" t="s">
        <v>26</v>
      </c>
      <c r="B87" s="307">
        <v>41019941</v>
      </c>
      <c r="C87" s="307">
        <v>40418368</v>
      </c>
      <c r="D87" s="307">
        <v>24956103</v>
      </c>
      <c r="E87" s="307">
        <v>27797569</v>
      </c>
      <c r="F87" s="307">
        <v>54757297</v>
      </c>
      <c r="G87" s="307">
        <v>52996206</v>
      </c>
      <c r="H87" s="307">
        <v>52184245</v>
      </c>
      <c r="I87" s="307">
        <v>53438344</v>
      </c>
      <c r="J87" s="307">
        <v>53296798</v>
      </c>
      <c r="K87" s="307">
        <v>52408112</v>
      </c>
      <c r="L87" s="307">
        <v>38967325</v>
      </c>
      <c r="M87" s="307">
        <v>37149519</v>
      </c>
      <c r="N87" s="309">
        <v>529389827</v>
      </c>
    </row>
    <row r="88" spans="1:14" ht="13.5" thickBot="1" x14ac:dyDescent="0.25">
      <c r="A88" s="29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x14ac:dyDescent="0.2">
      <c r="A89" s="293" t="s">
        <v>27</v>
      </c>
      <c r="B89" s="307">
        <v>7585001</v>
      </c>
      <c r="C89" s="307">
        <v>10189017</v>
      </c>
      <c r="D89" s="307">
        <v>6360096</v>
      </c>
      <c r="E89" s="307">
        <v>12944014</v>
      </c>
      <c r="F89" s="307">
        <v>15424615</v>
      </c>
      <c r="G89" s="307">
        <v>17567789</v>
      </c>
      <c r="H89" s="307">
        <v>10187760</v>
      </c>
      <c r="I89" s="307">
        <v>14192202</v>
      </c>
      <c r="J89" s="307">
        <v>10975275</v>
      </c>
      <c r="K89" s="307">
        <v>6914330</v>
      </c>
      <c r="L89" s="307">
        <v>6624734</v>
      </c>
      <c r="M89" s="307">
        <v>4809799</v>
      </c>
      <c r="N89" s="309">
        <v>123774632</v>
      </c>
    </row>
    <row r="90" spans="1:14" ht="13.5" thickBot="1" x14ac:dyDescent="0.25">
      <c r="A90" s="29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x14ac:dyDescent="0.2">
      <c r="A91" s="293" t="s">
        <v>63</v>
      </c>
      <c r="B91" s="307" t="s">
        <v>70</v>
      </c>
      <c r="C91" s="307" t="s">
        <v>70</v>
      </c>
      <c r="D91" s="307" t="s">
        <v>70</v>
      </c>
      <c r="E91" s="307" t="s">
        <v>70</v>
      </c>
      <c r="F91" s="307" t="s">
        <v>70</v>
      </c>
      <c r="G91" s="307" t="s">
        <v>70</v>
      </c>
      <c r="H91" s="307" t="s">
        <v>70</v>
      </c>
      <c r="I91" s="307">
        <v>2251328</v>
      </c>
      <c r="J91" s="307">
        <v>8087030</v>
      </c>
      <c r="K91" s="307">
        <v>2945948</v>
      </c>
      <c r="L91" s="307"/>
      <c r="M91" s="307"/>
      <c r="N91" s="309">
        <v>13284306</v>
      </c>
    </row>
    <row r="92" spans="1:14" ht="13.5" thickBot="1" x14ac:dyDescent="0.25">
      <c r="A92" s="29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x14ac:dyDescent="0.2">
      <c r="A93" s="293" t="s">
        <v>64</v>
      </c>
      <c r="B93" s="307" t="s">
        <v>70</v>
      </c>
      <c r="C93" s="307" t="s">
        <v>70</v>
      </c>
      <c r="D93" s="307" t="s">
        <v>70</v>
      </c>
      <c r="E93" s="307" t="s">
        <v>70</v>
      </c>
      <c r="F93" s="307" t="s">
        <v>70</v>
      </c>
      <c r="G93" s="307" t="s">
        <v>70</v>
      </c>
      <c r="H93" s="307" t="s">
        <v>70</v>
      </c>
      <c r="I93" s="307" t="s">
        <v>70</v>
      </c>
      <c r="J93" s="307">
        <v>1488589</v>
      </c>
      <c r="K93" s="307">
        <v>2225840</v>
      </c>
      <c r="L93" s="307">
        <v>2132315</v>
      </c>
      <c r="M93" s="307"/>
      <c r="N93" s="309">
        <v>5846744</v>
      </c>
    </row>
    <row r="94" spans="1:14" ht="13.5" thickBot="1" x14ac:dyDescent="0.25">
      <c r="A94" s="29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x14ac:dyDescent="0.2">
      <c r="A95" s="293" t="s">
        <v>28</v>
      </c>
      <c r="B95" s="307">
        <v>2339</v>
      </c>
      <c r="C95" s="307">
        <v>3636</v>
      </c>
      <c r="D95" s="307">
        <v>7727</v>
      </c>
      <c r="E95" s="307">
        <v>3702</v>
      </c>
      <c r="F95" s="307">
        <v>15747</v>
      </c>
      <c r="G95" s="307">
        <v>604</v>
      </c>
      <c r="H95" s="307">
        <v>2940</v>
      </c>
      <c r="I95" s="307">
        <v>6116</v>
      </c>
      <c r="J95" s="307">
        <v>3683</v>
      </c>
      <c r="K95" s="307"/>
      <c r="L95" s="307">
        <v>9485</v>
      </c>
      <c r="M95" s="307"/>
      <c r="N95" s="309">
        <v>55979</v>
      </c>
    </row>
    <row r="96" spans="1:14" ht="13.5" thickBot="1" x14ac:dyDescent="0.25">
      <c r="A96" s="29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x14ac:dyDescent="0.2">
      <c r="A97" s="295" t="s">
        <v>13</v>
      </c>
      <c r="B97" s="295">
        <v>156500839</v>
      </c>
      <c r="C97" s="295">
        <v>156086295</v>
      </c>
      <c r="D97" s="295">
        <v>130838080</v>
      </c>
      <c r="E97" s="295">
        <v>185666091</v>
      </c>
      <c r="F97" s="295">
        <v>261173627</v>
      </c>
      <c r="G97" s="295">
        <v>266007177</v>
      </c>
      <c r="H97" s="295">
        <v>255692468</v>
      </c>
      <c r="I97" s="295">
        <v>269944547</v>
      </c>
      <c r="J97" s="295">
        <v>248227657</v>
      </c>
      <c r="K97" s="295">
        <v>199963640</v>
      </c>
      <c r="L97" s="295">
        <v>169136670</v>
      </c>
      <c r="M97" s="295">
        <v>144499562</v>
      </c>
      <c r="N97" s="295">
        <v>2443736653</v>
      </c>
    </row>
    <row r="98" spans="1:14" ht="13.5" thickBot="1" x14ac:dyDescent="0.25">
      <c r="A98" s="296"/>
      <c r="B98" s="296"/>
      <c r="C98" s="296"/>
      <c r="D98" s="296"/>
      <c r="E98" s="296"/>
      <c r="F98" s="296"/>
      <c r="G98" s="296"/>
      <c r="H98" s="296"/>
      <c r="I98" s="296"/>
      <c r="J98" s="296"/>
      <c r="K98" s="296"/>
      <c r="L98" s="296"/>
      <c r="M98" s="296"/>
      <c r="N98" s="296"/>
    </row>
    <row r="102" spans="1:14" s="33" customFormat="1" ht="24.95" customHeight="1" x14ac:dyDescent="0.2">
      <c r="A102" s="301" t="s">
        <v>165</v>
      </c>
      <c r="B102" s="301"/>
      <c r="C102" s="301"/>
      <c r="D102" s="301"/>
      <c r="E102" s="301"/>
      <c r="F102" s="301"/>
      <c r="G102" s="301"/>
      <c r="H102" s="301"/>
      <c r="I102" s="301"/>
      <c r="J102" s="301"/>
      <c r="K102" s="301"/>
      <c r="L102" s="301"/>
      <c r="M102" s="301"/>
      <c r="N102" s="301"/>
    </row>
    <row r="103" spans="1:14" ht="13.5" thickBot="1" x14ac:dyDescent="0.25"/>
    <row r="104" spans="1:14" x14ac:dyDescent="0.2">
      <c r="A104" s="293"/>
      <c r="B104" s="303" t="s">
        <v>1</v>
      </c>
      <c r="C104" s="293" t="s">
        <v>2</v>
      </c>
      <c r="D104" s="303" t="s">
        <v>3</v>
      </c>
      <c r="E104" s="293" t="s">
        <v>4</v>
      </c>
      <c r="F104" s="303" t="s">
        <v>5</v>
      </c>
      <c r="G104" s="293" t="s">
        <v>6</v>
      </c>
      <c r="H104" s="303" t="s">
        <v>7</v>
      </c>
      <c r="I104" s="293" t="s">
        <v>8</v>
      </c>
      <c r="J104" s="303" t="s">
        <v>9</v>
      </c>
      <c r="K104" s="293" t="s">
        <v>10</v>
      </c>
      <c r="L104" s="303" t="s">
        <v>11</v>
      </c>
      <c r="M104" s="293" t="s">
        <v>12</v>
      </c>
      <c r="N104" s="305" t="s">
        <v>13</v>
      </c>
    </row>
    <row r="105" spans="1:14" ht="13.5" thickBot="1" x14ac:dyDescent="0.25">
      <c r="A105" s="294"/>
      <c r="B105" s="304"/>
      <c r="C105" s="294"/>
      <c r="D105" s="304"/>
      <c r="E105" s="294"/>
      <c r="F105" s="304"/>
      <c r="G105" s="294"/>
      <c r="H105" s="304"/>
      <c r="I105" s="294"/>
      <c r="J105" s="304"/>
      <c r="K105" s="294"/>
      <c r="L105" s="304"/>
      <c r="M105" s="294"/>
      <c r="N105" s="306"/>
    </row>
    <row r="106" spans="1:14" x14ac:dyDescent="0.2">
      <c r="A106" s="293" t="s">
        <v>30</v>
      </c>
      <c r="B106" s="307">
        <v>21523500</v>
      </c>
      <c r="C106" s="307">
        <v>22248200</v>
      </c>
      <c r="D106" s="307">
        <v>26544400</v>
      </c>
      <c r="E106" s="307">
        <v>25461300</v>
      </c>
      <c r="F106" s="307">
        <v>28040100</v>
      </c>
      <c r="G106" s="307">
        <v>27064500</v>
      </c>
      <c r="H106" s="307">
        <v>25299900</v>
      </c>
      <c r="I106" s="307">
        <v>28340800</v>
      </c>
      <c r="J106" s="307">
        <v>33210400</v>
      </c>
      <c r="K106" s="307">
        <v>33053300</v>
      </c>
      <c r="L106" s="307">
        <v>29449900</v>
      </c>
      <c r="M106" s="307">
        <v>25562100</v>
      </c>
      <c r="N106" s="309">
        <v>325798400</v>
      </c>
    </row>
    <row r="107" spans="1:14" ht="13.5" thickBot="1" x14ac:dyDescent="0.25">
      <c r="A107" s="29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x14ac:dyDescent="0.2">
      <c r="A108" s="293" t="s">
        <v>31</v>
      </c>
      <c r="B108" s="307">
        <v>8475000</v>
      </c>
      <c r="C108" s="307">
        <v>5868800</v>
      </c>
      <c r="D108" s="307">
        <v>7356300</v>
      </c>
      <c r="E108" s="307">
        <v>11898300</v>
      </c>
      <c r="F108" s="307">
        <v>9179600</v>
      </c>
      <c r="G108" s="307">
        <v>4620600</v>
      </c>
      <c r="H108" s="307">
        <v>11990500</v>
      </c>
      <c r="I108" s="307">
        <v>9919000</v>
      </c>
      <c r="J108" s="307">
        <v>8482900</v>
      </c>
      <c r="K108" s="307">
        <v>8656300</v>
      </c>
      <c r="L108" s="307">
        <v>14497000</v>
      </c>
      <c r="M108" s="307">
        <v>10149000</v>
      </c>
      <c r="N108" s="309">
        <v>111093300</v>
      </c>
    </row>
    <row r="109" spans="1:14" ht="13.5" thickBot="1" x14ac:dyDescent="0.25">
      <c r="A109" s="29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x14ac:dyDescent="0.2">
      <c r="A110" s="293" t="s">
        <v>32</v>
      </c>
      <c r="B110" s="307">
        <v>4104700</v>
      </c>
      <c r="C110" s="307">
        <v>4316700</v>
      </c>
      <c r="D110" s="307">
        <v>7380600</v>
      </c>
      <c r="E110" s="307">
        <v>4806000</v>
      </c>
      <c r="F110" s="307">
        <v>3166800</v>
      </c>
      <c r="G110" s="307">
        <v>6658900</v>
      </c>
      <c r="H110" s="307">
        <v>3906200</v>
      </c>
      <c r="I110" s="307">
        <v>4205600</v>
      </c>
      <c r="J110" s="307">
        <v>3040600</v>
      </c>
      <c r="K110" s="307">
        <v>3280200</v>
      </c>
      <c r="L110" s="307">
        <v>1883700</v>
      </c>
      <c r="M110" s="307">
        <v>4950900</v>
      </c>
      <c r="N110" s="309">
        <v>51700900</v>
      </c>
    </row>
    <row r="111" spans="1:14" ht="13.5" thickBot="1" x14ac:dyDescent="0.25">
      <c r="A111" s="29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x14ac:dyDescent="0.2">
      <c r="A112" s="293" t="s">
        <v>33</v>
      </c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9">
        <v>0</v>
      </c>
    </row>
    <row r="113" spans="1:14" ht="13.5" thickBot="1" x14ac:dyDescent="0.25">
      <c r="A113" s="29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x14ac:dyDescent="0.2">
      <c r="A114" s="293" t="s">
        <v>123</v>
      </c>
      <c r="B114" s="307">
        <v>8185900</v>
      </c>
      <c r="C114" s="307">
        <v>8511500</v>
      </c>
      <c r="D114" s="307">
        <v>9037400</v>
      </c>
      <c r="E114" s="307">
        <v>7098700</v>
      </c>
      <c r="F114" s="307">
        <v>8251300</v>
      </c>
      <c r="G114" s="307">
        <v>7041500</v>
      </c>
      <c r="H114" s="307">
        <v>7994300</v>
      </c>
      <c r="I114" s="307">
        <v>10281800</v>
      </c>
      <c r="J114" s="307">
        <v>8856600</v>
      </c>
      <c r="K114" s="307">
        <v>9504800</v>
      </c>
      <c r="L114" s="307">
        <v>15744500</v>
      </c>
      <c r="M114" s="307">
        <v>7973200</v>
      </c>
      <c r="N114" s="309">
        <v>108481500</v>
      </c>
    </row>
    <row r="115" spans="1:14" ht="13.5" thickBot="1" x14ac:dyDescent="0.25">
      <c r="A115" s="29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x14ac:dyDescent="0.2">
      <c r="A116" s="293" t="s">
        <v>25</v>
      </c>
      <c r="B116" s="307">
        <v>2217100</v>
      </c>
      <c r="C116" s="307">
        <v>376900</v>
      </c>
      <c r="D116" s="307">
        <v>1945200</v>
      </c>
      <c r="E116" s="307">
        <v>4020100</v>
      </c>
      <c r="F116" s="307">
        <v>3137200</v>
      </c>
      <c r="G116" s="307">
        <v>2771600</v>
      </c>
      <c r="H116" s="307">
        <v>2127100</v>
      </c>
      <c r="I116" s="307">
        <v>2752000</v>
      </c>
      <c r="J116" s="307">
        <v>2939600</v>
      </c>
      <c r="K116" s="307">
        <v>526500</v>
      </c>
      <c r="L116" s="307"/>
      <c r="M116" s="307">
        <v>523800</v>
      </c>
      <c r="N116" s="309">
        <v>23337100</v>
      </c>
    </row>
    <row r="117" spans="1:14" ht="13.5" thickBot="1" x14ac:dyDescent="0.25">
      <c r="A117" s="29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x14ac:dyDescent="0.2">
      <c r="A118" s="293" t="s">
        <v>34</v>
      </c>
      <c r="B118" s="307">
        <v>45381700</v>
      </c>
      <c r="C118" s="307">
        <v>47570400</v>
      </c>
      <c r="D118" s="307">
        <v>58375100</v>
      </c>
      <c r="E118" s="307">
        <v>57515600</v>
      </c>
      <c r="F118" s="307">
        <v>61772100</v>
      </c>
      <c r="G118" s="307">
        <v>64016000</v>
      </c>
      <c r="H118" s="307">
        <v>58717000</v>
      </c>
      <c r="I118" s="307">
        <v>48744000</v>
      </c>
      <c r="J118" s="307">
        <v>57482600</v>
      </c>
      <c r="K118" s="307">
        <v>58055900</v>
      </c>
      <c r="L118" s="307">
        <v>48020800</v>
      </c>
      <c r="M118" s="307">
        <v>31088400</v>
      </c>
      <c r="N118" s="309">
        <v>636739600</v>
      </c>
    </row>
    <row r="119" spans="1:14" ht="13.5" thickBot="1" x14ac:dyDescent="0.25">
      <c r="A119" s="29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x14ac:dyDescent="0.2">
      <c r="A120" s="293" t="s">
        <v>108</v>
      </c>
      <c r="B120" s="307">
        <v>11953000</v>
      </c>
      <c r="C120" s="307">
        <v>12216900</v>
      </c>
      <c r="D120" s="307">
        <v>15555000</v>
      </c>
      <c r="E120" s="307">
        <v>12613100</v>
      </c>
      <c r="F120" s="307">
        <v>14445500</v>
      </c>
      <c r="G120" s="307">
        <v>13277600</v>
      </c>
      <c r="H120" s="307">
        <v>19306200</v>
      </c>
      <c r="I120" s="307">
        <v>12130000</v>
      </c>
      <c r="J120" s="307">
        <v>18112600</v>
      </c>
      <c r="K120" s="307">
        <v>16168000</v>
      </c>
      <c r="L120" s="307">
        <v>7395700</v>
      </c>
      <c r="M120" s="307">
        <v>7512300</v>
      </c>
      <c r="N120" s="309">
        <v>160685900</v>
      </c>
    </row>
    <row r="121" spans="1:14" ht="13.5" thickBot="1" x14ac:dyDescent="0.25">
      <c r="A121" s="29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x14ac:dyDescent="0.2">
      <c r="A122" s="293" t="s">
        <v>35</v>
      </c>
      <c r="B122" s="307">
        <v>4350000</v>
      </c>
      <c r="C122" s="307">
        <v>5022300</v>
      </c>
      <c r="D122" s="307">
        <v>5761600</v>
      </c>
      <c r="E122" s="307">
        <v>7739100</v>
      </c>
      <c r="F122" s="307">
        <v>4611900</v>
      </c>
      <c r="G122" s="307">
        <v>4626600</v>
      </c>
      <c r="H122" s="307">
        <v>6291800</v>
      </c>
      <c r="I122" s="307">
        <v>8248000</v>
      </c>
      <c r="J122" s="307">
        <v>7863200</v>
      </c>
      <c r="K122" s="307">
        <v>7007600</v>
      </c>
      <c r="L122" s="307">
        <v>7910100</v>
      </c>
      <c r="M122" s="307">
        <v>6750400</v>
      </c>
      <c r="N122" s="309">
        <v>76182600</v>
      </c>
    </row>
    <row r="123" spans="1:14" ht="13.5" thickBot="1" x14ac:dyDescent="0.25">
      <c r="A123" s="29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x14ac:dyDescent="0.2">
      <c r="A124" s="293" t="s">
        <v>17</v>
      </c>
      <c r="B124" s="307">
        <v>6786800</v>
      </c>
      <c r="C124" s="307">
        <v>5218900</v>
      </c>
      <c r="D124" s="307">
        <v>6287400</v>
      </c>
      <c r="E124" s="307">
        <v>5728600</v>
      </c>
      <c r="F124" s="307">
        <v>5988800</v>
      </c>
      <c r="G124" s="307">
        <v>7278200</v>
      </c>
      <c r="H124" s="307">
        <v>11538200</v>
      </c>
      <c r="I124" s="307">
        <v>8438200</v>
      </c>
      <c r="J124" s="307">
        <v>12067300</v>
      </c>
      <c r="K124" s="307">
        <v>10202400</v>
      </c>
      <c r="L124" s="307">
        <v>10427000</v>
      </c>
      <c r="M124" s="307">
        <v>9708900</v>
      </c>
      <c r="N124" s="309">
        <v>99670700</v>
      </c>
    </row>
    <row r="125" spans="1:14" ht="13.5" thickBot="1" x14ac:dyDescent="0.25">
      <c r="A125" s="29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x14ac:dyDescent="0.2">
      <c r="A126" s="295" t="s">
        <v>13</v>
      </c>
      <c r="B126" s="295">
        <v>112977700</v>
      </c>
      <c r="C126" s="295">
        <v>111350600</v>
      </c>
      <c r="D126" s="295">
        <v>138243000</v>
      </c>
      <c r="E126" s="295">
        <v>136880800</v>
      </c>
      <c r="F126" s="295">
        <v>138593300</v>
      </c>
      <c r="G126" s="295">
        <v>137355500</v>
      </c>
      <c r="H126" s="295">
        <v>147171200</v>
      </c>
      <c r="I126" s="295">
        <v>133059400</v>
      </c>
      <c r="J126" s="295">
        <v>152055800</v>
      </c>
      <c r="K126" s="295">
        <v>146455000</v>
      </c>
      <c r="L126" s="295">
        <v>135328700</v>
      </c>
      <c r="M126" s="295">
        <v>104219000</v>
      </c>
      <c r="N126" s="295">
        <v>1593690000</v>
      </c>
    </row>
    <row r="127" spans="1:14" ht="13.5" thickBot="1" x14ac:dyDescent="0.25">
      <c r="A127" s="296"/>
      <c r="B127" s="296"/>
      <c r="C127" s="296"/>
      <c r="D127" s="296"/>
      <c r="E127" s="296"/>
      <c r="F127" s="296"/>
      <c r="G127" s="296"/>
      <c r="H127" s="296"/>
      <c r="I127" s="296"/>
      <c r="J127" s="296"/>
      <c r="K127" s="296"/>
      <c r="L127" s="296"/>
      <c r="M127" s="296"/>
      <c r="N127" s="296"/>
    </row>
    <row r="131" spans="1:14" s="33" customFormat="1" ht="24.95" customHeight="1" x14ac:dyDescent="0.2">
      <c r="A131" s="299" t="s">
        <v>168</v>
      </c>
      <c r="B131" s="300"/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</row>
    <row r="132" spans="1:14" ht="13.5" thickBot="1" x14ac:dyDescent="0.25"/>
    <row r="133" spans="1:14" x14ac:dyDescent="0.2">
      <c r="A133" s="293"/>
      <c r="B133" s="303" t="s">
        <v>1</v>
      </c>
      <c r="C133" s="293" t="s">
        <v>2</v>
      </c>
      <c r="D133" s="303" t="s">
        <v>3</v>
      </c>
      <c r="E133" s="293" t="s">
        <v>4</v>
      </c>
      <c r="F133" s="303" t="s">
        <v>5</v>
      </c>
      <c r="G133" s="293" t="s">
        <v>6</v>
      </c>
      <c r="H133" s="303" t="s">
        <v>7</v>
      </c>
      <c r="I133" s="293" t="s">
        <v>8</v>
      </c>
      <c r="J133" s="303" t="s">
        <v>9</v>
      </c>
      <c r="K133" s="293" t="s">
        <v>10</v>
      </c>
      <c r="L133" s="303" t="s">
        <v>11</v>
      </c>
      <c r="M133" s="293" t="s">
        <v>12</v>
      </c>
      <c r="N133" s="305" t="s">
        <v>13</v>
      </c>
    </row>
    <row r="134" spans="1:14" ht="13.5" thickBot="1" x14ac:dyDescent="0.25">
      <c r="A134" s="294"/>
      <c r="B134" s="304"/>
      <c r="C134" s="294"/>
      <c r="D134" s="304"/>
      <c r="E134" s="294"/>
      <c r="F134" s="304"/>
      <c r="G134" s="294"/>
      <c r="H134" s="304"/>
      <c r="I134" s="294"/>
      <c r="J134" s="304"/>
      <c r="K134" s="294"/>
      <c r="L134" s="304"/>
      <c r="M134" s="294"/>
      <c r="N134" s="306"/>
    </row>
    <row r="135" spans="1:14" x14ac:dyDescent="0.2">
      <c r="A135" s="293" t="s">
        <v>36</v>
      </c>
      <c r="B135" s="307">
        <v>20892000</v>
      </c>
      <c r="C135" s="307">
        <v>30953000</v>
      </c>
      <c r="D135" s="307">
        <v>39675000</v>
      </c>
      <c r="E135" s="307">
        <v>32691000</v>
      </c>
      <c r="F135" s="307">
        <v>29459000</v>
      </c>
      <c r="G135" s="307">
        <v>34694000</v>
      </c>
      <c r="H135" s="307">
        <v>33701000</v>
      </c>
      <c r="I135" s="307">
        <v>6845000</v>
      </c>
      <c r="J135" s="307">
        <v>35040000</v>
      </c>
      <c r="K135" s="307">
        <v>29924000</v>
      </c>
      <c r="L135" s="307">
        <v>23450000</v>
      </c>
      <c r="M135" s="307">
        <v>28987000</v>
      </c>
      <c r="N135" s="309">
        <v>346311000</v>
      </c>
    </row>
    <row r="136" spans="1:14" ht="13.5" thickBot="1" x14ac:dyDescent="0.25">
      <c r="A136" s="29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x14ac:dyDescent="0.2">
      <c r="A137" s="297" t="s">
        <v>37</v>
      </c>
      <c r="B137" s="307">
        <v>36868000</v>
      </c>
      <c r="C137" s="307">
        <v>31242000</v>
      </c>
      <c r="D137" s="307">
        <v>35504000</v>
      </c>
      <c r="E137" s="307">
        <v>32105000</v>
      </c>
      <c r="F137" s="307">
        <v>28463000</v>
      </c>
      <c r="G137" s="307">
        <v>39800000</v>
      </c>
      <c r="H137" s="307">
        <v>38772000</v>
      </c>
      <c r="I137" s="307">
        <v>30367000</v>
      </c>
      <c r="J137" s="307">
        <v>27055000</v>
      </c>
      <c r="K137" s="307">
        <v>30541000</v>
      </c>
      <c r="L137" s="307">
        <v>20134000</v>
      </c>
      <c r="M137" s="307">
        <v>30078000</v>
      </c>
      <c r="N137" s="309">
        <v>380929000</v>
      </c>
    </row>
    <row r="138" spans="1:14" ht="13.5" thickBot="1" x14ac:dyDescent="0.25">
      <c r="A138" s="298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x14ac:dyDescent="0.2">
      <c r="A139" s="293" t="s">
        <v>38</v>
      </c>
      <c r="B139" s="307">
        <v>8334000</v>
      </c>
      <c r="C139" s="307">
        <v>14242000</v>
      </c>
      <c r="D139" s="307">
        <v>29411000</v>
      </c>
      <c r="E139" s="307">
        <v>22706000</v>
      </c>
      <c r="F139" s="307">
        <v>21369000</v>
      </c>
      <c r="G139" s="307">
        <v>17513000</v>
      </c>
      <c r="H139" s="307">
        <v>17366000</v>
      </c>
      <c r="I139" s="307">
        <v>27272000</v>
      </c>
      <c r="J139" s="307">
        <v>20339000</v>
      </c>
      <c r="K139" s="307">
        <v>23203000</v>
      </c>
      <c r="L139" s="307">
        <v>8772000</v>
      </c>
      <c r="M139" s="307">
        <v>22950000</v>
      </c>
      <c r="N139" s="309">
        <v>233477000</v>
      </c>
    </row>
    <row r="140" spans="1:14" ht="13.5" thickBot="1" x14ac:dyDescent="0.25">
      <c r="A140" s="29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x14ac:dyDescent="0.2">
      <c r="A141" s="297" t="s">
        <v>39</v>
      </c>
      <c r="B141" s="307"/>
      <c r="C141" s="307"/>
      <c r="D141" s="307" t="s">
        <v>70</v>
      </c>
      <c r="E141" s="307"/>
      <c r="F141" s="307"/>
      <c r="G141" s="307"/>
      <c r="H141" s="307"/>
      <c r="I141" s="307"/>
      <c r="J141" s="307"/>
      <c r="K141" s="307"/>
      <c r="L141" s="307"/>
      <c r="M141" s="307"/>
      <c r="N141" s="309">
        <v>0</v>
      </c>
    </row>
    <row r="142" spans="1:14" ht="13.5" thickBot="1" x14ac:dyDescent="0.25">
      <c r="A142" s="298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x14ac:dyDescent="0.2">
      <c r="A143" s="293" t="s">
        <v>40</v>
      </c>
      <c r="B143" s="307">
        <v>118761000</v>
      </c>
      <c r="C143" s="307">
        <v>95469000</v>
      </c>
      <c r="D143" s="307">
        <v>106238000</v>
      </c>
      <c r="E143" s="307">
        <v>107257000</v>
      </c>
      <c r="F143" s="307">
        <v>97119000</v>
      </c>
      <c r="G143" s="307">
        <v>103343000</v>
      </c>
      <c r="H143" s="307">
        <v>86630000</v>
      </c>
      <c r="I143" s="307">
        <v>94644000</v>
      </c>
      <c r="J143" s="307">
        <v>43855000</v>
      </c>
      <c r="K143" s="307">
        <v>31324000</v>
      </c>
      <c r="L143" s="307">
        <v>16870000</v>
      </c>
      <c r="M143" s="307">
        <v>43504000</v>
      </c>
      <c r="N143" s="309">
        <v>945014000</v>
      </c>
    </row>
    <row r="144" spans="1:14" ht="13.5" thickBot="1" x14ac:dyDescent="0.25">
      <c r="A144" s="29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x14ac:dyDescent="0.2">
      <c r="A145" s="293" t="s">
        <v>17</v>
      </c>
      <c r="B145" s="307">
        <v>34401000</v>
      </c>
      <c r="C145" s="307">
        <v>30499000</v>
      </c>
      <c r="D145" s="307">
        <v>36760000</v>
      </c>
      <c r="E145" s="307">
        <v>31564000</v>
      </c>
      <c r="F145" s="307">
        <v>34194000</v>
      </c>
      <c r="G145" s="307">
        <v>38243000</v>
      </c>
      <c r="H145" s="307">
        <v>35626000</v>
      </c>
      <c r="I145" s="307">
        <v>36113000</v>
      </c>
      <c r="J145" s="307">
        <v>74434000</v>
      </c>
      <c r="K145" s="307">
        <v>108199000</v>
      </c>
      <c r="L145" s="307">
        <v>64731000</v>
      </c>
      <c r="M145" s="307">
        <v>79603000</v>
      </c>
      <c r="N145" s="309">
        <v>604367000</v>
      </c>
    </row>
    <row r="146" spans="1:14" ht="13.5" thickBot="1" x14ac:dyDescent="0.25">
      <c r="A146" s="29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x14ac:dyDescent="0.2">
      <c r="A147" s="295" t="s">
        <v>13</v>
      </c>
      <c r="B147" s="295">
        <v>219256000</v>
      </c>
      <c r="C147" s="295">
        <v>202405000</v>
      </c>
      <c r="D147" s="295">
        <v>247588000</v>
      </c>
      <c r="E147" s="295">
        <v>226323000</v>
      </c>
      <c r="F147" s="295">
        <v>210604000</v>
      </c>
      <c r="G147" s="295">
        <v>233593000</v>
      </c>
      <c r="H147" s="295">
        <v>212095000</v>
      </c>
      <c r="I147" s="295">
        <v>195241000</v>
      </c>
      <c r="J147" s="295">
        <v>200723000</v>
      </c>
      <c r="K147" s="295">
        <v>223191000</v>
      </c>
      <c r="L147" s="295">
        <v>133957000</v>
      </c>
      <c r="M147" s="295">
        <v>205122000</v>
      </c>
      <c r="N147" s="295">
        <v>2510098000</v>
      </c>
    </row>
    <row r="148" spans="1:14" ht="13.5" thickBot="1" x14ac:dyDescent="0.25">
      <c r="A148" s="296"/>
      <c r="B148" s="296"/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6"/>
      <c r="N148" s="296"/>
    </row>
    <row r="152" spans="1:14" s="33" customFormat="1" ht="24.95" customHeight="1" x14ac:dyDescent="0.2">
      <c r="A152" s="299" t="s">
        <v>166</v>
      </c>
      <c r="B152" s="300"/>
      <c r="C152" s="300"/>
      <c r="D152" s="300"/>
      <c r="E152" s="300"/>
      <c r="F152" s="300"/>
      <c r="G152" s="300"/>
      <c r="H152" s="300"/>
      <c r="I152" s="300"/>
      <c r="J152" s="300"/>
      <c r="K152" s="300"/>
      <c r="L152" s="300"/>
      <c r="M152" s="300"/>
      <c r="N152" s="300"/>
    </row>
    <row r="153" spans="1:14" ht="13.5" thickBot="1" x14ac:dyDescent="0.25"/>
    <row r="154" spans="1:14" x14ac:dyDescent="0.2">
      <c r="A154" s="293"/>
      <c r="B154" s="303" t="s">
        <v>1</v>
      </c>
      <c r="C154" s="293" t="s">
        <v>2</v>
      </c>
      <c r="D154" s="303" t="s">
        <v>3</v>
      </c>
      <c r="E154" s="293" t="s">
        <v>4</v>
      </c>
      <c r="F154" s="303" t="s">
        <v>5</v>
      </c>
      <c r="G154" s="293" t="s">
        <v>6</v>
      </c>
      <c r="H154" s="303" t="s">
        <v>7</v>
      </c>
      <c r="I154" s="293" t="s">
        <v>8</v>
      </c>
      <c r="J154" s="303" t="s">
        <v>9</v>
      </c>
      <c r="K154" s="293" t="s">
        <v>10</v>
      </c>
      <c r="L154" s="303" t="s">
        <v>11</v>
      </c>
      <c r="M154" s="293" t="s">
        <v>12</v>
      </c>
      <c r="N154" s="305" t="s">
        <v>13</v>
      </c>
    </row>
    <row r="155" spans="1:14" ht="13.5" thickBot="1" x14ac:dyDescent="0.25">
      <c r="A155" s="294"/>
      <c r="B155" s="304"/>
      <c r="C155" s="294"/>
      <c r="D155" s="304"/>
      <c r="E155" s="294"/>
      <c r="F155" s="304"/>
      <c r="G155" s="294"/>
      <c r="H155" s="304"/>
      <c r="I155" s="294"/>
      <c r="J155" s="304"/>
      <c r="K155" s="294"/>
      <c r="L155" s="304"/>
      <c r="M155" s="294"/>
      <c r="N155" s="306"/>
    </row>
    <row r="156" spans="1:14" x14ac:dyDescent="0.2">
      <c r="A156" s="293" t="s">
        <v>41</v>
      </c>
      <c r="B156" s="307">
        <v>692000</v>
      </c>
      <c r="C156" s="307">
        <v>907000</v>
      </c>
      <c r="D156" s="307">
        <v>643000</v>
      </c>
      <c r="E156" s="307">
        <v>697000</v>
      </c>
      <c r="F156" s="307">
        <v>829000</v>
      </c>
      <c r="G156" s="307">
        <v>805000</v>
      </c>
      <c r="H156" s="307">
        <v>681000</v>
      </c>
      <c r="I156" s="307">
        <v>1683000</v>
      </c>
      <c r="J156" s="307">
        <v>2223000</v>
      </c>
      <c r="K156" s="307">
        <v>1820000</v>
      </c>
      <c r="L156" s="307">
        <v>1503000</v>
      </c>
      <c r="M156" s="307">
        <v>1471000</v>
      </c>
      <c r="N156" s="309">
        <v>13954000</v>
      </c>
    </row>
    <row r="157" spans="1:14" ht="13.5" thickBot="1" x14ac:dyDescent="0.25">
      <c r="A157" s="294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10"/>
    </row>
    <row r="158" spans="1:14" x14ac:dyDescent="0.2">
      <c r="A158" s="293" t="s">
        <v>124</v>
      </c>
      <c r="B158" s="307">
        <v>2835000</v>
      </c>
      <c r="C158" s="307">
        <v>2703000</v>
      </c>
      <c r="D158" s="307">
        <v>8577000</v>
      </c>
      <c r="E158" s="307">
        <v>3497000</v>
      </c>
      <c r="F158" s="307">
        <v>4300000</v>
      </c>
      <c r="G158" s="307">
        <v>8887000</v>
      </c>
      <c r="H158" s="307">
        <v>7088000</v>
      </c>
      <c r="I158" s="307">
        <v>5028000</v>
      </c>
      <c r="J158" s="307">
        <v>3430000</v>
      </c>
      <c r="K158" s="307">
        <v>4850000</v>
      </c>
      <c r="L158" s="307">
        <v>3298000</v>
      </c>
      <c r="M158" s="307">
        <v>7537000</v>
      </c>
      <c r="N158" s="309">
        <v>62030000</v>
      </c>
    </row>
    <row r="159" spans="1:14" ht="13.5" thickBot="1" x14ac:dyDescent="0.25">
      <c r="A159" s="294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10"/>
    </row>
    <row r="160" spans="1:14" x14ac:dyDescent="0.2">
      <c r="A160" s="293" t="s">
        <v>42</v>
      </c>
      <c r="B160" s="307">
        <v>169000</v>
      </c>
      <c r="C160" s="307"/>
      <c r="D160" s="307">
        <v>568000</v>
      </c>
      <c r="E160" s="307">
        <v>369000</v>
      </c>
      <c r="F160" s="307">
        <v>387000</v>
      </c>
      <c r="G160" s="307">
        <v>131000</v>
      </c>
      <c r="H160" s="307">
        <v>813000</v>
      </c>
      <c r="I160" s="307">
        <v>954000</v>
      </c>
      <c r="J160" s="307">
        <v>825000</v>
      </c>
      <c r="K160" s="307">
        <v>1732000</v>
      </c>
      <c r="L160" s="307">
        <v>991000</v>
      </c>
      <c r="M160" s="307">
        <v>669000</v>
      </c>
      <c r="N160" s="309">
        <v>7608000</v>
      </c>
    </row>
    <row r="161" spans="1:14" ht="13.5" thickBot="1" x14ac:dyDescent="0.25">
      <c r="A161" s="294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10"/>
    </row>
    <row r="162" spans="1:14" x14ac:dyDescent="0.2">
      <c r="A162" s="293" t="s">
        <v>43</v>
      </c>
      <c r="B162" s="307">
        <v>7400000</v>
      </c>
      <c r="C162" s="307">
        <v>8494000</v>
      </c>
      <c r="D162" s="307">
        <v>7762000</v>
      </c>
      <c r="E162" s="307">
        <v>11898000</v>
      </c>
      <c r="F162" s="307">
        <v>7470000</v>
      </c>
      <c r="G162" s="307">
        <v>9721000</v>
      </c>
      <c r="H162" s="307">
        <v>9108000</v>
      </c>
      <c r="I162" s="307">
        <v>4910000</v>
      </c>
      <c r="J162" s="307">
        <v>8115000</v>
      </c>
      <c r="K162" s="307">
        <v>5249000</v>
      </c>
      <c r="L162" s="307">
        <v>1360000</v>
      </c>
      <c r="M162" s="307">
        <v>2523000</v>
      </c>
      <c r="N162" s="309">
        <v>84010000</v>
      </c>
    </row>
    <row r="163" spans="1:14" ht="13.5" thickBot="1" x14ac:dyDescent="0.25">
      <c r="A163" s="294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10"/>
    </row>
    <row r="164" spans="1:14" x14ac:dyDescent="0.2">
      <c r="A164" s="293" t="s">
        <v>125</v>
      </c>
      <c r="B164" s="307">
        <v>7233000</v>
      </c>
      <c r="C164" s="307">
        <v>4029000</v>
      </c>
      <c r="D164" s="307">
        <v>5564000</v>
      </c>
      <c r="E164" s="307">
        <v>2995000</v>
      </c>
      <c r="F164" s="307">
        <v>3840000</v>
      </c>
      <c r="G164" s="307">
        <v>5607000</v>
      </c>
      <c r="H164" s="307">
        <v>1897000</v>
      </c>
      <c r="I164" s="307">
        <v>5216000</v>
      </c>
      <c r="J164" s="307">
        <v>9574000</v>
      </c>
      <c r="K164" s="307">
        <v>8073000</v>
      </c>
      <c r="L164" s="307">
        <v>6479000</v>
      </c>
      <c r="M164" s="307">
        <v>7867000</v>
      </c>
      <c r="N164" s="309">
        <v>68374000</v>
      </c>
    </row>
    <row r="165" spans="1:14" ht="13.5" thickBot="1" x14ac:dyDescent="0.25">
      <c r="A165" s="294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10"/>
    </row>
    <row r="166" spans="1:14" x14ac:dyDescent="0.2">
      <c r="A166" s="293" t="s">
        <v>110</v>
      </c>
      <c r="B166" s="307"/>
      <c r="C166" s="307"/>
      <c r="D166" s="307"/>
      <c r="E166" s="307">
        <v>7269000</v>
      </c>
      <c r="F166" s="307">
        <v>13637000</v>
      </c>
      <c r="G166" s="307">
        <v>15636000</v>
      </c>
      <c r="H166" s="307">
        <v>4597000</v>
      </c>
      <c r="I166" s="307"/>
      <c r="J166" s="307"/>
      <c r="K166" s="307"/>
      <c r="L166" s="307"/>
      <c r="M166" s="307"/>
      <c r="N166" s="309">
        <v>41139000</v>
      </c>
    </row>
    <row r="167" spans="1:14" ht="13.5" thickBot="1" x14ac:dyDescent="0.25">
      <c r="A167" s="294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10"/>
    </row>
    <row r="168" spans="1:14" x14ac:dyDescent="0.2">
      <c r="A168" s="293" t="s">
        <v>44</v>
      </c>
      <c r="B168" s="307"/>
      <c r="C168" s="307"/>
      <c r="D168" s="307"/>
      <c r="E168" s="307">
        <v>6886000</v>
      </c>
      <c r="F168" s="307">
        <v>7686000</v>
      </c>
      <c r="G168" s="307">
        <v>3829000</v>
      </c>
      <c r="H168" s="307">
        <v>1336000</v>
      </c>
      <c r="I168" s="307"/>
      <c r="J168" s="307"/>
      <c r="K168" s="307"/>
      <c r="L168" s="307"/>
      <c r="M168" s="307"/>
      <c r="N168" s="309">
        <v>19737000</v>
      </c>
    </row>
    <row r="169" spans="1:14" ht="13.5" thickBot="1" x14ac:dyDescent="0.25">
      <c r="A169" s="29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x14ac:dyDescent="0.2">
      <c r="A170" s="293" t="s">
        <v>17</v>
      </c>
      <c r="B170" s="307">
        <v>12185000</v>
      </c>
      <c r="C170" s="307">
        <v>10218000</v>
      </c>
      <c r="D170" s="307">
        <v>10742000</v>
      </c>
      <c r="E170" s="307">
        <v>7995000</v>
      </c>
      <c r="F170" s="307">
        <v>10682000</v>
      </c>
      <c r="G170" s="307">
        <v>12837000</v>
      </c>
      <c r="H170" s="307">
        <v>14460000</v>
      </c>
      <c r="I170" s="307">
        <v>18515000</v>
      </c>
      <c r="J170" s="307">
        <v>11957000</v>
      </c>
      <c r="K170" s="307">
        <v>9185000</v>
      </c>
      <c r="L170" s="307">
        <v>10109000</v>
      </c>
      <c r="M170" s="307">
        <v>11439000</v>
      </c>
      <c r="N170" s="309">
        <v>140324000</v>
      </c>
    </row>
    <row r="171" spans="1:14" ht="13.5" thickBot="1" x14ac:dyDescent="0.25">
      <c r="A171" s="29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x14ac:dyDescent="0.2">
      <c r="A172" s="295" t="s">
        <v>13</v>
      </c>
      <c r="B172" s="295">
        <v>30514000</v>
      </c>
      <c r="C172" s="295">
        <v>26351000</v>
      </c>
      <c r="D172" s="295">
        <v>33856000</v>
      </c>
      <c r="E172" s="295">
        <v>41606000</v>
      </c>
      <c r="F172" s="295">
        <v>48831000</v>
      </c>
      <c r="G172" s="295">
        <v>57453000</v>
      </c>
      <c r="H172" s="295">
        <v>39980000</v>
      </c>
      <c r="I172" s="295">
        <v>36306000</v>
      </c>
      <c r="J172" s="295">
        <v>36124000</v>
      </c>
      <c r="K172" s="295">
        <v>30909000</v>
      </c>
      <c r="L172" s="295">
        <v>23740000</v>
      </c>
      <c r="M172" s="295">
        <v>31506000</v>
      </c>
      <c r="N172" s="295">
        <v>437176000</v>
      </c>
    </row>
    <row r="173" spans="1:14" ht="13.5" thickBot="1" x14ac:dyDescent="0.25">
      <c r="A173" s="296"/>
      <c r="B173" s="296"/>
      <c r="C173" s="296"/>
      <c r="D173" s="296"/>
      <c r="E173" s="296"/>
      <c r="F173" s="296"/>
      <c r="G173" s="296"/>
      <c r="H173" s="296"/>
      <c r="I173" s="296"/>
      <c r="J173" s="296"/>
      <c r="K173" s="296"/>
      <c r="L173" s="296"/>
      <c r="M173" s="296"/>
      <c r="N173" s="296"/>
    </row>
    <row r="177" spans="1:14" s="33" customFormat="1" ht="24.95" customHeight="1" x14ac:dyDescent="0.2">
      <c r="A177" s="301" t="s">
        <v>204</v>
      </c>
      <c r="B177" s="301"/>
      <c r="C177" s="301"/>
      <c r="D177" s="301"/>
      <c r="E177" s="301"/>
      <c r="F177" s="301"/>
      <c r="G177" s="301"/>
      <c r="H177" s="301"/>
      <c r="I177" s="301"/>
      <c r="J177" s="301"/>
      <c r="K177" s="301"/>
      <c r="L177" s="301"/>
      <c r="M177" s="301"/>
      <c r="N177" s="301"/>
    </row>
    <row r="178" spans="1:14" ht="13.5" thickBot="1" x14ac:dyDescent="0.25"/>
    <row r="179" spans="1:14" x14ac:dyDescent="0.2">
      <c r="A179" s="293"/>
      <c r="B179" s="303" t="s">
        <v>1</v>
      </c>
      <c r="C179" s="293" t="s">
        <v>2</v>
      </c>
      <c r="D179" s="303" t="s">
        <v>3</v>
      </c>
      <c r="E179" s="293" t="s">
        <v>4</v>
      </c>
      <c r="F179" s="303" t="s">
        <v>5</v>
      </c>
      <c r="G179" s="293" t="s">
        <v>6</v>
      </c>
      <c r="H179" s="303" t="s">
        <v>7</v>
      </c>
      <c r="I179" s="293" t="s">
        <v>8</v>
      </c>
      <c r="J179" s="303" t="s">
        <v>9</v>
      </c>
      <c r="K179" s="293" t="s">
        <v>10</v>
      </c>
      <c r="L179" s="303" t="s">
        <v>11</v>
      </c>
      <c r="M179" s="293" t="s">
        <v>12</v>
      </c>
      <c r="N179" s="305" t="s">
        <v>13</v>
      </c>
    </row>
    <row r="180" spans="1:14" ht="13.5" thickBot="1" x14ac:dyDescent="0.25">
      <c r="A180" s="294"/>
      <c r="B180" s="304"/>
      <c r="C180" s="294"/>
      <c r="D180" s="304"/>
      <c r="E180" s="294"/>
      <c r="F180" s="304"/>
      <c r="G180" s="294"/>
      <c r="H180" s="304"/>
      <c r="I180" s="294"/>
      <c r="J180" s="304"/>
      <c r="K180" s="294"/>
      <c r="L180" s="304"/>
      <c r="M180" s="294"/>
      <c r="N180" s="306"/>
    </row>
    <row r="181" spans="1:14" x14ac:dyDescent="0.2">
      <c r="A181" s="293" t="s">
        <v>19</v>
      </c>
      <c r="B181" s="307">
        <v>18387451</v>
      </c>
      <c r="C181" s="307">
        <v>19368260</v>
      </c>
      <c r="D181" s="307">
        <v>20250270</v>
      </c>
      <c r="E181" s="307">
        <v>18568000</v>
      </c>
      <c r="F181" s="307">
        <v>14681375</v>
      </c>
      <c r="G181" s="307">
        <v>18730274</v>
      </c>
      <c r="H181" s="307">
        <v>32051166</v>
      </c>
      <c r="I181" s="307">
        <v>30003123</v>
      </c>
      <c r="J181" s="307">
        <v>34992605</v>
      </c>
      <c r="K181" s="307">
        <v>28051560</v>
      </c>
      <c r="L181" s="307">
        <v>18458718</v>
      </c>
      <c r="M181" s="307">
        <v>18128080</v>
      </c>
      <c r="N181" s="309">
        <v>271670882</v>
      </c>
    </row>
    <row r="182" spans="1:14" ht="13.5" thickBot="1" x14ac:dyDescent="0.25">
      <c r="A182" s="294"/>
      <c r="B182" s="308"/>
      <c r="C182" s="308"/>
      <c r="D182" s="308"/>
      <c r="E182" s="308"/>
      <c r="F182" s="308"/>
      <c r="G182" s="308"/>
      <c r="H182" s="308"/>
      <c r="I182" s="308"/>
      <c r="J182" s="308"/>
      <c r="K182" s="308"/>
      <c r="L182" s="308"/>
      <c r="M182" s="308"/>
      <c r="N182" s="310"/>
    </row>
    <row r="183" spans="1:14" x14ac:dyDescent="0.2">
      <c r="A183" s="297" t="s">
        <v>45</v>
      </c>
      <c r="B183" s="307">
        <v>20558673</v>
      </c>
      <c r="C183" s="307">
        <v>12873340</v>
      </c>
      <c r="D183" s="307">
        <v>14110808</v>
      </c>
      <c r="E183" s="307">
        <v>22878720</v>
      </c>
      <c r="F183" s="307">
        <v>64952945</v>
      </c>
      <c r="G183" s="307">
        <v>64546496</v>
      </c>
      <c r="H183" s="307">
        <v>50868931</v>
      </c>
      <c r="I183" s="307">
        <v>54295277</v>
      </c>
      <c r="J183" s="307">
        <v>47049640</v>
      </c>
      <c r="K183" s="307">
        <v>35353390</v>
      </c>
      <c r="L183" s="307">
        <v>36987946</v>
      </c>
      <c r="M183" s="307">
        <v>32341088</v>
      </c>
      <c r="N183" s="309">
        <v>456817254</v>
      </c>
    </row>
    <row r="184" spans="1:14" ht="13.5" thickBot="1" x14ac:dyDescent="0.25">
      <c r="A184" s="298"/>
      <c r="B184" s="308"/>
      <c r="C184" s="308"/>
      <c r="D184" s="308"/>
      <c r="E184" s="308"/>
      <c r="F184" s="308"/>
      <c r="G184" s="308"/>
      <c r="H184" s="308"/>
      <c r="I184" s="308"/>
      <c r="J184" s="308"/>
      <c r="K184" s="308"/>
      <c r="L184" s="308"/>
      <c r="M184" s="308"/>
      <c r="N184" s="310"/>
    </row>
    <row r="185" spans="1:14" x14ac:dyDescent="0.2">
      <c r="A185" s="297" t="s">
        <v>46</v>
      </c>
      <c r="B185" s="307">
        <v>8470638</v>
      </c>
      <c r="C185" s="307">
        <v>5098825</v>
      </c>
      <c r="D185" s="307">
        <v>5739915</v>
      </c>
      <c r="E185" s="307">
        <v>4465041</v>
      </c>
      <c r="F185" s="307">
        <v>4369776</v>
      </c>
      <c r="G185" s="307">
        <v>4171100</v>
      </c>
      <c r="H185" s="307">
        <v>432000</v>
      </c>
      <c r="I185" s="307"/>
      <c r="J185" s="307">
        <v>3160020</v>
      </c>
      <c r="K185" s="307">
        <v>2894400</v>
      </c>
      <c r="L185" s="307">
        <v>4424080</v>
      </c>
      <c r="M185" s="307">
        <v>4870430</v>
      </c>
      <c r="N185" s="309">
        <v>48096225</v>
      </c>
    </row>
    <row r="186" spans="1:14" ht="13.5" thickBot="1" x14ac:dyDescent="0.25">
      <c r="A186" s="298"/>
      <c r="B186" s="308"/>
      <c r="C186" s="308"/>
      <c r="D186" s="308"/>
      <c r="E186" s="308"/>
      <c r="F186" s="308"/>
      <c r="G186" s="308"/>
      <c r="H186" s="308"/>
      <c r="I186" s="308"/>
      <c r="J186" s="308"/>
      <c r="K186" s="308"/>
      <c r="L186" s="308"/>
      <c r="M186" s="308"/>
      <c r="N186" s="310"/>
    </row>
    <row r="187" spans="1:14" x14ac:dyDescent="0.2">
      <c r="A187" s="293" t="s">
        <v>23</v>
      </c>
      <c r="B187" s="307">
        <v>4948584</v>
      </c>
      <c r="C187" s="307">
        <v>2793375</v>
      </c>
      <c r="D187" s="307">
        <v>7817827</v>
      </c>
      <c r="E187" s="307">
        <v>6029478</v>
      </c>
      <c r="F187" s="307">
        <v>2971382</v>
      </c>
      <c r="G187" s="307">
        <v>5319569</v>
      </c>
      <c r="H187" s="307">
        <v>4564025</v>
      </c>
      <c r="I187" s="307">
        <v>5382758</v>
      </c>
      <c r="J187" s="307">
        <v>5784838</v>
      </c>
      <c r="K187" s="307">
        <v>5581005</v>
      </c>
      <c r="L187" s="307">
        <v>5562594</v>
      </c>
      <c r="M187" s="307">
        <v>4220257</v>
      </c>
      <c r="N187" s="309">
        <v>60975692</v>
      </c>
    </row>
    <row r="188" spans="1:14" ht="13.5" thickBot="1" x14ac:dyDescent="0.25">
      <c r="A188" s="294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10"/>
    </row>
    <row r="189" spans="1:14" ht="12.75" customHeight="1" x14ac:dyDescent="0.2">
      <c r="A189" s="297" t="s">
        <v>39</v>
      </c>
      <c r="B189" s="307">
        <v>13327387</v>
      </c>
      <c r="C189" s="307">
        <v>10132360</v>
      </c>
      <c r="D189" s="307">
        <v>13524707</v>
      </c>
      <c r="E189" s="307">
        <v>9776566</v>
      </c>
      <c r="F189" s="307">
        <v>10252873</v>
      </c>
      <c r="G189" s="307">
        <v>9229783</v>
      </c>
      <c r="H189" s="307">
        <v>7325538</v>
      </c>
      <c r="I189" s="307">
        <v>7507235</v>
      </c>
      <c r="J189" s="307">
        <v>5454967</v>
      </c>
      <c r="K189" s="307">
        <v>5474635</v>
      </c>
      <c r="L189" s="307">
        <v>7411299</v>
      </c>
      <c r="M189" s="307">
        <v>6013853</v>
      </c>
      <c r="N189" s="309">
        <v>105431203</v>
      </c>
    </row>
    <row r="190" spans="1:14" ht="13.5" thickBot="1" x14ac:dyDescent="0.25">
      <c r="A190" s="298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10"/>
    </row>
    <row r="191" spans="1:14" x14ac:dyDescent="0.2">
      <c r="A191" s="293" t="s">
        <v>48</v>
      </c>
      <c r="B191" s="307">
        <v>286740</v>
      </c>
      <c r="C191" s="307">
        <v>997530</v>
      </c>
      <c r="D191" s="307">
        <v>2000700</v>
      </c>
      <c r="E191" s="307">
        <v>551585</v>
      </c>
      <c r="F191" s="307">
        <v>434379</v>
      </c>
      <c r="G191" s="307">
        <v>703691</v>
      </c>
      <c r="H191" s="307">
        <v>230411</v>
      </c>
      <c r="I191" s="307">
        <v>235010</v>
      </c>
      <c r="J191" s="307">
        <v>173480</v>
      </c>
      <c r="K191" s="307">
        <v>793200</v>
      </c>
      <c r="L191" s="307">
        <v>172340</v>
      </c>
      <c r="M191" s="307"/>
      <c r="N191" s="309">
        <v>6579066</v>
      </c>
    </row>
    <row r="192" spans="1:14" ht="13.5" thickBot="1" x14ac:dyDescent="0.25">
      <c r="A192" s="294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10"/>
    </row>
    <row r="193" spans="1:14" x14ac:dyDescent="0.2">
      <c r="A193" s="293" t="s">
        <v>49</v>
      </c>
      <c r="B193" s="307">
        <v>311400</v>
      </c>
      <c r="C193" s="307">
        <v>327600</v>
      </c>
      <c r="D193" s="307">
        <v>324000</v>
      </c>
      <c r="E193" s="307">
        <v>358200</v>
      </c>
      <c r="F193" s="307">
        <v>237600</v>
      </c>
      <c r="G193" s="307">
        <v>237600</v>
      </c>
      <c r="H193" s="307"/>
      <c r="I193" s="307"/>
      <c r="J193" s="307"/>
      <c r="K193" s="307"/>
      <c r="L193" s="307">
        <v>0</v>
      </c>
      <c r="M193" s="307"/>
      <c r="N193" s="309">
        <v>1796400</v>
      </c>
    </row>
    <row r="194" spans="1:14" ht="13.5" thickBot="1" x14ac:dyDescent="0.25">
      <c r="A194" s="294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10"/>
    </row>
    <row r="195" spans="1:14" x14ac:dyDescent="0.2">
      <c r="A195" s="293" t="s">
        <v>50</v>
      </c>
      <c r="B195" s="307">
        <v>19008728</v>
      </c>
      <c r="C195" s="307">
        <v>19176795</v>
      </c>
      <c r="D195" s="307">
        <v>28110160</v>
      </c>
      <c r="E195" s="307">
        <v>23092377</v>
      </c>
      <c r="F195" s="307">
        <v>14403708</v>
      </c>
      <c r="G195" s="307">
        <v>17314339</v>
      </c>
      <c r="H195" s="307">
        <v>32474946</v>
      </c>
      <c r="I195" s="307">
        <v>36111176</v>
      </c>
      <c r="J195" s="307">
        <v>33482779</v>
      </c>
      <c r="K195" s="307">
        <v>20352533</v>
      </c>
      <c r="L195" s="307">
        <v>14441584</v>
      </c>
      <c r="M195" s="307">
        <v>10785378</v>
      </c>
      <c r="N195" s="309">
        <v>268754503</v>
      </c>
    </row>
    <row r="196" spans="1:14" ht="13.5" thickBot="1" x14ac:dyDescent="0.25">
      <c r="A196" s="294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10"/>
    </row>
    <row r="197" spans="1:14" x14ac:dyDescent="0.2">
      <c r="A197" s="295" t="s">
        <v>13</v>
      </c>
      <c r="B197" s="295">
        <v>85299601</v>
      </c>
      <c r="C197" s="295">
        <v>70768085</v>
      </c>
      <c r="D197" s="295">
        <v>91878387</v>
      </c>
      <c r="E197" s="295">
        <v>85719967</v>
      </c>
      <c r="F197" s="295">
        <v>112304038</v>
      </c>
      <c r="G197" s="295">
        <v>120252852</v>
      </c>
      <c r="H197" s="295">
        <v>127947017</v>
      </c>
      <c r="I197" s="295">
        <v>133534579</v>
      </c>
      <c r="J197" s="295">
        <v>130098329</v>
      </c>
      <c r="K197" s="295">
        <v>98500723</v>
      </c>
      <c r="L197" s="295">
        <v>87458561</v>
      </c>
      <c r="M197" s="295">
        <v>76359086</v>
      </c>
      <c r="N197" s="295">
        <v>1220121225</v>
      </c>
    </row>
    <row r="198" spans="1:14" ht="13.5" thickBot="1" x14ac:dyDescent="0.25">
      <c r="A198" s="296"/>
      <c r="B198" s="296"/>
      <c r="C198" s="296"/>
      <c r="D198" s="296"/>
      <c r="E198" s="296"/>
      <c r="F198" s="296"/>
      <c r="G198" s="296"/>
      <c r="H198" s="296"/>
      <c r="I198" s="296"/>
      <c r="J198" s="296"/>
      <c r="K198" s="296"/>
      <c r="L198" s="296"/>
      <c r="M198" s="296"/>
      <c r="N198" s="296"/>
    </row>
    <row r="199" spans="1:14" x14ac:dyDescent="0.2">
      <c r="A199" s="312" t="s">
        <v>205</v>
      </c>
      <c r="B199" s="312"/>
      <c r="C199" s="312"/>
      <c r="D199" s="312"/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</row>
  </sheetData>
  <mergeCells count="1128">
    <mergeCell ref="A2:N2"/>
    <mergeCell ref="A12:N12"/>
    <mergeCell ref="A177:N177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A55:A56"/>
    <mergeCell ref="B55:B56"/>
    <mergeCell ref="C55:C56"/>
    <mergeCell ref="D55:D56"/>
    <mergeCell ref="E55:E56"/>
    <mergeCell ref="F55:F56"/>
    <mergeCell ref="G55:G56"/>
    <mergeCell ref="H55:H56"/>
    <mergeCell ref="I55:I56"/>
    <mergeCell ref="B104:B105"/>
    <mergeCell ref="C104:C105"/>
    <mergeCell ref="D104:D105"/>
    <mergeCell ref="E104:E105"/>
    <mergeCell ref="F104:F105"/>
    <mergeCell ref="G104:G105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I154:I155"/>
    <mergeCell ref="J154:J155"/>
    <mergeCell ref="K154:K155"/>
    <mergeCell ref="L154:L155"/>
    <mergeCell ref="M154:M155"/>
    <mergeCell ref="N154:N155"/>
    <mergeCell ref="B135:B136"/>
    <mergeCell ref="C135:C136"/>
    <mergeCell ref="D135:D136"/>
    <mergeCell ref="E135:E136"/>
    <mergeCell ref="F135:F136"/>
    <mergeCell ref="A179:A180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K179:K180"/>
    <mergeCell ref="L179:L180"/>
    <mergeCell ref="M179:M180"/>
    <mergeCell ref="N179:N180"/>
    <mergeCell ref="A172:A173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A147:A148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56:B157"/>
    <mergeCell ref="C156:C157"/>
    <mergeCell ref="D156:D157"/>
    <mergeCell ref="E156:E157"/>
    <mergeCell ref="M126:M127"/>
    <mergeCell ref="N126:N127"/>
    <mergeCell ref="A97:A98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B106:B107"/>
    <mergeCell ref="C106:C107"/>
    <mergeCell ref="D106:D107"/>
    <mergeCell ref="E106:E107"/>
    <mergeCell ref="A104:A105"/>
    <mergeCell ref="H104:H105"/>
    <mergeCell ref="I104:I105"/>
    <mergeCell ref="J104:J105"/>
    <mergeCell ref="K104:K105"/>
    <mergeCell ref="L104:L105"/>
    <mergeCell ref="M104:M105"/>
    <mergeCell ref="N104:N105"/>
    <mergeCell ref="B108:B109"/>
    <mergeCell ref="C108:C109"/>
    <mergeCell ref="D108:D109"/>
    <mergeCell ref="E108:E109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J55:J56"/>
    <mergeCell ref="K55:K56"/>
    <mergeCell ref="L55:L56"/>
    <mergeCell ref="M55:M56"/>
    <mergeCell ref="N55:N56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F156:F157"/>
    <mergeCell ref="G156:G157"/>
    <mergeCell ref="H156:H157"/>
    <mergeCell ref="I156:I157"/>
    <mergeCell ref="J156:J157"/>
    <mergeCell ref="K156:K157"/>
    <mergeCell ref="L156:L157"/>
    <mergeCell ref="M156:M157"/>
    <mergeCell ref="N156:N157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81:B182"/>
    <mergeCell ref="C181:C182"/>
    <mergeCell ref="D181:D182"/>
    <mergeCell ref="E181:E182"/>
    <mergeCell ref="F181:F182"/>
    <mergeCell ref="G181:G182"/>
    <mergeCell ref="H181:H182"/>
    <mergeCell ref="I181:I182"/>
    <mergeCell ref="J181:J182"/>
    <mergeCell ref="K181:K182"/>
    <mergeCell ref="L181:L182"/>
    <mergeCell ref="M181:M182"/>
    <mergeCell ref="N181:N182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J185:J186"/>
    <mergeCell ref="K185:K186"/>
    <mergeCell ref="L185:L186"/>
    <mergeCell ref="M185:M186"/>
    <mergeCell ref="N185:N186"/>
    <mergeCell ref="B187:B188"/>
    <mergeCell ref="C187:C188"/>
    <mergeCell ref="D187:D188"/>
    <mergeCell ref="E187:E188"/>
    <mergeCell ref="F187:F188"/>
    <mergeCell ref="N187:N188"/>
    <mergeCell ref="L195:L196"/>
    <mergeCell ref="F191:F192"/>
    <mergeCell ref="G191:G192"/>
    <mergeCell ref="E183:E184"/>
    <mergeCell ref="F183:F184"/>
    <mergeCell ref="G183:G184"/>
    <mergeCell ref="H183:H184"/>
    <mergeCell ref="I183:I184"/>
    <mergeCell ref="J183:J184"/>
    <mergeCell ref="K183:K184"/>
    <mergeCell ref="L183:L184"/>
    <mergeCell ref="M183:M184"/>
    <mergeCell ref="N183:N184"/>
    <mergeCell ref="N191:N192"/>
    <mergeCell ref="H191:H192"/>
    <mergeCell ref="I191:I192"/>
    <mergeCell ref="I193:I194"/>
    <mergeCell ref="J193:J194"/>
    <mergeCell ref="K191:K192"/>
    <mergeCell ref="C191:C192"/>
    <mergeCell ref="D191:D192"/>
    <mergeCell ref="E191:E192"/>
    <mergeCell ref="N195:N196"/>
    <mergeCell ref="K193:K194"/>
    <mergeCell ref="L193:L194"/>
    <mergeCell ref="M193:M194"/>
    <mergeCell ref="N193:N194"/>
    <mergeCell ref="B195:B196"/>
    <mergeCell ref="C195:C196"/>
    <mergeCell ref="D195:D196"/>
    <mergeCell ref="E195:E196"/>
    <mergeCell ref="K195:K196"/>
    <mergeCell ref="B189:B190"/>
    <mergeCell ref="C189:C190"/>
    <mergeCell ref="D189:D190"/>
    <mergeCell ref="E189:E190"/>
    <mergeCell ref="F189:F190"/>
    <mergeCell ref="G189:G190"/>
    <mergeCell ref="H189:H190"/>
    <mergeCell ref="I189:I190"/>
    <mergeCell ref="J189:J190"/>
    <mergeCell ref="K189:K190"/>
    <mergeCell ref="L189:L190"/>
    <mergeCell ref="M189:M190"/>
    <mergeCell ref="N189:N190"/>
    <mergeCell ref="B191:B192"/>
    <mergeCell ref="M195:M196"/>
    <mergeCell ref="F195:F196"/>
    <mergeCell ref="G195:G196"/>
    <mergeCell ref="H195:H196"/>
    <mergeCell ref="I195:I196"/>
    <mergeCell ref="A65:A66"/>
    <mergeCell ref="A67:A68"/>
    <mergeCell ref="A69:A70"/>
    <mergeCell ref="A95:A96"/>
    <mergeCell ref="A81:A82"/>
    <mergeCell ref="A85:A86"/>
    <mergeCell ref="A193:A194"/>
    <mergeCell ref="A195:A196"/>
    <mergeCell ref="J195:J196"/>
    <mergeCell ref="L191:L192"/>
    <mergeCell ref="M191:M192"/>
    <mergeCell ref="G187:G188"/>
    <mergeCell ref="H187:H188"/>
    <mergeCell ref="I187:I188"/>
    <mergeCell ref="J187:J188"/>
    <mergeCell ref="K187:K188"/>
    <mergeCell ref="L187:L188"/>
    <mergeCell ref="M187:M188"/>
    <mergeCell ref="A170:A171"/>
    <mergeCell ref="A156:A157"/>
    <mergeCell ref="A158:A159"/>
    <mergeCell ref="A160:A161"/>
    <mergeCell ref="A162:A163"/>
    <mergeCell ref="A181:A182"/>
    <mergeCell ref="A183:A184"/>
    <mergeCell ref="B193:B194"/>
    <mergeCell ref="C193:C194"/>
    <mergeCell ref="D193:D194"/>
    <mergeCell ref="E193:E194"/>
    <mergeCell ref="F193:F194"/>
    <mergeCell ref="G193:G194"/>
    <mergeCell ref="H193:H194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83:A84"/>
    <mergeCell ref="A40:A41"/>
    <mergeCell ref="A42:A43"/>
    <mergeCell ref="A44:A45"/>
    <mergeCell ref="J191:J192"/>
    <mergeCell ref="A185:A186"/>
    <mergeCell ref="A187:A188"/>
    <mergeCell ref="A189:A190"/>
    <mergeCell ref="A191:A192"/>
    <mergeCell ref="B183:B184"/>
    <mergeCell ref="C183:C184"/>
    <mergeCell ref="D183:D184"/>
    <mergeCell ref="A77:A78"/>
    <mergeCell ref="A79:A80"/>
    <mergeCell ref="A57:A58"/>
    <mergeCell ref="A141:A142"/>
    <mergeCell ref="A164:A165"/>
    <mergeCell ref="A166:A167"/>
    <mergeCell ref="A168:A169"/>
    <mergeCell ref="A71:A72"/>
    <mergeCell ref="A46:A47"/>
    <mergeCell ref="A59:A60"/>
    <mergeCell ref="A61:A62"/>
    <mergeCell ref="A73:A74"/>
    <mergeCell ref="A53:N53"/>
    <mergeCell ref="A75:A76"/>
    <mergeCell ref="A87:A88"/>
    <mergeCell ref="A89:A90"/>
    <mergeCell ref="A91:A92"/>
    <mergeCell ref="A93:A94"/>
    <mergeCell ref="A126:A127"/>
    <mergeCell ref="A133:A134"/>
    <mergeCell ref="A199:N199"/>
    <mergeCell ref="A152:N152"/>
    <mergeCell ref="A131:N131"/>
    <mergeCell ref="A102:N102"/>
    <mergeCell ref="A122:A123"/>
    <mergeCell ref="A124:A125"/>
    <mergeCell ref="A120:A121"/>
    <mergeCell ref="A135:A136"/>
    <mergeCell ref="A137:A138"/>
    <mergeCell ref="A139:A140"/>
    <mergeCell ref="A143:A144"/>
    <mergeCell ref="A145:A146"/>
    <mergeCell ref="A106:A107"/>
    <mergeCell ref="A108:A109"/>
    <mergeCell ref="A110:A111"/>
    <mergeCell ref="A112:A113"/>
    <mergeCell ref="A114:A115"/>
    <mergeCell ref="A116:A117"/>
    <mergeCell ref="A118:A119"/>
    <mergeCell ref="A63:A64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1999'!A40" display="1 - FERROEXPRESO PAMPEANO S.A."/>
    <hyperlink ref="A5:C5" location="'1999'!A83" display="2 - NUEVO CENTRAL ARGENTINO S.A."/>
    <hyperlink ref="A6:C6" location="'1999'!A128" display="3 - FERROSUR ROCA S.A."/>
    <hyperlink ref="A7:C7" location="'1999'!A149" display="4 - BUENOS AIRES AL PACIFICO S.A. "/>
    <hyperlink ref="A8:C8" location="'1999'!A174" display="5 - FERROCARRIL MESOPOTAMICO GRAL URQUIZA S.A."/>
    <hyperlink ref="A9:C9" location="'1999'!A200" display="6 - BELGRANO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&amp;CCuadro de elaboración propia a partir de los datos aportados por los concesionarios.</oddFooter>
  </headerFooter>
  <rowBreaks count="2" manualBreakCount="2">
    <brk id="101" max="16383" man="1"/>
    <brk id="151" max="16383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16"/>
  <sheetViews>
    <sheetView showGridLines="0" showRowColHeaders="0" view="pageLayout" topLeftCell="G6" zoomScaleNormal="100" workbookViewId="0">
      <selection activeCell="N220" sqref="N220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185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  <c r="E4" s="24"/>
      <c r="N4" s="25"/>
    </row>
    <row r="5" spans="1:14" s="26" customFormat="1" ht="24.95" customHeight="1" x14ac:dyDescent="0.2">
      <c r="A5" s="190" t="s">
        <v>18</v>
      </c>
      <c r="B5" s="190"/>
      <c r="C5" s="190"/>
      <c r="D5" s="190"/>
      <c r="E5" s="24"/>
      <c r="N5" s="25"/>
    </row>
    <row r="6" spans="1:14" s="26" customFormat="1" ht="24.95" customHeight="1" x14ac:dyDescent="0.2">
      <c r="A6" s="190" t="s">
        <v>29</v>
      </c>
      <c r="B6" s="190"/>
      <c r="C6" s="190"/>
      <c r="D6" s="190"/>
      <c r="E6" s="24"/>
      <c r="N6" s="25"/>
    </row>
    <row r="7" spans="1:14" s="26" customFormat="1" ht="24.95" customHeight="1" x14ac:dyDescent="0.2">
      <c r="A7" s="190" t="s">
        <v>200</v>
      </c>
      <c r="B7" s="190"/>
      <c r="C7" s="190"/>
      <c r="D7" s="190"/>
      <c r="E7" s="24"/>
      <c r="N7" s="25"/>
    </row>
    <row r="8" spans="1:14" s="26" customFormat="1" ht="24.95" customHeight="1" x14ac:dyDescent="0.2">
      <c r="A8" s="190" t="s">
        <v>201</v>
      </c>
      <c r="B8" s="190"/>
      <c r="C8" s="190"/>
      <c r="D8" s="190"/>
      <c r="E8" s="24"/>
      <c r="N8" s="25"/>
    </row>
    <row r="9" spans="1:14" s="26" customFormat="1" ht="24.95" customHeight="1" x14ac:dyDescent="0.2">
      <c r="A9" s="190" t="s">
        <v>76</v>
      </c>
      <c r="B9" s="190"/>
      <c r="C9" s="190"/>
      <c r="D9" s="190"/>
      <c r="E9" s="38"/>
      <c r="N9" s="25"/>
    </row>
    <row r="10" spans="1:14" s="26" customFormat="1" ht="24.95" customHeight="1" x14ac:dyDescent="0.2">
      <c r="A10" s="301" t="s">
        <v>163</v>
      </c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</row>
    <row r="11" spans="1:14" ht="13.5" thickBot="1" x14ac:dyDescent="0.25"/>
    <row r="12" spans="1:14" x14ac:dyDescent="0.2">
      <c r="A12" s="293"/>
      <c r="B12" s="303" t="s">
        <v>1</v>
      </c>
      <c r="C12" s="293" t="s">
        <v>2</v>
      </c>
      <c r="D12" s="303" t="s">
        <v>3</v>
      </c>
      <c r="E12" s="293" t="s">
        <v>4</v>
      </c>
      <c r="F12" s="303" t="s">
        <v>5</v>
      </c>
      <c r="G12" s="293" t="s">
        <v>6</v>
      </c>
      <c r="H12" s="303" t="s">
        <v>7</v>
      </c>
      <c r="I12" s="293" t="s">
        <v>8</v>
      </c>
      <c r="J12" s="303" t="s">
        <v>9</v>
      </c>
      <c r="K12" s="293" t="s">
        <v>10</v>
      </c>
      <c r="L12" s="303" t="s">
        <v>11</v>
      </c>
      <c r="M12" s="293" t="s">
        <v>12</v>
      </c>
      <c r="N12" s="305" t="s">
        <v>13</v>
      </c>
    </row>
    <row r="13" spans="1:14" ht="13.5" thickBot="1" x14ac:dyDescent="0.25">
      <c r="A13" s="294"/>
      <c r="B13" s="304"/>
      <c r="C13" s="294"/>
      <c r="D13" s="304"/>
      <c r="E13" s="294"/>
      <c r="F13" s="304"/>
      <c r="G13" s="294"/>
      <c r="H13" s="304"/>
      <c r="I13" s="294"/>
      <c r="J13" s="304"/>
      <c r="K13" s="294"/>
      <c r="L13" s="304"/>
      <c r="M13" s="294"/>
      <c r="N13" s="306"/>
    </row>
    <row r="14" spans="1:14" x14ac:dyDescent="0.2">
      <c r="A14" s="293" t="s">
        <v>14</v>
      </c>
      <c r="B14" s="307"/>
      <c r="C14" s="307"/>
      <c r="D14" s="307">
        <v>690000</v>
      </c>
      <c r="E14" s="307"/>
      <c r="F14" s="307"/>
      <c r="G14" s="307">
        <v>3250000</v>
      </c>
      <c r="H14" s="307">
        <v>3990000</v>
      </c>
      <c r="I14" s="307">
        <v>2950000</v>
      </c>
      <c r="J14" s="307">
        <v>2420000</v>
      </c>
      <c r="K14" s="307">
        <v>1460000</v>
      </c>
      <c r="L14" s="307">
        <v>820000</v>
      </c>
      <c r="M14" s="307">
        <v>10000</v>
      </c>
      <c r="N14" s="309">
        <v>15590000</v>
      </c>
    </row>
    <row r="15" spans="1:14" ht="13.5" thickBot="1" x14ac:dyDescent="0.25">
      <c r="A15" s="294"/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10"/>
    </row>
    <row r="16" spans="1:14" x14ac:dyDescent="0.2">
      <c r="A16" s="293" t="s">
        <v>118</v>
      </c>
      <c r="B16" s="307"/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9">
        <v>0</v>
      </c>
    </row>
    <row r="17" spans="1:14" ht="13.5" thickBot="1" x14ac:dyDescent="0.25">
      <c r="A17" s="29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x14ac:dyDescent="0.2">
      <c r="A18" s="293" t="s">
        <v>109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9">
        <v>0</v>
      </c>
    </row>
    <row r="19" spans="1:14" ht="13.5" thickBot="1" x14ac:dyDescent="0.25">
      <c r="A19" s="29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x14ac:dyDescent="0.2">
      <c r="A20" s="293" t="s">
        <v>80</v>
      </c>
      <c r="B20" s="307"/>
      <c r="C20" s="307">
        <v>3090000</v>
      </c>
      <c r="D20" s="307">
        <v>2100000</v>
      </c>
      <c r="E20" s="307">
        <v>20000</v>
      </c>
      <c r="F20" s="307"/>
      <c r="G20" s="307">
        <v>1650000</v>
      </c>
      <c r="H20" s="307">
        <v>1150000</v>
      </c>
      <c r="I20" s="307">
        <v>4350000</v>
      </c>
      <c r="J20" s="307"/>
      <c r="K20" s="307">
        <v>10000</v>
      </c>
      <c r="L20" s="307">
        <v>2620000</v>
      </c>
      <c r="M20" s="307">
        <v>5900000</v>
      </c>
      <c r="N20" s="309">
        <v>20890000</v>
      </c>
    </row>
    <row r="21" spans="1:14" ht="13.5" thickBot="1" x14ac:dyDescent="0.25">
      <c r="A21" s="29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x14ac:dyDescent="0.2">
      <c r="A22" s="293" t="s">
        <v>119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9">
        <v>0</v>
      </c>
    </row>
    <row r="23" spans="1:14" ht="13.5" thickBot="1" x14ac:dyDescent="0.25">
      <c r="A23" s="29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x14ac:dyDescent="0.2">
      <c r="A24" s="293" t="s">
        <v>16</v>
      </c>
      <c r="B24" s="307"/>
      <c r="C24" s="307"/>
      <c r="D24" s="307">
        <v>2150000</v>
      </c>
      <c r="E24" s="307">
        <v>1060000</v>
      </c>
      <c r="F24" s="307"/>
      <c r="G24" s="307">
        <v>280000</v>
      </c>
      <c r="H24" s="307">
        <v>350000</v>
      </c>
      <c r="I24" s="307">
        <v>750000</v>
      </c>
      <c r="J24" s="307">
        <v>2690000</v>
      </c>
      <c r="K24" s="307">
        <v>840000</v>
      </c>
      <c r="L24" s="307">
        <v>20000</v>
      </c>
      <c r="M24" s="307">
        <v>4300</v>
      </c>
      <c r="N24" s="309">
        <v>8144300</v>
      </c>
    </row>
    <row r="25" spans="1:14" ht="13.5" thickBot="1" x14ac:dyDescent="0.25">
      <c r="A25" s="29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x14ac:dyDescent="0.2">
      <c r="A26" s="293" t="s">
        <v>83</v>
      </c>
      <c r="B26" s="307">
        <v>1190000</v>
      </c>
      <c r="C26" s="307">
        <v>4120000</v>
      </c>
      <c r="D26" s="307">
        <v>33200000</v>
      </c>
      <c r="E26" s="307">
        <v>7580000</v>
      </c>
      <c r="F26" s="307">
        <v>14090000</v>
      </c>
      <c r="G26" s="307">
        <v>21960000</v>
      </c>
      <c r="H26" s="307">
        <v>27710000</v>
      </c>
      <c r="I26" s="307">
        <v>29170000</v>
      </c>
      <c r="J26" s="307">
        <v>26560000</v>
      </c>
      <c r="K26" s="307">
        <v>25140000</v>
      </c>
      <c r="L26" s="307">
        <v>19150000</v>
      </c>
      <c r="M26" s="307">
        <v>15290000</v>
      </c>
      <c r="N26" s="309">
        <v>225160000</v>
      </c>
    </row>
    <row r="27" spans="1:14" ht="13.5" thickBot="1" x14ac:dyDescent="0.25">
      <c r="A27" s="29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x14ac:dyDescent="0.2">
      <c r="A28" s="293" t="s">
        <v>111</v>
      </c>
      <c r="B28" s="307"/>
      <c r="C28" s="307"/>
      <c r="D28" s="307"/>
      <c r="E28" s="307"/>
      <c r="F28" s="307"/>
      <c r="G28" s="307">
        <v>6230000</v>
      </c>
      <c r="H28" s="307">
        <v>6920000</v>
      </c>
      <c r="I28" s="307"/>
      <c r="J28" s="307"/>
      <c r="K28" s="307">
        <v>2860000</v>
      </c>
      <c r="L28" s="307"/>
      <c r="M28" s="307"/>
      <c r="N28" s="309">
        <v>16010000</v>
      </c>
    </row>
    <row r="29" spans="1:14" ht="13.5" thickBot="1" x14ac:dyDescent="0.25">
      <c r="A29" s="29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10"/>
    </row>
    <row r="30" spans="1:14" x14ac:dyDescent="0.2">
      <c r="A30" s="293" t="s">
        <v>89</v>
      </c>
      <c r="B30" s="307"/>
      <c r="C30" s="307"/>
      <c r="D30" s="307"/>
      <c r="E30" s="307"/>
      <c r="F30" s="307"/>
      <c r="G30" s="307"/>
      <c r="H30" s="307">
        <v>640000</v>
      </c>
      <c r="I30" s="307"/>
      <c r="J30" s="307"/>
      <c r="K30" s="307"/>
      <c r="L30" s="307"/>
      <c r="M30" s="307"/>
      <c r="N30" s="309">
        <v>640000</v>
      </c>
    </row>
    <row r="31" spans="1:14" ht="13.5" thickBot="1" x14ac:dyDescent="0.25">
      <c r="A31" s="29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10"/>
    </row>
    <row r="32" spans="1:14" x14ac:dyDescent="0.2">
      <c r="A32" s="293" t="s">
        <v>81</v>
      </c>
      <c r="B32" s="307">
        <v>30000</v>
      </c>
      <c r="C32" s="307">
        <v>110000</v>
      </c>
      <c r="D32" s="307">
        <v>20560000</v>
      </c>
      <c r="E32" s="307">
        <v>82950000</v>
      </c>
      <c r="F32" s="307">
        <v>36370000</v>
      </c>
      <c r="G32" s="307">
        <v>28380000</v>
      </c>
      <c r="H32" s="307">
        <v>12540000</v>
      </c>
      <c r="I32" s="307">
        <v>5380000</v>
      </c>
      <c r="J32" s="307">
        <v>16440000</v>
      </c>
      <c r="K32" s="307">
        <v>24390000</v>
      </c>
      <c r="L32" s="307">
        <v>22960000</v>
      </c>
      <c r="M32" s="307">
        <v>14810000</v>
      </c>
      <c r="N32" s="309">
        <v>264920000</v>
      </c>
    </row>
    <row r="33" spans="1:14" ht="13.5" thickBot="1" x14ac:dyDescent="0.25">
      <c r="A33" s="29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10"/>
    </row>
    <row r="34" spans="1:14" x14ac:dyDescent="0.2">
      <c r="A34" s="293" t="s">
        <v>88</v>
      </c>
      <c r="B34" s="307">
        <v>2880000</v>
      </c>
      <c r="C34" s="307">
        <v>2670000</v>
      </c>
      <c r="D34" s="307">
        <v>1950000</v>
      </c>
      <c r="E34" s="307">
        <v>2460000</v>
      </c>
      <c r="F34" s="307">
        <v>2210000</v>
      </c>
      <c r="G34" s="307">
        <v>2410000</v>
      </c>
      <c r="H34" s="307">
        <v>2630000</v>
      </c>
      <c r="I34" s="307">
        <v>2200000</v>
      </c>
      <c r="J34" s="307">
        <v>4080000</v>
      </c>
      <c r="K34" s="307">
        <v>4120000</v>
      </c>
      <c r="L34" s="307">
        <v>2700000</v>
      </c>
      <c r="M34" s="307">
        <v>1710000</v>
      </c>
      <c r="N34" s="309">
        <v>32020000</v>
      </c>
    </row>
    <row r="35" spans="1:14" ht="13.5" thickBot="1" x14ac:dyDescent="0.25">
      <c r="A35" s="29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10"/>
    </row>
    <row r="36" spans="1:14" x14ac:dyDescent="0.2">
      <c r="A36" s="293" t="s">
        <v>90</v>
      </c>
      <c r="B36" s="307"/>
      <c r="C36" s="307"/>
      <c r="D36" s="307"/>
      <c r="E36" s="307"/>
      <c r="F36" s="307"/>
      <c r="G36" s="307">
        <v>260000</v>
      </c>
      <c r="H36" s="307"/>
      <c r="I36" s="307">
        <v>310000</v>
      </c>
      <c r="J36" s="307">
        <v>580000</v>
      </c>
      <c r="K36" s="307">
        <v>780000</v>
      </c>
      <c r="L36" s="307">
        <v>250000</v>
      </c>
      <c r="M36" s="307">
        <v>610000</v>
      </c>
      <c r="N36" s="309">
        <v>2790000</v>
      </c>
    </row>
    <row r="37" spans="1:14" ht="13.5" thickBot="1" x14ac:dyDescent="0.25">
      <c r="A37" s="29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10"/>
    </row>
    <row r="38" spans="1:14" x14ac:dyDescent="0.2">
      <c r="A38" s="293" t="s">
        <v>84</v>
      </c>
      <c r="B38" s="307"/>
      <c r="C38" s="307"/>
      <c r="D38" s="307">
        <v>480000</v>
      </c>
      <c r="E38" s="307">
        <v>17280000</v>
      </c>
      <c r="F38" s="307">
        <v>18090000</v>
      </c>
      <c r="G38" s="307">
        <v>9270000</v>
      </c>
      <c r="H38" s="307">
        <v>11830000</v>
      </c>
      <c r="I38" s="307">
        <v>9870000</v>
      </c>
      <c r="J38" s="307">
        <v>4730000</v>
      </c>
      <c r="K38" s="307">
        <v>2560000</v>
      </c>
      <c r="L38" s="307">
        <v>3240000</v>
      </c>
      <c r="M38" s="307">
        <v>2650000</v>
      </c>
      <c r="N38" s="309">
        <v>80000000</v>
      </c>
    </row>
    <row r="39" spans="1:14" ht="13.5" thickBot="1" x14ac:dyDescent="0.25">
      <c r="A39" s="29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10"/>
    </row>
    <row r="40" spans="1:14" x14ac:dyDescent="0.2">
      <c r="A40" s="293" t="s">
        <v>87</v>
      </c>
      <c r="B40" s="307"/>
      <c r="C40" s="307"/>
      <c r="D40" s="307"/>
      <c r="E40" s="307"/>
      <c r="F40" s="307"/>
      <c r="G40" s="307"/>
      <c r="H40" s="307">
        <v>3040000</v>
      </c>
      <c r="I40" s="307">
        <v>15540000</v>
      </c>
      <c r="J40" s="307">
        <v>13630000</v>
      </c>
      <c r="K40" s="307">
        <v>1310000</v>
      </c>
      <c r="L40" s="307"/>
      <c r="M40" s="307"/>
      <c r="N40" s="309">
        <v>33520000</v>
      </c>
    </row>
    <row r="41" spans="1:14" ht="13.5" thickBot="1" x14ac:dyDescent="0.25">
      <c r="A41" s="29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10"/>
    </row>
    <row r="42" spans="1:14" x14ac:dyDescent="0.2">
      <c r="A42" s="293" t="s">
        <v>99</v>
      </c>
      <c r="B42" s="307"/>
      <c r="C42" s="307"/>
      <c r="D42" s="307"/>
      <c r="E42" s="307"/>
      <c r="F42" s="307"/>
      <c r="G42" s="307"/>
      <c r="H42" s="307">
        <v>40000</v>
      </c>
      <c r="I42" s="307"/>
      <c r="J42" s="307">
        <v>270000</v>
      </c>
      <c r="K42" s="307">
        <v>560000</v>
      </c>
      <c r="L42" s="307"/>
      <c r="M42" s="307">
        <v>270000</v>
      </c>
      <c r="N42" s="309">
        <v>1140000</v>
      </c>
    </row>
    <row r="43" spans="1:14" ht="13.5" thickBot="1" x14ac:dyDescent="0.25">
      <c r="A43" s="29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10"/>
    </row>
    <row r="44" spans="1:14" x14ac:dyDescent="0.2">
      <c r="A44" s="293" t="s">
        <v>82</v>
      </c>
      <c r="B44" s="307">
        <v>28650000</v>
      </c>
      <c r="C44" s="307">
        <v>27120000</v>
      </c>
      <c r="D44" s="307">
        <v>5150000</v>
      </c>
      <c r="E44" s="307">
        <v>2390000</v>
      </c>
      <c r="F44" s="307">
        <v>6460000</v>
      </c>
      <c r="G44" s="307">
        <v>16610000</v>
      </c>
      <c r="H44" s="307">
        <v>20750000</v>
      </c>
      <c r="I44" s="307">
        <v>15150000</v>
      </c>
      <c r="J44" s="307">
        <v>9270000</v>
      </c>
      <c r="K44" s="307">
        <v>4130000</v>
      </c>
      <c r="L44" s="307">
        <v>7990000</v>
      </c>
      <c r="M44" s="307">
        <v>31750000</v>
      </c>
      <c r="N44" s="309">
        <v>175420000</v>
      </c>
    </row>
    <row r="45" spans="1:14" ht="13.5" thickBot="1" x14ac:dyDescent="0.25">
      <c r="A45" s="29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10"/>
    </row>
    <row r="46" spans="1:14" x14ac:dyDescent="0.2">
      <c r="A46" s="293" t="s">
        <v>17</v>
      </c>
      <c r="B46" s="307"/>
      <c r="C46" s="307"/>
      <c r="D46" s="307"/>
      <c r="E46" s="307">
        <v>120000</v>
      </c>
      <c r="F46" s="307"/>
      <c r="G46" s="307">
        <v>70000</v>
      </c>
      <c r="H46" s="307"/>
      <c r="I46" s="307">
        <v>160000</v>
      </c>
      <c r="J46" s="307">
        <v>90000</v>
      </c>
      <c r="K46" s="307" t="s">
        <v>70</v>
      </c>
      <c r="L46" s="307">
        <v>790000</v>
      </c>
      <c r="M46" s="307"/>
      <c r="N46" s="309">
        <v>1230000</v>
      </c>
    </row>
    <row r="47" spans="1:14" ht="13.5" thickBot="1" x14ac:dyDescent="0.25">
      <c r="A47" s="29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10"/>
    </row>
    <row r="48" spans="1:14" x14ac:dyDescent="0.2">
      <c r="A48" s="295" t="s">
        <v>13</v>
      </c>
      <c r="B48" s="295">
        <v>32750000</v>
      </c>
      <c r="C48" s="295">
        <v>37110000</v>
      </c>
      <c r="D48" s="295">
        <v>66280000</v>
      </c>
      <c r="E48" s="295">
        <v>113860000</v>
      </c>
      <c r="F48" s="295">
        <v>77220000</v>
      </c>
      <c r="G48" s="295">
        <v>90370000</v>
      </c>
      <c r="H48" s="295">
        <v>91590000</v>
      </c>
      <c r="I48" s="295">
        <v>85830000</v>
      </c>
      <c r="J48" s="295">
        <v>80760000</v>
      </c>
      <c r="K48" s="295">
        <v>68160000</v>
      </c>
      <c r="L48" s="295">
        <v>60540000</v>
      </c>
      <c r="M48" s="295">
        <v>73004300</v>
      </c>
      <c r="N48" s="295">
        <v>877474300</v>
      </c>
    </row>
    <row r="49" spans="1:14" ht="13.5" thickBot="1" x14ac:dyDescent="0.25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</row>
    <row r="53" spans="1:14" s="26" customFormat="1" ht="24.95" customHeight="1" x14ac:dyDescent="0.2">
      <c r="A53" s="301" t="s">
        <v>167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</row>
    <row r="54" spans="1:14" ht="13.5" thickBot="1" x14ac:dyDescent="0.25"/>
    <row r="55" spans="1:14" x14ac:dyDescent="0.2">
      <c r="A55" s="293"/>
      <c r="B55" s="303" t="s">
        <v>1</v>
      </c>
      <c r="C55" s="293" t="s">
        <v>2</v>
      </c>
      <c r="D55" s="303" t="s">
        <v>3</v>
      </c>
      <c r="E55" s="293" t="s">
        <v>4</v>
      </c>
      <c r="F55" s="303" t="s">
        <v>5</v>
      </c>
      <c r="G55" s="293" t="s">
        <v>6</v>
      </c>
      <c r="H55" s="303" t="s">
        <v>7</v>
      </c>
      <c r="I55" s="293" t="s">
        <v>8</v>
      </c>
      <c r="J55" s="303" t="s">
        <v>9</v>
      </c>
      <c r="K55" s="293" t="s">
        <v>10</v>
      </c>
      <c r="L55" s="303" t="s">
        <v>11</v>
      </c>
      <c r="M55" s="293" t="s">
        <v>12</v>
      </c>
      <c r="N55" s="305" t="s">
        <v>13</v>
      </c>
    </row>
    <row r="56" spans="1:14" ht="13.5" thickBot="1" x14ac:dyDescent="0.25">
      <c r="A56" s="294"/>
      <c r="B56" s="304"/>
      <c r="C56" s="294"/>
      <c r="D56" s="304"/>
      <c r="E56" s="294"/>
      <c r="F56" s="304"/>
      <c r="G56" s="294"/>
      <c r="H56" s="304"/>
      <c r="I56" s="294"/>
      <c r="J56" s="304"/>
      <c r="K56" s="294"/>
      <c r="L56" s="304"/>
      <c r="M56" s="294"/>
      <c r="N56" s="306"/>
    </row>
    <row r="57" spans="1:14" x14ac:dyDescent="0.2">
      <c r="A57" s="293" t="s">
        <v>14</v>
      </c>
      <c r="B57" s="307">
        <v>4286569</v>
      </c>
      <c r="C57" s="307">
        <v>3518620</v>
      </c>
      <c r="D57" s="307">
        <v>5985526</v>
      </c>
      <c r="E57" s="307">
        <v>8522616</v>
      </c>
      <c r="F57" s="307">
        <v>7957920</v>
      </c>
      <c r="G57" s="307">
        <v>7884911</v>
      </c>
      <c r="H57" s="307">
        <v>10912103</v>
      </c>
      <c r="I57" s="307">
        <v>13145952</v>
      </c>
      <c r="J57" s="307">
        <v>12067734</v>
      </c>
      <c r="K57" s="307">
        <v>7499894</v>
      </c>
      <c r="L57" s="307">
        <v>6709532</v>
      </c>
      <c r="M57" s="307">
        <v>8636365</v>
      </c>
      <c r="N57" s="309">
        <v>97127742</v>
      </c>
    </row>
    <row r="58" spans="1:14" ht="13.5" thickBot="1" x14ac:dyDescent="0.25">
      <c r="A58" s="29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x14ac:dyDescent="0.2">
      <c r="A59" s="293" t="s">
        <v>103</v>
      </c>
      <c r="B59" s="307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9">
        <v>0</v>
      </c>
    </row>
    <row r="60" spans="1:14" ht="13.5" thickBot="1" x14ac:dyDescent="0.25">
      <c r="A60" s="29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x14ac:dyDescent="0.2">
      <c r="A61" s="293" t="s">
        <v>19</v>
      </c>
      <c r="B61" s="307">
        <v>3635768</v>
      </c>
      <c r="C61" s="307"/>
      <c r="D61" s="307"/>
      <c r="E61" s="307"/>
      <c r="F61" s="307">
        <v>1374000</v>
      </c>
      <c r="G61" s="307"/>
      <c r="H61" s="307">
        <v>3278281</v>
      </c>
      <c r="I61" s="307">
        <v>7011888</v>
      </c>
      <c r="J61" s="307">
        <v>6991712</v>
      </c>
      <c r="K61" s="307">
        <v>5973039</v>
      </c>
      <c r="L61" s="307">
        <v>7104518</v>
      </c>
      <c r="M61" s="307">
        <v>2264707</v>
      </c>
      <c r="N61" s="309">
        <v>37633913</v>
      </c>
    </row>
    <row r="62" spans="1:14" ht="13.5" thickBot="1" x14ac:dyDescent="0.25">
      <c r="A62" s="29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x14ac:dyDescent="0.2">
      <c r="A63" s="293" t="s">
        <v>20</v>
      </c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9">
        <v>0</v>
      </c>
    </row>
    <row r="64" spans="1:14" ht="13.5" thickBot="1" x14ac:dyDescent="0.25">
      <c r="A64" s="29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x14ac:dyDescent="0.2">
      <c r="A65" s="293" t="s">
        <v>15</v>
      </c>
      <c r="B65" s="307">
        <v>825761</v>
      </c>
      <c r="C65" s="307"/>
      <c r="D65" s="307"/>
      <c r="E65" s="307"/>
      <c r="F65" s="307"/>
      <c r="G65" s="307">
        <v>536150</v>
      </c>
      <c r="H65" s="307">
        <v>443880</v>
      </c>
      <c r="I65" s="307"/>
      <c r="J65" s="307"/>
      <c r="K65" s="307"/>
      <c r="L65" s="307"/>
      <c r="M65" s="307">
        <v>619520</v>
      </c>
      <c r="N65" s="309">
        <v>2425311</v>
      </c>
    </row>
    <row r="66" spans="1:14" ht="13.5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3" t="s">
        <v>104</v>
      </c>
      <c r="B67" s="307">
        <v>16277</v>
      </c>
      <c r="C67" s="307">
        <v>34684</v>
      </c>
      <c r="D67" s="307"/>
      <c r="E67" s="307">
        <v>14285</v>
      </c>
      <c r="F67" s="307"/>
      <c r="G67" s="307"/>
      <c r="H67" s="307"/>
      <c r="I67" s="307"/>
      <c r="J67" s="307"/>
      <c r="K67" s="307"/>
      <c r="L67" s="307"/>
      <c r="M67" s="307"/>
      <c r="N67" s="309">
        <v>65246</v>
      </c>
    </row>
    <row r="68" spans="1:14" ht="13.5" thickBot="1" x14ac:dyDescent="0.25">
      <c r="A68" s="29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3" t="s">
        <v>105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thickBot="1" x14ac:dyDescent="0.25">
      <c r="A70" s="29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7" t="s">
        <v>115</v>
      </c>
      <c r="B71" s="307">
        <v>471240</v>
      </c>
      <c r="C71" s="307">
        <v>531906</v>
      </c>
      <c r="D71" s="307">
        <v>3071535</v>
      </c>
      <c r="E71" s="307">
        <v>3406739</v>
      </c>
      <c r="F71" s="307">
        <v>3281819</v>
      </c>
      <c r="G71" s="307">
        <v>3379227</v>
      </c>
      <c r="H71" s="307">
        <v>3705256</v>
      </c>
      <c r="I71" s="307">
        <v>3737959</v>
      </c>
      <c r="J71" s="307">
        <v>2233033</v>
      </c>
      <c r="K71" s="307">
        <v>1452369</v>
      </c>
      <c r="L71" s="307">
        <v>660339</v>
      </c>
      <c r="M71" s="307">
        <v>1701093</v>
      </c>
      <c r="N71" s="309">
        <v>27632515</v>
      </c>
    </row>
    <row r="72" spans="1:14" ht="13.5" thickBot="1" x14ac:dyDescent="0.25">
      <c r="A72" s="29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7" t="s">
        <v>21</v>
      </c>
      <c r="B73" s="307">
        <v>6885350</v>
      </c>
      <c r="C73" s="307">
        <v>7852996</v>
      </c>
      <c r="D73" s="307">
        <v>7600806</v>
      </c>
      <c r="E73" s="307">
        <v>1610196</v>
      </c>
      <c r="F73" s="307">
        <v>10476030</v>
      </c>
      <c r="G73" s="307">
        <v>11442256</v>
      </c>
      <c r="H73" s="307">
        <v>15709318</v>
      </c>
      <c r="I73" s="307">
        <v>13428434</v>
      </c>
      <c r="J73" s="307">
        <v>14499967</v>
      </c>
      <c r="K73" s="307">
        <v>16106613</v>
      </c>
      <c r="L73" s="307">
        <v>14353341</v>
      </c>
      <c r="M73" s="307">
        <v>17356382</v>
      </c>
      <c r="N73" s="309">
        <v>137321689</v>
      </c>
    </row>
    <row r="74" spans="1:14" ht="13.5" thickBot="1" x14ac:dyDescent="0.25">
      <c r="A74" s="298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22</v>
      </c>
      <c r="B75" s="307">
        <v>986149</v>
      </c>
      <c r="C75" s="307">
        <v>1033634</v>
      </c>
      <c r="D75" s="307">
        <v>906606</v>
      </c>
      <c r="E75" s="307">
        <v>585737</v>
      </c>
      <c r="F75" s="307">
        <v>1320550</v>
      </c>
      <c r="G75" s="307">
        <v>1832444</v>
      </c>
      <c r="H75" s="307">
        <v>2090534</v>
      </c>
      <c r="I75" s="307">
        <v>1697759</v>
      </c>
      <c r="J75" s="307">
        <v>1986642</v>
      </c>
      <c r="K75" s="307">
        <v>2301579</v>
      </c>
      <c r="L75" s="307">
        <v>1651972</v>
      </c>
      <c r="M75" s="307">
        <v>2602879</v>
      </c>
      <c r="N75" s="309">
        <v>18996485</v>
      </c>
    </row>
    <row r="76" spans="1:14" ht="13.5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23</v>
      </c>
      <c r="B77" s="307">
        <v>45913370</v>
      </c>
      <c r="C77" s="307">
        <v>31216271</v>
      </c>
      <c r="D77" s="307">
        <v>42013871</v>
      </c>
      <c r="E77" s="307">
        <v>34967417</v>
      </c>
      <c r="F77" s="307">
        <v>38468300</v>
      </c>
      <c r="G77" s="307">
        <v>38435139</v>
      </c>
      <c r="H77" s="307">
        <v>34880080</v>
      </c>
      <c r="I77" s="307">
        <v>38702972</v>
      </c>
      <c r="J77" s="307">
        <v>36841628</v>
      </c>
      <c r="K77" s="307">
        <v>41890822</v>
      </c>
      <c r="L77" s="307">
        <v>46116984</v>
      </c>
      <c r="M77" s="307">
        <v>46163641</v>
      </c>
      <c r="N77" s="309">
        <v>475610495</v>
      </c>
    </row>
    <row r="78" spans="1:14" ht="13.5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62</v>
      </c>
      <c r="B79" s="307">
        <v>5038278</v>
      </c>
      <c r="C79" s="307">
        <v>12375186</v>
      </c>
      <c r="D79" s="307">
        <v>12890935</v>
      </c>
      <c r="E79" s="307">
        <v>14229818</v>
      </c>
      <c r="F79" s="307">
        <v>17926627</v>
      </c>
      <c r="G79" s="307">
        <v>16393021</v>
      </c>
      <c r="H79" s="307">
        <v>18083366</v>
      </c>
      <c r="I79" s="307">
        <v>26306880</v>
      </c>
      <c r="J79" s="307">
        <v>22589524</v>
      </c>
      <c r="K79" s="307">
        <v>25555710</v>
      </c>
      <c r="L79" s="307">
        <v>19147677</v>
      </c>
      <c r="M79" s="307">
        <v>23058636</v>
      </c>
      <c r="N79" s="309">
        <v>213595658</v>
      </c>
    </row>
    <row r="80" spans="1:14" ht="13.5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3" t="s">
        <v>16</v>
      </c>
      <c r="B81" s="307"/>
      <c r="C81" s="307"/>
      <c r="D81" s="307"/>
      <c r="E81" s="307">
        <v>824406</v>
      </c>
      <c r="F81" s="307">
        <v>2316620</v>
      </c>
      <c r="G81" s="307">
        <v>3337415</v>
      </c>
      <c r="H81" s="307">
        <v>1790238</v>
      </c>
      <c r="I81" s="307"/>
      <c r="J81" s="307">
        <v>1218438</v>
      </c>
      <c r="K81" s="307">
        <v>922360</v>
      </c>
      <c r="L81" s="307">
        <v>2328742</v>
      </c>
      <c r="M81" s="307">
        <v>576324</v>
      </c>
      <c r="N81" s="309">
        <v>13314543</v>
      </c>
    </row>
    <row r="82" spans="1:14" ht="13.5" thickBot="1" x14ac:dyDescent="0.25">
      <c r="A82" s="29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3" t="s">
        <v>24</v>
      </c>
      <c r="B83" s="307"/>
      <c r="C83" s="307"/>
      <c r="D83" s="307"/>
      <c r="E83" s="307">
        <v>1494625</v>
      </c>
      <c r="F83" s="307">
        <v>8762518</v>
      </c>
      <c r="G83" s="307">
        <v>12415469</v>
      </c>
      <c r="H83" s="307">
        <v>9287438</v>
      </c>
      <c r="I83" s="307">
        <v>17996440</v>
      </c>
      <c r="J83" s="307">
        <v>5417995</v>
      </c>
      <c r="K83" s="307"/>
      <c r="L83" s="307"/>
      <c r="M83" s="307"/>
      <c r="N83" s="309">
        <v>55374485</v>
      </c>
    </row>
    <row r="84" spans="1:14" ht="13.5" thickBot="1" x14ac:dyDescent="0.25">
      <c r="A84" s="29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x14ac:dyDescent="0.2">
      <c r="A85" s="293" t="s">
        <v>31</v>
      </c>
      <c r="B85" s="307">
        <v>2857560</v>
      </c>
      <c r="C85" s="307"/>
      <c r="D85" s="307"/>
      <c r="E85" s="307">
        <v>1924656</v>
      </c>
      <c r="F85" s="307">
        <v>4972802</v>
      </c>
      <c r="G85" s="307">
        <v>916602</v>
      </c>
      <c r="H85" s="307">
        <v>3935872</v>
      </c>
      <c r="I85" s="307">
        <v>5249253</v>
      </c>
      <c r="J85" s="307">
        <v>3400058</v>
      </c>
      <c r="K85" s="307">
        <v>2102293</v>
      </c>
      <c r="L85" s="307">
        <v>1878586</v>
      </c>
      <c r="M85" s="307"/>
      <c r="N85" s="309">
        <v>27237682</v>
      </c>
    </row>
    <row r="86" spans="1:14" ht="13.5" thickBot="1" x14ac:dyDescent="0.25">
      <c r="A86" s="29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x14ac:dyDescent="0.2">
      <c r="A87" s="293" t="s">
        <v>25</v>
      </c>
      <c r="B87" s="307">
        <v>22359837</v>
      </c>
      <c r="C87" s="307">
        <v>11266099</v>
      </c>
      <c r="D87" s="307">
        <v>39106535</v>
      </c>
      <c r="E87" s="307">
        <v>65346978</v>
      </c>
      <c r="F87" s="307">
        <v>105934067</v>
      </c>
      <c r="G87" s="307">
        <v>100056374</v>
      </c>
      <c r="H87" s="307">
        <v>90969298</v>
      </c>
      <c r="I87" s="307">
        <v>79810295</v>
      </c>
      <c r="J87" s="307">
        <v>64625128</v>
      </c>
      <c r="K87" s="307">
        <v>52101381</v>
      </c>
      <c r="L87" s="307">
        <v>46136661</v>
      </c>
      <c r="M87" s="307">
        <v>42814152</v>
      </c>
      <c r="N87" s="309">
        <v>720526805</v>
      </c>
    </row>
    <row r="88" spans="1:14" ht="13.5" thickBot="1" x14ac:dyDescent="0.25">
      <c r="A88" s="29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x14ac:dyDescent="0.2">
      <c r="A89" s="293" t="s">
        <v>106</v>
      </c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9">
        <v>0</v>
      </c>
    </row>
    <row r="90" spans="1:14" ht="13.5" thickBot="1" x14ac:dyDescent="0.25">
      <c r="A90" s="29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x14ac:dyDescent="0.2">
      <c r="A91" s="293" t="s">
        <v>107</v>
      </c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9">
        <v>0</v>
      </c>
    </row>
    <row r="92" spans="1:14" ht="13.5" thickBot="1" x14ac:dyDescent="0.25">
      <c r="A92" s="29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x14ac:dyDescent="0.2">
      <c r="A93" s="293" t="s">
        <v>26</v>
      </c>
      <c r="B93" s="307">
        <v>24185156</v>
      </c>
      <c r="C93" s="307">
        <v>38756802</v>
      </c>
      <c r="D93" s="307">
        <v>17330027</v>
      </c>
      <c r="E93" s="307">
        <v>34466536</v>
      </c>
      <c r="F93" s="307">
        <v>48573692</v>
      </c>
      <c r="G93" s="307">
        <v>47416864</v>
      </c>
      <c r="H93" s="307">
        <v>52607814</v>
      </c>
      <c r="I93" s="307">
        <v>55666757</v>
      </c>
      <c r="J93" s="307">
        <v>53569466</v>
      </c>
      <c r="K93" s="307">
        <v>54784760</v>
      </c>
      <c r="L93" s="307">
        <v>44638149</v>
      </c>
      <c r="M93" s="307">
        <v>47397526</v>
      </c>
      <c r="N93" s="309">
        <v>519393549</v>
      </c>
    </row>
    <row r="94" spans="1:14" ht="13.5" thickBot="1" x14ac:dyDescent="0.25">
      <c r="A94" s="29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x14ac:dyDescent="0.2">
      <c r="A95" s="293" t="s">
        <v>27</v>
      </c>
      <c r="B95" s="307">
        <v>6819874</v>
      </c>
      <c r="C95" s="307">
        <v>7529332</v>
      </c>
      <c r="D95" s="307">
        <v>11189676</v>
      </c>
      <c r="E95" s="307">
        <v>7062600</v>
      </c>
      <c r="F95" s="307">
        <v>10499120</v>
      </c>
      <c r="G95" s="307">
        <v>9381086</v>
      </c>
      <c r="H95" s="307">
        <v>9770618</v>
      </c>
      <c r="I95" s="307">
        <v>13105268</v>
      </c>
      <c r="J95" s="307">
        <v>14334363</v>
      </c>
      <c r="K95" s="307">
        <v>11811938</v>
      </c>
      <c r="L95" s="307">
        <v>12592558</v>
      </c>
      <c r="M95" s="307">
        <v>10917807</v>
      </c>
      <c r="N95" s="309">
        <v>125014240</v>
      </c>
    </row>
    <row r="96" spans="1:14" ht="13.5" thickBot="1" x14ac:dyDescent="0.25">
      <c r="A96" s="29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x14ac:dyDescent="0.2">
      <c r="A97" s="293" t="s">
        <v>63</v>
      </c>
      <c r="B97" s="307"/>
      <c r="C97" s="307"/>
      <c r="D97" s="307"/>
      <c r="E97" s="307"/>
      <c r="F97" s="307"/>
      <c r="G97" s="307"/>
      <c r="H97" s="307">
        <v>1592455</v>
      </c>
      <c r="I97" s="307"/>
      <c r="J97" s="307"/>
      <c r="K97" s="307">
        <v>1771810</v>
      </c>
      <c r="L97" s="307"/>
      <c r="M97" s="307">
        <v>2228350</v>
      </c>
      <c r="N97" s="309">
        <v>5592615</v>
      </c>
    </row>
    <row r="98" spans="1:14" ht="13.5" thickBot="1" x14ac:dyDescent="0.25">
      <c r="A98" s="29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x14ac:dyDescent="0.2">
      <c r="A99" s="293" t="s">
        <v>64</v>
      </c>
      <c r="B99" s="307">
        <v>730387</v>
      </c>
      <c r="C99" s="307">
        <v>728006</v>
      </c>
      <c r="D99" s="307">
        <v>723744</v>
      </c>
      <c r="E99" s="307">
        <v>700485</v>
      </c>
      <c r="F99" s="307">
        <v>1424617</v>
      </c>
      <c r="G99" s="307">
        <v>2134195</v>
      </c>
      <c r="H99" s="307">
        <v>1399031</v>
      </c>
      <c r="I99" s="307">
        <v>685917</v>
      </c>
      <c r="J99" s="307">
        <v>666866</v>
      </c>
      <c r="K99" s="307">
        <v>778053</v>
      </c>
      <c r="L99" s="307">
        <v>755448</v>
      </c>
      <c r="M99" s="307"/>
      <c r="N99" s="309">
        <v>10726749</v>
      </c>
    </row>
    <row r="100" spans="1:14" ht="13.5" thickBot="1" x14ac:dyDescent="0.25">
      <c r="A100" s="29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x14ac:dyDescent="0.2">
      <c r="A101" s="293" t="s">
        <v>28</v>
      </c>
      <c r="B101" s="307"/>
      <c r="C101" s="307"/>
      <c r="D101" s="307"/>
      <c r="E101" s="307"/>
      <c r="F101" s="307">
        <v>399200</v>
      </c>
      <c r="G101" s="307">
        <v>669702</v>
      </c>
      <c r="H101" s="307">
        <v>341659</v>
      </c>
      <c r="I101" s="307">
        <v>90856</v>
      </c>
      <c r="J101" s="307">
        <v>3030</v>
      </c>
      <c r="K101" s="307">
        <v>667412</v>
      </c>
      <c r="L101" s="307">
        <v>486259</v>
      </c>
      <c r="M101" s="307">
        <v>324699</v>
      </c>
      <c r="N101" s="309">
        <v>2982817</v>
      </c>
    </row>
    <row r="102" spans="1:14" ht="13.5" thickBot="1" x14ac:dyDescent="0.25">
      <c r="A102" s="294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10"/>
    </row>
    <row r="103" spans="1:14" x14ac:dyDescent="0.2">
      <c r="A103" s="295" t="s">
        <v>13</v>
      </c>
      <c r="B103" s="295">
        <v>125011576</v>
      </c>
      <c r="C103" s="295">
        <v>114843536</v>
      </c>
      <c r="D103" s="295">
        <v>140819261</v>
      </c>
      <c r="E103" s="295">
        <v>175157094</v>
      </c>
      <c r="F103" s="295">
        <v>263687882</v>
      </c>
      <c r="G103" s="295">
        <v>256230855</v>
      </c>
      <c r="H103" s="295">
        <v>260797241</v>
      </c>
      <c r="I103" s="295">
        <v>276636630</v>
      </c>
      <c r="J103" s="295">
        <v>240445584</v>
      </c>
      <c r="K103" s="295">
        <v>225720033</v>
      </c>
      <c r="L103" s="295">
        <v>204560766</v>
      </c>
      <c r="M103" s="295">
        <v>206662081</v>
      </c>
      <c r="N103" s="295">
        <v>2490572539</v>
      </c>
    </row>
    <row r="104" spans="1:14" ht="13.5" thickBot="1" x14ac:dyDescent="0.25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</row>
    <row r="108" spans="1:14" s="26" customFormat="1" ht="24.95" customHeight="1" x14ac:dyDescent="0.2">
      <c r="A108" s="301" t="s">
        <v>165</v>
      </c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</row>
    <row r="109" spans="1:14" ht="13.5" thickBot="1" x14ac:dyDescent="0.25"/>
    <row r="110" spans="1:14" x14ac:dyDescent="0.2">
      <c r="A110" s="293"/>
      <c r="B110" s="303" t="s">
        <v>1</v>
      </c>
      <c r="C110" s="293" t="s">
        <v>2</v>
      </c>
      <c r="D110" s="303" t="s">
        <v>3</v>
      </c>
      <c r="E110" s="293" t="s">
        <v>4</v>
      </c>
      <c r="F110" s="303" t="s">
        <v>5</v>
      </c>
      <c r="G110" s="293" t="s">
        <v>6</v>
      </c>
      <c r="H110" s="303" t="s">
        <v>7</v>
      </c>
      <c r="I110" s="293" t="s">
        <v>8</v>
      </c>
      <c r="J110" s="303" t="s">
        <v>9</v>
      </c>
      <c r="K110" s="293" t="s">
        <v>10</v>
      </c>
      <c r="L110" s="303" t="s">
        <v>11</v>
      </c>
      <c r="M110" s="293" t="s">
        <v>12</v>
      </c>
      <c r="N110" s="305" t="s">
        <v>13</v>
      </c>
    </row>
    <row r="111" spans="1:14" ht="13.5" thickBot="1" x14ac:dyDescent="0.25">
      <c r="A111" s="294"/>
      <c r="B111" s="304"/>
      <c r="C111" s="294"/>
      <c r="D111" s="304"/>
      <c r="E111" s="294"/>
      <c r="F111" s="304"/>
      <c r="G111" s="294"/>
      <c r="H111" s="304"/>
      <c r="I111" s="294"/>
      <c r="J111" s="304"/>
      <c r="K111" s="294"/>
      <c r="L111" s="304"/>
      <c r="M111" s="294"/>
      <c r="N111" s="306"/>
    </row>
    <row r="112" spans="1:14" x14ac:dyDescent="0.2">
      <c r="A112" s="293" t="s">
        <v>30</v>
      </c>
      <c r="B112" s="307">
        <v>19771500</v>
      </c>
      <c r="C112" s="307">
        <v>21774300</v>
      </c>
      <c r="D112" s="307">
        <v>25711800</v>
      </c>
      <c r="E112" s="307">
        <v>23005200</v>
      </c>
      <c r="F112" s="307">
        <v>17063900</v>
      </c>
      <c r="G112" s="307">
        <v>19898400</v>
      </c>
      <c r="H112" s="307">
        <v>23869800</v>
      </c>
      <c r="I112" s="307">
        <v>22459700</v>
      </c>
      <c r="J112" s="307">
        <v>23266100</v>
      </c>
      <c r="K112" s="307">
        <v>25947600</v>
      </c>
      <c r="L112" s="307">
        <v>28177800</v>
      </c>
      <c r="M112" s="307">
        <v>27502500</v>
      </c>
      <c r="N112" s="309">
        <v>278448600</v>
      </c>
    </row>
    <row r="113" spans="1:14" ht="13.5" thickBot="1" x14ac:dyDescent="0.25">
      <c r="A113" s="29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x14ac:dyDescent="0.2">
      <c r="A114" s="293" t="s">
        <v>66</v>
      </c>
      <c r="B114" s="307">
        <v>11814000</v>
      </c>
      <c r="C114" s="307">
        <v>8388600</v>
      </c>
      <c r="D114" s="307">
        <v>14330600</v>
      </c>
      <c r="E114" s="307">
        <v>10170300</v>
      </c>
      <c r="F114" s="307">
        <v>11738400</v>
      </c>
      <c r="G114" s="307">
        <v>7102000</v>
      </c>
      <c r="H114" s="307">
        <v>8379300</v>
      </c>
      <c r="I114" s="307">
        <v>9758300</v>
      </c>
      <c r="J114" s="307">
        <v>1263300</v>
      </c>
      <c r="K114" s="307">
        <v>10957800</v>
      </c>
      <c r="L114" s="307">
        <v>10464900</v>
      </c>
      <c r="M114" s="307">
        <v>10414500</v>
      </c>
      <c r="N114" s="309">
        <v>114782000</v>
      </c>
    </row>
    <row r="115" spans="1:14" ht="13.5" thickBot="1" x14ac:dyDescent="0.25">
      <c r="A115" s="29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x14ac:dyDescent="0.2">
      <c r="A116" s="293" t="s">
        <v>120</v>
      </c>
      <c r="B116" s="307">
        <v>2452700</v>
      </c>
      <c r="C116" s="307">
        <v>2540600</v>
      </c>
      <c r="D116" s="307">
        <v>3476100</v>
      </c>
      <c r="E116" s="307">
        <v>2270200</v>
      </c>
      <c r="F116" s="307">
        <v>4287400</v>
      </c>
      <c r="G116" s="307">
        <v>5089400</v>
      </c>
      <c r="H116" s="307">
        <v>4034800</v>
      </c>
      <c r="I116" s="307">
        <v>4728600</v>
      </c>
      <c r="J116" s="307">
        <v>5330900</v>
      </c>
      <c r="K116" s="307">
        <v>8542400</v>
      </c>
      <c r="L116" s="307">
        <v>2943200</v>
      </c>
      <c r="M116" s="307">
        <v>-1572700</v>
      </c>
      <c r="N116" s="309">
        <v>44123600</v>
      </c>
    </row>
    <row r="117" spans="1:14" ht="13.5" thickBot="1" x14ac:dyDescent="0.25">
      <c r="A117" s="29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x14ac:dyDescent="0.2">
      <c r="A118" s="293" t="s">
        <v>33</v>
      </c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9">
        <v>0</v>
      </c>
    </row>
    <row r="119" spans="1:14" ht="13.5" thickBot="1" x14ac:dyDescent="0.25">
      <c r="A119" s="29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x14ac:dyDescent="0.2">
      <c r="A120" s="293" t="s">
        <v>62</v>
      </c>
      <c r="B120" s="307">
        <v>7545300</v>
      </c>
      <c r="C120" s="307">
        <v>8940900</v>
      </c>
      <c r="D120" s="307">
        <v>11578800</v>
      </c>
      <c r="E120" s="307">
        <v>8715300</v>
      </c>
      <c r="F120" s="307">
        <v>8507900</v>
      </c>
      <c r="G120" s="307">
        <v>4650300</v>
      </c>
      <c r="H120" s="307">
        <v>4207700</v>
      </c>
      <c r="I120" s="307">
        <v>5488800</v>
      </c>
      <c r="J120" s="307">
        <v>4958300</v>
      </c>
      <c r="K120" s="307">
        <v>5287300</v>
      </c>
      <c r="L120" s="307">
        <v>6477000</v>
      </c>
      <c r="M120" s="307">
        <v>6398500</v>
      </c>
      <c r="N120" s="309">
        <v>82756100</v>
      </c>
    </row>
    <row r="121" spans="1:14" ht="13.5" thickBot="1" x14ac:dyDescent="0.25">
      <c r="A121" s="29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x14ac:dyDescent="0.2">
      <c r="A122" s="293" t="s">
        <v>25</v>
      </c>
      <c r="B122" s="307">
        <v>3166200</v>
      </c>
      <c r="C122" s="307">
        <v>1088600</v>
      </c>
      <c r="D122" s="307">
        <v>3833100</v>
      </c>
      <c r="E122" s="307">
        <v>7020900</v>
      </c>
      <c r="F122" s="307">
        <v>7278800</v>
      </c>
      <c r="G122" s="307">
        <v>9562700</v>
      </c>
      <c r="H122" s="307">
        <v>6274900</v>
      </c>
      <c r="I122" s="307">
        <v>2914100</v>
      </c>
      <c r="J122" s="307">
        <v>3613100</v>
      </c>
      <c r="K122" s="307">
        <v>1935500</v>
      </c>
      <c r="L122" s="307">
        <v>147600</v>
      </c>
      <c r="M122" s="307"/>
      <c r="N122" s="309">
        <v>46835500</v>
      </c>
    </row>
    <row r="123" spans="1:14" ht="13.5" thickBot="1" x14ac:dyDescent="0.25">
      <c r="A123" s="29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x14ac:dyDescent="0.2">
      <c r="A124" s="293" t="s">
        <v>34</v>
      </c>
      <c r="B124" s="307">
        <v>26462500</v>
      </c>
      <c r="C124" s="307">
        <v>40413700</v>
      </c>
      <c r="D124" s="307">
        <v>36718100</v>
      </c>
      <c r="E124" s="307">
        <v>32484500</v>
      </c>
      <c r="F124" s="307">
        <v>18521100</v>
      </c>
      <c r="G124" s="307">
        <v>26450500</v>
      </c>
      <c r="H124" s="307">
        <v>24254500</v>
      </c>
      <c r="I124" s="307">
        <v>31056900</v>
      </c>
      <c r="J124" s="307">
        <v>27406400</v>
      </c>
      <c r="K124" s="307">
        <v>35825700</v>
      </c>
      <c r="L124" s="307">
        <v>44579000</v>
      </c>
      <c r="M124" s="307">
        <v>39206800</v>
      </c>
      <c r="N124" s="309">
        <v>383379700</v>
      </c>
    </row>
    <row r="125" spans="1:14" ht="13.5" thickBot="1" x14ac:dyDescent="0.25">
      <c r="A125" s="29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x14ac:dyDescent="0.2">
      <c r="A126" s="293" t="s">
        <v>108</v>
      </c>
      <c r="B126" s="307">
        <v>15440800</v>
      </c>
      <c r="C126" s="307">
        <v>16970200</v>
      </c>
      <c r="D126" s="307">
        <v>15770500</v>
      </c>
      <c r="E126" s="307">
        <v>13232400</v>
      </c>
      <c r="F126" s="307">
        <v>14720600</v>
      </c>
      <c r="G126" s="307">
        <v>14741100</v>
      </c>
      <c r="H126" s="307">
        <v>14658100</v>
      </c>
      <c r="I126" s="307">
        <v>8446900</v>
      </c>
      <c r="J126" s="307">
        <v>6794600</v>
      </c>
      <c r="K126" s="307">
        <v>5123900</v>
      </c>
      <c r="L126" s="307">
        <v>11702000</v>
      </c>
      <c r="M126" s="307">
        <v>18010900</v>
      </c>
      <c r="N126" s="309">
        <v>155612000</v>
      </c>
    </row>
    <row r="127" spans="1:14" ht="13.5" thickBot="1" x14ac:dyDescent="0.25">
      <c r="A127" s="294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x14ac:dyDescent="0.2">
      <c r="A128" s="293" t="s">
        <v>35</v>
      </c>
      <c r="B128" s="307">
        <v>5252700</v>
      </c>
      <c r="C128" s="307">
        <v>4985500</v>
      </c>
      <c r="D128" s="307">
        <v>6193400</v>
      </c>
      <c r="E128" s="307">
        <v>7363800</v>
      </c>
      <c r="F128" s="307">
        <v>5982400</v>
      </c>
      <c r="G128" s="307">
        <v>3424900</v>
      </c>
      <c r="H128" s="307">
        <v>4218600</v>
      </c>
      <c r="I128" s="307">
        <v>6050000</v>
      </c>
      <c r="J128" s="307">
        <v>5880500</v>
      </c>
      <c r="K128" s="307">
        <v>6406600</v>
      </c>
      <c r="L128" s="307">
        <v>7344100</v>
      </c>
      <c r="M128" s="307">
        <v>5389000</v>
      </c>
      <c r="N128" s="309">
        <v>68491500</v>
      </c>
    </row>
    <row r="129" spans="1:14" ht="13.5" thickBot="1" x14ac:dyDescent="0.25">
      <c r="A129" s="311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x14ac:dyDescent="0.2">
      <c r="A130" s="293" t="s">
        <v>17</v>
      </c>
      <c r="B130" s="307">
        <v>4911800</v>
      </c>
      <c r="C130" s="307">
        <v>5961400</v>
      </c>
      <c r="D130" s="307">
        <v>6629100</v>
      </c>
      <c r="E130" s="307">
        <v>6447200</v>
      </c>
      <c r="F130" s="307">
        <v>8997700</v>
      </c>
      <c r="G130" s="307">
        <v>6969700</v>
      </c>
      <c r="H130" s="307">
        <v>6477100</v>
      </c>
      <c r="I130" s="307">
        <v>10040500</v>
      </c>
      <c r="J130" s="307">
        <v>7855600</v>
      </c>
      <c r="K130" s="307">
        <v>10918200</v>
      </c>
      <c r="L130" s="307">
        <v>8460100</v>
      </c>
      <c r="M130" s="307">
        <v>5185500</v>
      </c>
      <c r="N130" s="309">
        <v>88853900</v>
      </c>
    </row>
    <row r="131" spans="1:14" ht="13.5" thickBot="1" x14ac:dyDescent="0.25">
      <c r="A131" s="294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x14ac:dyDescent="0.2">
      <c r="A132" s="295" t="s">
        <v>13</v>
      </c>
      <c r="B132" s="295">
        <v>96817500</v>
      </c>
      <c r="C132" s="295">
        <v>111063800</v>
      </c>
      <c r="D132" s="295">
        <v>124241500</v>
      </c>
      <c r="E132" s="295">
        <v>110709800</v>
      </c>
      <c r="F132" s="295">
        <v>97098200</v>
      </c>
      <c r="G132" s="295">
        <v>97889000</v>
      </c>
      <c r="H132" s="295">
        <v>96374800</v>
      </c>
      <c r="I132" s="295">
        <v>100943800</v>
      </c>
      <c r="J132" s="295">
        <v>86368800</v>
      </c>
      <c r="K132" s="295">
        <v>110945000</v>
      </c>
      <c r="L132" s="295">
        <v>120295700</v>
      </c>
      <c r="M132" s="295">
        <v>110535000</v>
      </c>
      <c r="N132" s="295">
        <v>1263282900</v>
      </c>
    </row>
    <row r="133" spans="1:14" ht="13.5" thickBot="1" x14ac:dyDescent="0.25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6"/>
      <c r="N133" s="296"/>
    </row>
    <row r="137" spans="1:14" s="26" customFormat="1" ht="24.95" customHeight="1" x14ac:dyDescent="0.2">
      <c r="A137" s="299" t="s">
        <v>168</v>
      </c>
      <c r="B137" s="300"/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</row>
    <row r="138" spans="1:14" ht="13.5" thickBot="1" x14ac:dyDescent="0.25"/>
    <row r="139" spans="1:14" x14ac:dyDescent="0.2">
      <c r="A139" s="293"/>
      <c r="B139" s="303" t="s">
        <v>1</v>
      </c>
      <c r="C139" s="293" t="s">
        <v>2</v>
      </c>
      <c r="D139" s="303" t="s">
        <v>3</v>
      </c>
      <c r="E139" s="293" t="s">
        <v>4</v>
      </c>
      <c r="F139" s="303" t="s">
        <v>5</v>
      </c>
      <c r="G139" s="293" t="s">
        <v>6</v>
      </c>
      <c r="H139" s="303" t="s">
        <v>7</v>
      </c>
      <c r="I139" s="293" t="s">
        <v>8</v>
      </c>
      <c r="J139" s="303" t="s">
        <v>9</v>
      </c>
      <c r="K139" s="293" t="s">
        <v>10</v>
      </c>
      <c r="L139" s="303" t="s">
        <v>11</v>
      </c>
      <c r="M139" s="293" t="s">
        <v>12</v>
      </c>
      <c r="N139" s="305" t="s">
        <v>13</v>
      </c>
    </row>
    <row r="140" spans="1:14" ht="13.5" thickBot="1" x14ac:dyDescent="0.25">
      <c r="A140" s="294"/>
      <c r="B140" s="304"/>
      <c r="C140" s="294"/>
      <c r="D140" s="304"/>
      <c r="E140" s="294"/>
      <c r="F140" s="304"/>
      <c r="G140" s="294"/>
      <c r="H140" s="304"/>
      <c r="I140" s="294"/>
      <c r="J140" s="304"/>
      <c r="K140" s="294"/>
      <c r="L140" s="304"/>
      <c r="M140" s="294"/>
      <c r="N140" s="306"/>
    </row>
    <row r="141" spans="1:14" x14ac:dyDescent="0.2">
      <c r="A141" s="293" t="s">
        <v>36</v>
      </c>
      <c r="B141" s="307">
        <v>21144000</v>
      </c>
      <c r="C141" s="307">
        <v>25016000</v>
      </c>
      <c r="D141" s="307">
        <v>37425000</v>
      </c>
      <c r="E141" s="307">
        <v>29907000</v>
      </c>
      <c r="F141" s="307">
        <v>32645000</v>
      </c>
      <c r="G141" s="307">
        <v>23179000</v>
      </c>
      <c r="H141" s="307">
        <v>24735000</v>
      </c>
      <c r="I141" s="307">
        <v>29420000</v>
      </c>
      <c r="J141" s="307">
        <v>33278000</v>
      </c>
      <c r="K141" s="307">
        <v>42323000</v>
      </c>
      <c r="L141" s="307">
        <v>38498000</v>
      </c>
      <c r="M141" s="307">
        <v>31280000</v>
      </c>
      <c r="N141" s="309">
        <v>368850000</v>
      </c>
    </row>
    <row r="142" spans="1:14" ht="13.5" thickBot="1" x14ac:dyDescent="0.25">
      <c r="A142" s="29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x14ac:dyDescent="0.2">
      <c r="A143" s="297" t="s">
        <v>37</v>
      </c>
      <c r="B143" s="307">
        <v>27251000</v>
      </c>
      <c r="C143" s="307">
        <v>33737000</v>
      </c>
      <c r="D143" s="307">
        <v>60621000</v>
      </c>
      <c r="E143" s="307">
        <v>26136000</v>
      </c>
      <c r="F143" s="307">
        <v>31135000</v>
      </c>
      <c r="G143" s="307">
        <v>34813000</v>
      </c>
      <c r="H143" s="307">
        <v>32518000</v>
      </c>
      <c r="I143" s="307">
        <v>38091000</v>
      </c>
      <c r="J143" s="307">
        <v>35137000</v>
      </c>
      <c r="K143" s="307">
        <v>20691000</v>
      </c>
      <c r="L143" s="307">
        <v>20590000</v>
      </c>
      <c r="M143" s="307">
        <v>37793000</v>
      </c>
      <c r="N143" s="309">
        <v>398513000</v>
      </c>
    </row>
    <row r="144" spans="1:14" ht="13.5" thickBot="1" x14ac:dyDescent="0.25">
      <c r="A144" s="29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x14ac:dyDescent="0.2">
      <c r="A145" s="293" t="s">
        <v>38</v>
      </c>
      <c r="B145" s="307">
        <v>23557000</v>
      </c>
      <c r="C145" s="307">
        <v>20169000</v>
      </c>
      <c r="D145" s="307">
        <v>28480000</v>
      </c>
      <c r="E145" s="307">
        <v>35656000</v>
      </c>
      <c r="F145" s="307">
        <v>35395000</v>
      </c>
      <c r="G145" s="307">
        <v>20878000</v>
      </c>
      <c r="H145" s="307">
        <v>17454000</v>
      </c>
      <c r="I145" s="307">
        <v>21705000</v>
      </c>
      <c r="J145" s="307">
        <v>19536000</v>
      </c>
      <c r="K145" s="307">
        <v>18588000</v>
      </c>
      <c r="L145" s="307">
        <v>24900000</v>
      </c>
      <c r="M145" s="307">
        <v>33956000</v>
      </c>
      <c r="N145" s="309">
        <v>300274000</v>
      </c>
    </row>
    <row r="146" spans="1:14" ht="13.5" thickBot="1" x14ac:dyDescent="0.25">
      <c r="A146" s="29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x14ac:dyDescent="0.2">
      <c r="A147" s="297" t="s">
        <v>39</v>
      </c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9">
        <v>0</v>
      </c>
    </row>
    <row r="148" spans="1:14" ht="13.5" thickBot="1" x14ac:dyDescent="0.25">
      <c r="A148" s="29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x14ac:dyDescent="0.2">
      <c r="A149" s="293" t="s">
        <v>40</v>
      </c>
      <c r="B149" s="307">
        <v>42498000</v>
      </c>
      <c r="C149" s="307">
        <v>44755000</v>
      </c>
      <c r="D149" s="307">
        <v>40086000</v>
      </c>
      <c r="E149" s="307">
        <v>27816000</v>
      </c>
      <c r="F149" s="307">
        <v>24959000</v>
      </c>
      <c r="G149" s="307">
        <v>22296000</v>
      </c>
      <c r="H149" s="307">
        <v>11036000</v>
      </c>
      <c r="I149" s="307">
        <v>6523000</v>
      </c>
      <c r="J149" s="307">
        <v>15951000</v>
      </c>
      <c r="K149" s="307">
        <v>13590000</v>
      </c>
      <c r="L149" s="307">
        <v>11926000</v>
      </c>
      <c r="M149" s="307">
        <v>9810000</v>
      </c>
      <c r="N149" s="309">
        <v>271246000</v>
      </c>
    </row>
    <row r="150" spans="1:14" ht="13.5" thickBot="1" x14ac:dyDescent="0.25">
      <c r="A150" s="29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x14ac:dyDescent="0.2">
      <c r="A151" s="293" t="s">
        <v>32</v>
      </c>
      <c r="B151" s="307">
        <v>17487000</v>
      </c>
      <c r="C151" s="307">
        <v>15640000</v>
      </c>
      <c r="D151" s="307">
        <v>18201000</v>
      </c>
      <c r="E151" s="307">
        <v>18442000</v>
      </c>
      <c r="F151" s="307">
        <v>15663000</v>
      </c>
      <c r="G151" s="307">
        <v>19156000</v>
      </c>
      <c r="H151" s="307">
        <v>14466000</v>
      </c>
      <c r="I151" s="307">
        <v>14796000</v>
      </c>
      <c r="J151" s="307">
        <v>13166000</v>
      </c>
      <c r="K151" s="307">
        <v>12873000</v>
      </c>
      <c r="L151" s="307">
        <v>13138000</v>
      </c>
      <c r="M151" s="307">
        <v>11213000</v>
      </c>
      <c r="N151" s="309">
        <v>184241000</v>
      </c>
    </row>
    <row r="152" spans="1:14" ht="13.5" thickBot="1" x14ac:dyDescent="0.25">
      <c r="A152" s="29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x14ac:dyDescent="0.2">
      <c r="A153" s="297" t="s">
        <v>67</v>
      </c>
      <c r="B153" s="307"/>
      <c r="C153" s="307"/>
      <c r="D153" s="307"/>
      <c r="E153" s="307"/>
      <c r="F153" s="307"/>
      <c r="G153" s="307"/>
      <c r="H153" s="307"/>
      <c r="I153" s="307"/>
      <c r="J153" s="307">
        <v>15754000</v>
      </c>
      <c r="K153" s="307">
        <v>19218000</v>
      </c>
      <c r="L153" s="307">
        <v>17280000</v>
      </c>
      <c r="M153" s="307">
        <v>20366000</v>
      </c>
      <c r="N153" s="309">
        <v>72618000</v>
      </c>
    </row>
    <row r="154" spans="1:14" ht="13.5" thickBot="1" x14ac:dyDescent="0.25">
      <c r="A154" s="29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x14ac:dyDescent="0.2">
      <c r="A155" s="293" t="s">
        <v>68</v>
      </c>
      <c r="B155" s="307"/>
      <c r="C155" s="307"/>
      <c r="D155" s="307"/>
      <c r="E155" s="307"/>
      <c r="F155" s="307"/>
      <c r="G155" s="307"/>
      <c r="H155" s="307"/>
      <c r="I155" s="307"/>
      <c r="J155" s="307">
        <v>23485000</v>
      </c>
      <c r="K155" s="307">
        <v>30502000</v>
      </c>
      <c r="L155" s="307">
        <v>34034000</v>
      </c>
      <c r="M155" s="307">
        <v>37567000</v>
      </c>
      <c r="N155" s="309">
        <v>125588000</v>
      </c>
    </row>
    <row r="156" spans="1:14" ht="13.5" thickBot="1" x14ac:dyDescent="0.25">
      <c r="A156" s="29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x14ac:dyDescent="0.2">
      <c r="A157" s="293" t="s">
        <v>69</v>
      </c>
      <c r="B157" s="307"/>
      <c r="C157" s="307"/>
      <c r="D157" s="307"/>
      <c r="E157" s="307"/>
      <c r="F157" s="307"/>
      <c r="G157" s="307"/>
      <c r="H157" s="307"/>
      <c r="I157" s="307"/>
      <c r="J157" s="307">
        <v>6533000</v>
      </c>
      <c r="K157" s="307">
        <v>5942000</v>
      </c>
      <c r="L157" s="307">
        <v>6443000</v>
      </c>
      <c r="M157" s="307">
        <v>5409000</v>
      </c>
      <c r="N157" s="309">
        <v>24327000</v>
      </c>
    </row>
    <row r="158" spans="1:14" ht="13.5" thickBot="1" x14ac:dyDescent="0.25">
      <c r="A158" s="29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x14ac:dyDescent="0.2">
      <c r="A159" s="293" t="s">
        <v>17</v>
      </c>
      <c r="B159" s="307">
        <v>68481000</v>
      </c>
      <c r="C159" s="307">
        <v>69138000</v>
      </c>
      <c r="D159" s="307">
        <v>33963000</v>
      </c>
      <c r="E159" s="307">
        <v>63196000</v>
      </c>
      <c r="F159" s="307">
        <v>68583000</v>
      </c>
      <c r="G159" s="307">
        <v>59971000</v>
      </c>
      <c r="H159" s="307">
        <v>54187000</v>
      </c>
      <c r="I159" s="307">
        <v>60828000</v>
      </c>
      <c r="J159" s="307">
        <v>9258000</v>
      </c>
      <c r="K159" s="307">
        <v>15202000</v>
      </c>
      <c r="L159" s="307">
        <v>9006000</v>
      </c>
      <c r="M159" s="307">
        <v>10858000</v>
      </c>
      <c r="N159" s="309">
        <v>522671000</v>
      </c>
    </row>
    <row r="160" spans="1:14" ht="13.5" thickBot="1" x14ac:dyDescent="0.25">
      <c r="A160" s="29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x14ac:dyDescent="0.2">
      <c r="A161" s="295" t="s">
        <v>13</v>
      </c>
      <c r="B161" s="295">
        <v>200418000</v>
      </c>
      <c r="C161" s="295">
        <v>208455000</v>
      </c>
      <c r="D161" s="295">
        <v>218776000</v>
      </c>
      <c r="E161" s="295">
        <v>201153000</v>
      </c>
      <c r="F161" s="295">
        <v>208380000</v>
      </c>
      <c r="G161" s="295">
        <v>180293000</v>
      </c>
      <c r="H161" s="295">
        <v>154396000</v>
      </c>
      <c r="I161" s="295">
        <v>171363000</v>
      </c>
      <c r="J161" s="295">
        <v>172098000</v>
      </c>
      <c r="K161" s="295">
        <v>178929000</v>
      </c>
      <c r="L161" s="295">
        <v>175815000</v>
      </c>
      <c r="M161" s="295">
        <v>198252000</v>
      </c>
      <c r="N161" s="295">
        <v>2268328000</v>
      </c>
    </row>
    <row r="162" spans="1:14" ht="13.5" thickBot="1" x14ac:dyDescent="0.25">
      <c r="A162" s="296"/>
      <c r="B162" s="296"/>
      <c r="C162" s="296"/>
      <c r="D162" s="296"/>
      <c r="E162" s="296"/>
      <c r="F162" s="296"/>
      <c r="G162" s="296"/>
      <c r="H162" s="296"/>
      <c r="I162" s="296"/>
      <c r="J162" s="296"/>
      <c r="K162" s="296"/>
      <c r="L162" s="296"/>
      <c r="M162" s="296"/>
      <c r="N162" s="296"/>
    </row>
    <row r="166" spans="1:14" s="26" customFormat="1" ht="24.95" customHeight="1" x14ac:dyDescent="0.2">
      <c r="A166" s="299" t="s">
        <v>166</v>
      </c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</row>
    <row r="167" spans="1:14" ht="13.5" thickBot="1" x14ac:dyDescent="0.25"/>
    <row r="168" spans="1:14" x14ac:dyDescent="0.2">
      <c r="A168" s="293"/>
      <c r="B168" s="303" t="s">
        <v>1</v>
      </c>
      <c r="C168" s="293" t="s">
        <v>2</v>
      </c>
      <c r="D168" s="303" t="s">
        <v>3</v>
      </c>
      <c r="E168" s="293" t="s">
        <v>4</v>
      </c>
      <c r="F168" s="303" t="s">
        <v>5</v>
      </c>
      <c r="G168" s="293" t="s">
        <v>6</v>
      </c>
      <c r="H168" s="303" t="s">
        <v>7</v>
      </c>
      <c r="I168" s="293" t="s">
        <v>8</v>
      </c>
      <c r="J168" s="303" t="s">
        <v>9</v>
      </c>
      <c r="K168" s="293" t="s">
        <v>10</v>
      </c>
      <c r="L168" s="303" t="s">
        <v>11</v>
      </c>
      <c r="M168" s="293" t="s">
        <v>12</v>
      </c>
      <c r="N168" s="305" t="s">
        <v>13</v>
      </c>
    </row>
    <row r="169" spans="1:14" ht="13.5" thickBot="1" x14ac:dyDescent="0.25">
      <c r="A169" s="294"/>
      <c r="B169" s="304"/>
      <c r="C169" s="294"/>
      <c r="D169" s="304"/>
      <c r="E169" s="294"/>
      <c r="F169" s="304"/>
      <c r="G169" s="294"/>
      <c r="H169" s="304"/>
      <c r="I169" s="294"/>
      <c r="J169" s="304"/>
      <c r="K169" s="294"/>
      <c r="L169" s="304"/>
      <c r="M169" s="294"/>
      <c r="N169" s="306"/>
    </row>
    <row r="170" spans="1:14" x14ac:dyDescent="0.2">
      <c r="A170" s="293" t="s">
        <v>41</v>
      </c>
      <c r="B170" s="307">
        <v>2071000</v>
      </c>
      <c r="C170" s="307">
        <v>1457000</v>
      </c>
      <c r="D170" s="307">
        <v>1684000</v>
      </c>
      <c r="E170" s="307">
        <v>1095000</v>
      </c>
      <c r="F170" s="307">
        <v>19000</v>
      </c>
      <c r="G170" s="307">
        <v>683000</v>
      </c>
      <c r="H170" s="307">
        <v>6000</v>
      </c>
      <c r="I170" s="307">
        <v>13000</v>
      </c>
      <c r="J170" s="307">
        <v>471000</v>
      </c>
      <c r="K170" s="307">
        <v>6000</v>
      </c>
      <c r="L170" s="307">
        <v>362000</v>
      </c>
      <c r="M170" s="307">
        <v>549000</v>
      </c>
      <c r="N170" s="309">
        <v>8416000</v>
      </c>
    </row>
    <row r="171" spans="1:14" ht="13.5" thickBot="1" x14ac:dyDescent="0.25">
      <c r="A171" s="29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x14ac:dyDescent="0.2">
      <c r="A172" s="293" t="s">
        <v>65</v>
      </c>
      <c r="B172" s="307">
        <v>4175000</v>
      </c>
      <c r="C172" s="307">
        <v>5422000</v>
      </c>
      <c r="D172" s="307">
        <v>3495000</v>
      </c>
      <c r="E172" s="307">
        <v>3219000</v>
      </c>
      <c r="F172" s="307">
        <v>4113000</v>
      </c>
      <c r="G172" s="307">
        <v>2051000</v>
      </c>
      <c r="H172" s="307">
        <v>3124000</v>
      </c>
      <c r="I172" s="307">
        <v>5194000</v>
      </c>
      <c r="J172" s="307">
        <v>8634000</v>
      </c>
      <c r="K172" s="307">
        <v>6265000</v>
      </c>
      <c r="L172" s="307">
        <v>2313000</v>
      </c>
      <c r="M172" s="307">
        <v>5883000</v>
      </c>
      <c r="N172" s="309">
        <v>53888000</v>
      </c>
    </row>
    <row r="173" spans="1:14" ht="13.5" thickBot="1" x14ac:dyDescent="0.25">
      <c r="A173" s="29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x14ac:dyDescent="0.2">
      <c r="A174" s="293" t="s">
        <v>42</v>
      </c>
      <c r="B174" s="307"/>
      <c r="C174" s="307">
        <v>225000</v>
      </c>
      <c r="D174" s="307">
        <v>518000</v>
      </c>
      <c r="E174" s="307">
        <v>2473000</v>
      </c>
      <c r="F174" s="307">
        <v>2842000</v>
      </c>
      <c r="G174" s="307">
        <v>75000</v>
      </c>
      <c r="H174" s="307">
        <v>2899000</v>
      </c>
      <c r="I174" s="307">
        <v>3842000</v>
      </c>
      <c r="J174" s="307">
        <v>3376000</v>
      </c>
      <c r="K174" s="307">
        <v>3846000</v>
      </c>
      <c r="L174" s="307">
        <v>2314000</v>
      </c>
      <c r="M174" s="307">
        <v>797000</v>
      </c>
      <c r="N174" s="309">
        <v>23207000</v>
      </c>
    </row>
    <row r="175" spans="1:14" ht="13.5" thickBot="1" x14ac:dyDescent="0.25">
      <c r="A175" s="29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x14ac:dyDescent="0.2">
      <c r="A176" s="293" t="s">
        <v>43</v>
      </c>
      <c r="B176" s="307">
        <v>8587000</v>
      </c>
      <c r="C176" s="307">
        <v>7496000</v>
      </c>
      <c r="D176" s="307">
        <v>8616000</v>
      </c>
      <c r="E176" s="307">
        <v>9177000</v>
      </c>
      <c r="F176" s="307">
        <v>8907000</v>
      </c>
      <c r="G176" s="307">
        <v>6329000</v>
      </c>
      <c r="H176" s="307">
        <v>9443000</v>
      </c>
      <c r="I176" s="307">
        <v>9788000</v>
      </c>
      <c r="J176" s="307">
        <v>10117000</v>
      </c>
      <c r="K176" s="307">
        <v>9012000</v>
      </c>
      <c r="L176" s="307">
        <v>11733000</v>
      </c>
      <c r="M176" s="307">
        <v>9515000</v>
      </c>
      <c r="N176" s="309">
        <v>108720000</v>
      </c>
    </row>
    <row r="177" spans="1:14" ht="13.5" thickBot="1" x14ac:dyDescent="0.25">
      <c r="A177" s="29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x14ac:dyDescent="0.2">
      <c r="A178" s="293" t="s">
        <v>116</v>
      </c>
      <c r="B178" s="307">
        <v>8907000</v>
      </c>
      <c r="C178" s="307">
        <v>7580000</v>
      </c>
      <c r="D178" s="307">
        <v>5784000</v>
      </c>
      <c r="E178" s="307">
        <v>5551000</v>
      </c>
      <c r="F178" s="307">
        <v>2602000</v>
      </c>
      <c r="G178" s="307">
        <v>4306000</v>
      </c>
      <c r="H178" s="307">
        <v>5276000</v>
      </c>
      <c r="I178" s="307">
        <v>5641000</v>
      </c>
      <c r="J178" s="307">
        <v>2551000</v>
      </c>
      <c r="K178" s="307">
        <v>3197000</v>
      </c>
      <c r="L178" s="307">
        <v>5199000</v>
      </c>
      <c r="M178" s="307">
        <v>6181000</v>
      </c>
      <c r="N178" s="309">
        <v>62775000</v>
      </c>
    </row>
    <row r="179" spans="1:14" ht="13.5" thickBot="1" x14ac:dyDescent="0.25">
      <c r="A179" s="29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x14ac:dyDescent="0.2">
      <c r="A180" s="293" t="s">
        <v>110</v>
      </c>
      <c r="B180" s="307"/>
      <c r="C180" s="307"/>
      <c r="D180" s="307"/>
      <c r="E180" s="307">
        <v>5886000</v>
      </c>
      <c r="F180" s="307">
        <v>7027000</v>
      </c>
      <c r="G180" s="307">
        <v>7127000</v>
      </c>
      <c r="H180" s="307">
        <v>3907000</v>
      </c>
      <c r="I180" s="307">
        <v>1006000</v>
      </c>
      <c r="J180" s="307"/>
      <c r="K180" s="307"/>
      <c r="L180" s="307"/>
      <c r="M180" s="307"/>
      <c r="N180" s="309">
        <v>24953000</v>
      </c>
    </row>
    <row r="181" spans="1:14" ht="13.5" thickBot="1" x14ac:dyDescent="0.25">
      <c r="A181" s="29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x14ac:dyDescent="0.2">
      <c r="A182" s="293" t="s">
        <v>44</v>
      </c>
      <c r="B182" s="307"/>
      <c r="C182" s="307"/>
      <c r="D182" s="307">
        <v>3826000</v>
      </c>
      <c r="E182" s="307">
        <v>7771000</v>
      </c>
      <c r="F182" s="307">
        <v>5529000</v>
      </c>
      <c r="G182" s="307">
        <v>6786000</v>
      </c>
      <c r="H182" s="307">
        <v>4156000</v>
      </c>
      <c r="I182" s="307" t="s">
        <v>70</v>
      </c>
      <c r="J182" s="307"/>
      <c r="K182" s="307"/>
      <c r="L182" s="307"/>
      <c r="M182" s="307"/>
      <c r="N182" s="309">
        <v>28068000</v>
      </c>
    </row>
    <row r="183" spans="1:14" ht="13.5" thickBot="1" x14ac:dyDescent="0.25">
      <c r="A183" s="29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x14ac:dyDescent="0.2">
      <c r="A184" s="293" t="s">
        <v>32</v>
      </c>
      <c r="B184" s="307">
        <v>9193000</v>
      </c>
      <c r="C184" s="307">
        <v>9805000</v>
      </c>
      <c r="D184" s="307">
        <v>9330000</v>
      </c>
      <c r="E184" s="307">
        <v>8736000</v>
      </c>
      <c r="F184" s="307">
        <v>11095000</v>
      </c>
      <c r="G184" s="307">
        <v>9218000</v>
      </c>
      <c r="H184" s="307">
        <v>10333000</v>
      </c>
      <c r="I184" s="307">
        <v>13016000</v>
      </c>
      <c r="J184" s="307">
        <v>9430000</v>
      </c>
      <c r="K184" s="307">
        <v>13691000</v>
      </c>
      <c r="L184" s="307">
        <v>11298000</v>
      </c>
      <c r="M184" s="307">
        <v>10105000</v>
      </c>
      <c r="N184" s="309">
        <v>125250000</v>
      </c>
    </row>
    <row r="185" spans="1:14" ht="13.5" thickBot="1" x14ac:dyDescent="0.25">
      <c r="A185" s="29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x14ac:dyDescent="0.2">
      <c r="A186" s="293" t="s">
        <v>17</v>
      </c>
      <c r="B186" s="307">
        <v>2903000</v>
      </c>
      <c r="C186" s="307">
        <v>4892000</v>
      </c>
      <c r="D186" s="307">
        <v>2886000</v>
      </c>
      <c r="E186" s="307">
        <v>3610000</v>
      </c>
      <c r="F186" s="307">
        <v>5338000</v>
      </c>
      <c r="G186" s="307">
        <v>5502000</v>
      </c>
      <c r="H186" s="307">
        <v>6649000</v>
      </c>
      <c r="I186" s="307">
        <v>4514000</v>
      </c>
      <c r="J186" s="307">
        <v>5395000</v>
      </c>
      <c r="K186" s="307">
        <v>4514000</v>
      </c>
      <c r="L186" s="307">
        <v>4065000</v>
      </c>
      <c r="M186" s="307">
        <v>8987000</v>
      </c>
      <c r="N186" s="309">
        <v>59255000</v>
      </c>
    </row>
    <row r="187" spans="1:14" ht="13.5" thickBot="1" x14ac:dyDescent="0.25">
      <c r="A187" s="29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x14ac:dyDescent="0.2">
      <c r="A188" s="295" t="s">
        <v>13</v>
      </c>
      <c r="B188" s="295">
        <v>35836000</v>
      </c>
      <c r="C188" s="295">
        <v>36877000</v>
      </c>
      <c r="D188" s="295">
        <v>36139000</v>
      </c>
      <c r="E188" s="295">
        <v>47518000</v>
      </c>
      <c r="F188" s="295">
        <v>47472000</v>
      </c>
      <c r="G188" s="295">
        <v>42077000</v>
      </c>
      <c r="H188" s="295">
        <v>45793000</v>
      </c>
      <c r="I188" s="295">
        <v>43014000</v>
      </c>
      <c r="J188" s="295">
        <v>39974000</v>
      </c>
      <c r="K188" s="295">
        <v>40531000</v>
      </c>
      <c r="L188" s="295">
        <v>37284000</v>
      </c>
      <c r="M188" s="295">
        <v>42017000</v>
      </c>
      <c r="N188" s="295">
        <v>494532000</v>
      </c>
    </row>
    <row r="189" spans="1:14" ht="13.5" thickBot="1" x14ac:dyDescent="0.25">
      <c r="A189" s="296"/>
      <c r="B189" s="296"/>
      <c r="C189" s="296"/>
      <c r="D189" s="296"/>
      <c r="E189" s="296"/>
      <c r="F189" s="296"/>
      <c r="G189" s="296"/>
      <c r="H189" s="296"/>
      <c r="I189" s="296"/>
      <c r="J189" s="296"/>
      <c r="K189" s="296"/>
      <c r="L189" s="296"/>
      <c r="M189" s="296"/>
      <c r="N189" s="296"/>
    </row>
    <row r="193" spans="1:14" s="26" customFormat="1" ht="24.95" customHeight="1" x14ac:dyDescent="0.2">
      <c r="A193" s="301" t="s">
        <v>169</v>
      </c>
      <c r="B193" s="301"/>
      <c r="C193" s="301"/>
      <c r="D193" s="301"/>
      <c r="E193" s="301"/>
      <c r="F193" s="301"/>
      <c r="G193" s="301"/>
      <c r="H193" s="301"/>
      <c r="I193" s="301"/>
      <c r="J193" s="301"/>
      <c r="K193" s="301"/>
      <c r="L193" s="301"/>
      <c r="M193" s="301"/>
      <c r="N193" s="301"/>
    </row>
    <row r="194" spans="1:14" ht="13.5" thickBot="1" x14ac:dyDescent="0.25"/>
    <row r="195" spans="1:14" x14ac:dyDescent="0.2">
      <c r="A195" s="293"/>
      <c r="B195" s="303" t="s">
        <v>1</v>
      </c>
      <c r="C195" s="293" t="s">
        <v>2</v>
      </c>
      <c r="D195" s="303" t="s">
        <v>3</v>
      </c>
      <c r="E195" s="293" t="s">
        <v>4</v>
      </c>
      <c r="F195" s="303" t="s">
        <v>5</v>
      </c>
      <c r="G195" s="293" t="s">
        <v>6</v>
      </c>
      <c r="H195" s="303" t="s">
        <v>7</v>
      </c>
      <c r="I195" s="293" t="s">
        <v>8</v>
      </c>
      <c r="J195" s="303" t="s">
        <v>9</v>
      </c>
      <c r="K195" s="293" t="s">
        <v>10</v>
      </c>
      <c r="L195" s="303" t="s">
        <v>11</v>
      </c>
      <c r="M195" s="293" t="s">
        <v>12</v>
      </c>
      <c r="N195" s="305" t="s">
        <v>13</v>
      </c>
    </row>
    <row r="196" spans="1:14" ht="13.5" thickBot="1" x14ac:dyDescent="0.25">
      <c r="A196" s="294"/>
      <c r="B196" s="304"/>
      <c r="C196" s="294"/>
      <c r="D196" s="304"/>
      <c r="E196" s="294"/>
      <c r="F196" s="304"/>
      <c r="G196" s="294"/>
      <c r="H196" s="304"/>
      <c r="I196" s="294"/>
      <c r="J196" s="304"/>
      <c r="K196" s="294"/>
      <c r="L196" s="304"/>
      <c r="M196" s="294"/>
      <c r="N196" s="306"/>
    </row>
    <row r="197" spans="1:14" x14ac:dyDescent="0.2">
      <c r="A197" s="293" t="s">
        <v>19</v>
      </c>
      <c r="B197" s="307">
        <v>17646748</v>
      </c>
      <c r="C197" s="307">
        <v>19372274</v>
      </c>
      <c r="D197" s="307">
        <v>13331577</v>
      </c>
      <c r="E197" s="307">
        <v>14323326</v>
      </c>
      <c r="F197" s="307">
        <v>17812880</v>
      </c>
      <c r="G197" s="307">
        <v>28051790</v>
      </c>
      <c r="H197" s="307">
        <v>25719911</v>
      </c>
      <c r="I197" s="307">
        <v>29886222</v>
      </c>
      <c r="J197" s="307">
        <v>30809525</v>
      </c>
      <c r="K197" s="307">
        <v>27082068</v>
      </c>
      <c r="L197" s="307">
        <v>25844409</v>
      </c>
      <c r="M197" s="307">
        <v>17293622</v>
      </c>
      <c r="N197" s="309">
        <v>267174352</v>
      </c>
    </row>
    <row r="198" spans="1:14" ht="13.5" thickBot="1" x14ac:dyDescent="0.25">
      <c r="A198" s="294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10"/>
    </row>
    <row r="199" spans="1:14" x14ac:dyDescent="0.2">
      <c r="A199" s="297" t="s">
        <v>45</v>
      </c>
      <c r="B199" s="307">
        <v>25511575</v>
      </c>
      <c r="C199" s="307">
        <v>6918944</v>
      </c>
      <c r="D199" s="307">
        <v>6525000</v>
      </c>
      <c r="E199" s="307">
        <v>32355607</v>
      </c>
      <c r="F199" s="307">
        <v>73652428</v>
      </c>
      <c r="G199" s="307">
        <v>82766259</v>
      </c>
      <c r="H199" s="307">
        <v>72556393</v>
      </c>
      <c r="I199" s="307">
        <v>67379357</v>
      </c>
      <c r="J199" s="307">
        <v>62034808</v>
      </c>
      <c r="K199" s="307">
        <v>53698753</v>
      </c>
      <c r="L199" s="307">
        <v>51177163</v>
      </c>
      <c r="M199" s="307">
        <v>59335399</v>
      </c>
      <c r="N199" s="309">
        <v>593911686</v>
      </c>
    </row>
    <row r="200" spans="1:14" ht="13.5" thickBot="1" x14ac:dyDescent="0.25">
      <c r="A200" s="298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ht="12.75" customHeight="1" x14ac:dyDescent="0.2">
      <c r="A201" s="297" t="s">
        <v>46</v>
      </c>
      <c r="B201" s="307">
        <v>3975940</v>
      </c>
      <c r="C201" s="307">
        <v>2934840</v>
      </c>
      <c r="D201" s="307">
        <v>1968300</v>
      </c>
      <c r="E201" s="307">
        <v>1144420</v>
      </c>
      <c r="F201" s="307">
        <v>2428380</v>
      </c>
      <c r="G201" s="307">
        <v>488700</v>
      </c>
      <c r="H201" s="307">
        <v>4459944</v>
      </c>
      <c r="I201" s="307">
        <v>5158020</v>
      </c>
      <c r="J201" s="307">
        <v>4976640</v>
      </c>
      <c r="K201" s="307">
        <v>5111640</v>
      </c>
      <c r="L201" s="307">
        <v>8617560</v>
      </c>
      <c r="M201" s="307">
        <v>6184620</v>
      </c>
      <c r="N201" s="309">
        <v>47449004</v>
      </c>
    </row>
    <row r="202" spans="1:14" ht="12.75" customHeight="1" thickBot="1" x14ac:dyDescent="0.25">
      <c r="A202" s="29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x14ac:dyDescent="0.2">
      <c r="A203" s="293" t="s">
        <v>23</v>
      </c>
      <c r="B203" s="307">
        <v>2627344</v>
      </c>
      <c r="C203" s="307">
        <v>6087942</v>
      </c>
      <c r="D203" s="307">
        <v>3589508</v>
      </c>
      <c r="E203" s="307">
        <v>4736083</v>
      </c>
      <c r="F203" s="307">
        <v>1803702</v>
      </c>
      <c r="G203" s="307">
        <v>2952571</v>
      </c>
      <c r="H203" s="307">
        <v>6588459</v>
      </c>
      <c r="I203" s="307">
        <v>5188295</v>
      </c>
      <c r="J203" s="307">
        <v>6330308</v>
      </c>
      <c r="K203" s="307">
        <v>6293295</v>
      </c>
      <c r="L203" s="307">
        <v>5296333</v>
      </c>
      <c r="M203" s="307">
        <v>3531064</v>
      </c>
      <c r="N203" s="309">
        <v>55024904</v>
      </c>
    </row>
    <row r="204" spans="1:14" ht="13.5" thickBot="1" x14ac:dyDescent="0.25">
      <c r="A204" s="294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2.75" customHeight="1" x14ac:dyDescent="0.2">
      <c r="A205" s="297" t="s">
        <v>39</v>
      </c>
      <c r="B205" s="307">
        <v>8052084</v>
      </c>
      <c r="C205" s="307">
        <v>6288449</v>
      </c>
      <c r="D205" s="307">
        <v>6053375</v>
      </c>
      <c r="E205" s="307">
        <v>6102673</v>
      </c>
      <c r="F205" s="307">
        <v>8011356</v>
      </c>
      <c r="G205" s="307">
        <v>7481519</v>
      </c>
      <c r="H205" s="307">
        <v>7147558</v>
      </c>
      <c r="I205" s="307">
        <v>6247056</v>
      </c>
      <c r="J205" s="307">
        <v>8022031</v>
      </c>
      <c r="K205" s="307">
        <v>7776643</v>
      </c>
      <c r="L205" s="307">
        <v>6470492</v>
      </c>
      <c r="M205" s="307">
        <v>4925624</v>
      </c>
      <c r="N205" s="309">
        <v>82578860</v>
      </c>
    </row>
    <row r="206" spans="1:14" ht="13.5" thickBot="1" x14ac:dyDescent="0.25">
      <c r="A206" s="298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x14ac:dyDescent="0.2">
      <c r="A207" s="293" t="s">
        <v>48</v>
      </c>
      <c r="B207" s="307">
        <v>36800</v>
      </c>
      <c r="C207" s="307"/>
      <c r="D207" s="307"/>
      <c r="E207" s="307"/>
      <c r="F207" s="307"/>
      <c r="G207" s="307"/>
      <c r="H207" s="307"/>
      <c r="I207" s="307">
        <v>451860</v>
      </c>
      <c r="J207" s="307">
        <v>460720</v>
      </c>
      <c r="K207" s="307">
        <v>1355580</v>
      </c>
      <c r="L207" s="307"/>
      <c r="M207" s="307">
        <v>1904850</v>
      </c>
      <c r="N207" s="309">
        <v>4209810</v>
      </c>
    </row>
    <row r="208" spans="1:14" ht="13.5" thickBot="1" x14ac:dyDescent="0.25">
      <c r="A208" s="29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x14ac:dyDescent="0.2">
      <c r="A209" s="293" t="s">
        <v>49</v>
      </c>
      <c r="B209" s="307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9">
        <v>0</v>
      </c>
    </row>
    <row r="210" spans="1:14" ht="13.5" thickBot="1" x14ac:dyDescent="0.25">
      <c r="A210" s="29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x14ac:dyDescent="0.2">
      <c r="A211" s="293" t="s">
        <v>50</v>
      </c>
      <c r="B211" s="307">
        <v>8925940</v>
      </c>
      <c r="C211" s="307">
        <v>9629503</v>
      </c>
      <c r="D211" s="307">
        <v>15013498</v>
      </c>
      <c r="E211" s="307">
        <v>11738836</v>
      </c>
      <c r="F211" s="307">
        <v>10809698</v>
      </c>
      <c r="G211" s="307">
        <v>10791576</v>
      </c>
      <c r="H211" s="307">
        <v>23556090</v>
      </c>
      <c r="I211" s="307">
        <v>18869355</v>
      </c>
      <c r="J211" s="307">
        <v>16555270</v>
      </c>
      <c r="K211" s="307">
        <v>12021235</v>
      </c>
      <c r="L211" s="307">
        <v>6306151</v>
      </c>
      <c r="M211" s="307">
        <v>5371678</v>
      </c>
      <c r="N211" s="309">
        <v>149588830</v>
      </c>
    </row>
    <row r="212" spans="1:14" ht="13.5" thickBot="1" x14ac:dyDescent="0.25">
      <c r="A212" s="29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x14ac:dyDescent="0.2">
      <c r="A213" s="293" t="s">
        <v>22</v>
      </c>
      <c r="B213" s="307"/>
      <c r="C213" s="307">
        <v>8074049</v>
      </c>
      <c r="D213" s="307">
        <v>4595845</v>
      </c>
      <c r="E213" s="307">
        <v>14707937</v>
      </c>
      <c r="F213" s="307">
        <v>7861410</v>
      </c>
      <c r="G213" s="307">
        <v>12189642</v>
      </c>
      <c r="H213" s="307">
        <v>14535532</v>
      </c>
      <c r="I213" s="307">
        <v>14334920</v>
      </c>
      <c r="J213" s="307">
        <v>11081170</v>
      </c>
      <c r="K213" s="307">
        <v>7036807</v>
      </c>
      <c r="L213" s="307">
        <v>5024310</v>
      </c>
      <c r="M213" s="307">
        <v>2021217</v>
      </c>
      <c r="N213" s="309">
        <v>101462839</v>
      </c>
    </row>
    <row r="214" spans="1:14" ht="13.5" thickBot="1" x14ac:dyDescent="0.25">
      <c r="A214" s="29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x14ac:dyDescent="0.2">
      <c r="A215" s="295" t="s">
        <v>13</v>
      </c>
      <c r="B215" s="295">
        <v>66776431</v>
      </c>
      <c r="C215" s="295">
        <v>59306001</v>
      </c>
      <c r="D215" s="295">
        <v>51077103</v>
      </c>
      <c r="E215" s="295">
        <v>85108882</v>
      </c>
      <c r="F215" s="295">
        <v>122379854</v>
      </c>
      <c r="G215" s="295">
        <v>144722057</v>
      </c>
      <c r="H215" s="295">
        <v>154563887</v>
      </c>
      <c r="I215" s="295">
        <v>147515085</v>
      </c>
      <c r="J215" s="295">
        <v>140270472</v>
      </c>
      <c r="K215" s="295">
        <v>120376021</v>
      </c>
      <c r="L215" s="295">
        <v>108736418</v>
      </c>
      <c r="M215" s="295">
        <v>100568074</v>
      </c>
      <c r="N215" s="295">
        <v>1301400285</v>
      </c>
    </row>
    <row r="216" spans="1:14" ht="13.5" thickBot="1" x14ac:dyDescent="0.25">
      <c r="A216" s="296"/>
      <c r="B216" s="296"/>
      <c r="C216" s="296"/>
      <c r="D216" s="296"/>
      <c r="E216" s="296"/>
      <c r="F216" s="296"/>
      <c r="G216" s="296"/>
      <c r="H216" s="296"/>
      <c r="I216" s="296"/>
      <c r="J216" s="296"/>
      <c r="K216" s="296"/>
      <c r="L216" s="296"/>
      <c r="M216" s="296"/>
      <c r="N216" s="296"/>
    </row>
  </sheetData>
  <mergeCells count="1267">
    <mergeCell ref="A2:N2"/>
    <mergeCell ref="A10:N10"/>
    <mergeCell ref="A137:N137"/>
    <mergeCell ref="A166:N166"/>
    <mergeCell ref="A195:A196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A168:A169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N168:N169"/>
    <mergeCell ref="A139:A140"/>
    <mergeCell ref="B139:B140"/>
    <mergeCell ref="C139:C140"/>
    <mergeCell ref="D139:D140"/>
    <mergeCell ref="E139:E140"/>
    <mergeCell ref="H139:H140"/>
    <mergeCell ref="I139:I140"/>
    <mergeCell ref="J168:J169"/>
    <mergeCell ref="K168:K169"/>
    <mergeCell ref="N139:N140"/>
    <mergeCell ref="A110:A111"/>
    <mergeCell ref="B110:B111"/>
    <mergeCell ref="C110:C111"/>
    <mergeCell ref="D110:D111"/>
    <mergeCell ref="E110:E111"/>
    <mergeCell ref="J139:J140"/>
    <mergeCell ref="K139:K140"/>
    <mergeCell ref="L139:L140"/>
    <mergeCell ref="M139:M140"/>
    <mergeCell ref="L168:L169"/>
    <mergeCell ref="M168:M169"/>
    <mergeCell ref="F139:F140"/>
    <mergeCell ref="G139:G140"/>
    <mergeCell ref="J110:J111"/>
    <mergeCell ref="K110:K111"/>
    <mergeCell ref="I110:I111"/>
    <mergeCell ref="I132:I133"/>
    <mergeCell ref="J132:J133"/>
    <mergeCell ref="K132:K133"/>
    <mergeCell ref="A132:A133"/>
    <mergeCell ref="B132:B133"/>
    <mergeCell ref="C132:C133"/>
    <mergeCell ref="D132:D133"/>
    <mergeCell ref="E132:E133"/>
    <mergeCell ref="F132:F133"/>
    <mergeCell ref="G132:G133"/>
    <mergeCell ref="H55:H56"/>
    <mergeCell ref="I55:I56"/>
    <mergeCell ref="H110:H111"/>
    <mergeCell ref="F110:F111"/>
    <mergeCell ref="G110:G111"/>
    <mergeCell ref="G103:G104"/>
    <mergeCell ref="H103:H104"/>
    <mergeCell ref="C12:C13"/>
    <mergeCell ref="D12:D13"/>
    <mergeCell ref="E12:E13"/>
    <mergeCell ref="N110:N111"/>
    <mergeCell ref="A55:A56"/>
    <mergeCell ref="B55:B56"/>
    <mergeCell ref="C55:C56"/>
    <mergeCell ref="D55:D56"/>
    <mergeCell ref="L110:L111"/>
    <mergeCell ref="M110:M111"/>
    <mergeCell ref="K12:K13"/>
    <mergeCell ref="J55:J56"/>
    <mergeCell ref="K55:K56"/>
    <mergeCell ref="L55:L56"/>
    <mergeCell ref="M55:M56"/>
    <mergeCell ref="N55:N56"/>
    <mergeCell ref="M12:M13"/>
    <mergeCell ref="N12:N13"/>
    <mergeCell ref="A53:N53"/>
    <mergeCell ref="A28:A29"/>
    <mergeCell ref="A30:A31"/>
    <mergeCell ref="A32:A33"/>
    <mergeCell ref="F12:F13"/>
    <mergeCell ref="A24:A25"/>
    <mergeCell ref="A26:A27"/>
    <mergeCell ref="A12:A13"/>
    <mergeCell ref="B12:B13"/>
    <mergeCell ref="A186:A187"/>
    <mergeCell ref="A141:A142"/>
    <mergeCell ref="A143:A144"/>
    <mergeCell ref="A145:A146"/>
    <mergeCell ref="A147:A148"/>
    <mergeCell ref="L12:L13"/>
    <mergeCell ref="G12:G13"/>
    <mergeCell ref="H12:H13"/>
    <mergeCell ref="I12:I13"/>
    <mergeCell ref="J12:J13"/>
    <mergeCell ref="A124:A125"/>
    <mergeCell ref="A126:A127"/>
    <mergeCell ref="A128:A129"/>
    <mergeCell ref="A130:A131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E55:E56"/>
    <mergeCell ref="F55:F56"/>
    <mergeCell ref="G55:G56"/>
    <mergeCell ref="A77:A78"/>
    <mergeCell ref="A79:A80"/>
    <mergeCell ref="A81:A82"/>
    <mergeCell ref="A203:A204"/>
    <mergeCell ref="A205:A206"/>
    <mergeCell ref="A207:A208"/>
    <mergeCell ref="A209:A210"/>
    <mergeCell ref="A211:A212"/>
    <mergeCell ref="A108:N108"/>
    <mergeCell ref="A193:N193"/>
    <mergeCell ref="A197:A198"/>
    <mergeCell ref="A199:A200"/>
    <mergeCell ref="A184:A185"/>
    <mergeCell ref="A213:A214"/>
    <mergeCell ref="A170:A171"/>
    <mergeCell ref="A172:A173"/>
    <mergeCell ref="A174:A175"/>
    <mergeCell ref="A176:A177"/>
    <mergeCell ref="A178:A179"/>
    <mergeCell ref="A180:A181"/>
    <mergeCell ref="A182:A183"/>
    <mergeCell ref="A188:A189"/>
    <mergeCell ref="A201:A202"/>
    <mergeCell ref="A149:A150"/>
    <mergeCell ref="A151:A152"/>
    <mergeCell ref="A153:A154"/>
    <mergeCell ref="A155:A156"/>
    <mergeCell ref="A157:A158"/>
    <mergeCell ref="A159:A160"/>
    <mergeCell ref="A112:A113"/>
    <mergeCell ref="A114:A115"/>
    <mergeCell ref="A116:A117"/>
    <mergeCell ref="A118:A119"/>
    <mergeCell ref="A120:A121"/>
    <mergeCell ref="A122:A123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4:A15"/>
    <mergeCell ref="A16:A17"/>
    <mergeCell ref="A18:A19"/>
    <mergeCell ref="A20:A21"/>
    <mergeCell ref="A22:A23"/>
    <mergeCell ref="A40:A41"/>
    <mergeCell ref="A42:A43"/>
    <mergeCell ref="A44:A45"/>
    <mergeCell ref="A46:A47"/>
    <mergeCell ref="A48:A49"/>
    <mergeCell ref="A34:A35"/>
    <mergeCell ref="A36:A37"/>
    <mergeCell ref="A38:A39"/>
    <mergeCell ref="B48:B49"/>
    <mergeCell ref="B46:B47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A103:A104"/>
    <mergeCell ref="B103:B104"/>
    <mergeCell ref="C103:C104"/>
    <mergeCell ref="D103:D104"/>
    <mergeCell ref="E103:E104"/>
    <mergeCell ref="F103:F104"/>
    <mergeCell ref="I103:I104"/>
    <mergeCell ref="J103:J104"/>
    <mergeCell ref="K103:K104"/>
    <mergeCell ref="L103:L104"/>
    <mergeCell ref="M103:M104"/>
    <mergeCell ref="N103:N104"/>
    <mergeCell ref="B57:B58"/>
    <mergeCell ref="C57:C58"/>
    <mergeCell ref="D57:D58"/>
    <mergeCell ref="E57:E58"/>
    <mergeCell ref="F57:F58"/>
    <mergeCell ref="G57:G58"/>
    <mergeCell ref="H132:H133"/>
    <mergeCell ref="L132:L133"/>
    <mergeCell ref="M132:M133"/>
    <mergeCell ref="N132:N133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M161:M162"/>
    <mergeCell ref="N161:N162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A215:A216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J215:J216"/>
    <mergeCell ref="K215:K216"/>
    <mergeCell ref="L215:L216"/>
    <mergeCell ref="M215:M216"/>
    <mergeCell ref="N215:N216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L203:L204"/>
    <mergeCell ref="M203:M204"/>
    <mergeCell ref="N203:N204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B44:B45"/>
    <mergeCell ref="C44:C45"/>
    <mergeCell ref="D44:D45"/>
    <mergeCell ref="E44:E45"/>
    <mergeCell ref="F44:F45"/>
    <mergeCell ref="G44:G45"/>
    <mergeCell ref="H44:H45"/>
    <mergeCell ref="I44:I45"/>
    <mergeCell ref="N44:N45"/>
    <mergeCell ref="K46:K47"/>
    <mergeCell ref="H46:H47"/>
    <mergeCell ref="I46:I47"/>
    <mergeCell ref="J46:J47"/>
    <mergeCell ref="J44:J45"/>
    <mergeCell ref="K44:K45"/>
    <mergeCell ref="L44:L45"/>
    <mergeCell ref="M44:M45"/>
    <mergeCell ref="L46:L47"/>
    <mergeCell ref="C46:C47"/>
    <mergeCell ref="D46:D47"/>
    <mergeCell ref="E46:E47"/>
    <mergeCell ref="F46:F47"/>
    <mergeCell ref="G46:G47"/>
    <mergeCell ref="N46:N47"/>
    <mergeCell ref="M46:M47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0'!A40" display="1 - FERROEXPRESO PAMPEANO S.A."/>
    <hyperlink ref="A5:C5" location="'2000'!A85" display="2 - NUEVO CENTRAL ARGENTINO S.A."/>
    <hyperlink ref="A6:C6" location="'2000'!A136" display="3 - FERROSUR ROCA S.A."/>
    <hyperlink ref="A7:C7" location="'2000'!A165" display="4 - BUENOS AIRES AL PACIFICO S.A. "/>
    <hyperlink ref="A8:C8" location="'2000'!A192" display="5 - FERROCARRIL MESOPOTAMICO GRAL URQUIZA S.A."/>
    <hyperlink ref="A9:C9" location="'2000'!A219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52" max="16383" man="1"/>
    <brk id="107" max="16383" man="1"/>
    <brk id="136" max="16383" man="1"/>
    <brk id="165" max="16383" man="1"/>
    <brk id="192" max="16383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20"/>
  <sheetViews>
    <sheetView showGridLines="0" showRowColHeaders="0" view="pageBreakPreview" topLeftCell="E1" zoomScaleNormal="100" zoomScaleSheetLayoutView="100" zoomScalePageLayoutView="75" workbookViewId="0"/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184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  <c r="E4" s="32"/>
      <c r="N4" s="25"/>
    </row>
    <row r="5" spans="1:14" s="26" customFormat="1" ht="24.95" customHeight="1" x14ac:dyDescent="0.2">
      <c r="A5" s="190" t="s">
        <v>18</v>
      </c>
      <c r="B5" s="190"/>
      <c r="C5" s="190"/>
      <c r="D5" s="190"/>
      <c r="E5" s="32"/>
      <c r="N5" s="25"/>
    </row>
    <row r="6" spans="1:14" s="26" customFormat="1" ht="24.95" customHeight="1" x14ac:dyDescent="0.2">
      <c r="A6" s="190" t="s">
        <v>29</v>
      </c>
      <c r="B6" s="190"/>
      <c r="C6" s="190"/>
      <c r="D6" s="190"/>
      <c r="E6" s="32"/>
      <c r="N6" s="25"/>
    </row>
    <row r="7" spans="1:14" s="26" customFormat="1" ht="24.95" customHeight="1" x14ac:dyDescent="0.2">
      <c r="A7" s="190" t="s">
        <v>202</v>
      </c>
      <c r="B7" s="190"/>
      <c r="C7" s="190"/>
      <c r="D7" s="190"/>
      <c r="E7" s="32"/>
      <c r="N7" s="25"/>
    </row>
    <row r="8" spans="1:14" s="26" customFormat="1" ht="24.95" customHeight="1" x14ac:dyDescent="0.2">
      <c r="A8" s="190" t="s">
        <v>113</v>
      </c>
      <c r="B8" s="190"/>
      <c r="C8" s="190"/>
      <c r="D8" s="190"/>
      <c r="E8" s="32"/>
      <c r="N8" s="25"/>
    </row>
    <row r="9" spans="1:14" s="26" customFormat="1" ht="24.95" customHeight="1" x14ac:dyDescent="0.2">
      <c r="A9" s="190" t="s">
        <v>76</v>
      </c>
      <c r="B9" s="190"/>
      <c r="C9" s="190"/>
      <c r="D9" s="190"/>
      <c r="E9" s="36"/>
      <c r="N9" s="25"/>
    </row>
    <row r="10" spans="1:14" x14ac:dyDescent="0.2">
      <c r="A10" s="301" t="s">
        <v>163</v>
      </c>
      <c r="B10" s="301"/>
      <c r="C10" s="301"/>
      <c r="D10" s="301"/>
      <c r="E10" s="301"/>
      <c r="F10" s="301"/>
      <c r="G10" s="301"/>
      <c r="H10" s="301"/>
      <c r="I10" s="301"/>
      <c r="J10" s="301"/>
      <c r="K10" s="301"/>
      <c r="L10" s="301"/>
      <c r="M10" s="301"/>
      <c r="N10" s="301"/>
    </row>
    <row r="11" spans="1:14" ht="13.5" thickBot="1" x14ac:dyDescent="0.25"/>
    <row r="12" spans="1:14" s="26" customFormat="1" ht="24.95" customHeight="1" x14ac:dyDescent="0.2">
      <c r="A12" s="293"/>
      <c r="B12" s="303" t="s">
        <v>1</v>
      </c>
      <c r="C12" s="293" t="s">
        <v>2</v>
      </c>
      <c r="D12" s="303" t="s">
        <v>3</v>
      </c>
      <c r="E12" s="293" t="s">
        <v>4</v>
      </c>
      <c r="F12" s="303" t="s">
        <v>5</v>
      </c>
      <c r="G12" s="293" t="s">
        <v>6</v>
      </c>
      <c r="H12" s="303" t="s">
        <v>7</v>
      </c>
      <c r="I12" s="293" t="s">
        <v>8</v>
      </c>
      <c r="J12" s="303" t="s">
        <v>9</v>
      </c>
      <c r="K12" s="293" t="s">
        <v>10</v>
      </c>
      <c r="L12" s="303" t="s">
        <v>11</v>
      </c>
      <c r="M12" s="293" t="s">
        <v>12</v>
      </c>
      <c r="N12" s="305" t="s">
        <v>13</v>
      </c>
    </row>
    <row r="13" spans="1:14" ht="13.5" thickBot="1" x14ac:dyDescent="0.25">
      <c r="A13" s="294"/>
      <c r="B13" s="304"/>
      <c r="C13" s="294"/>
      <c r="D13" s="304"/>
      <c r="E13" s="294"/>
      <c r="F13" s="304"/>
      <c r="G13" s="294"/>
      <c r="H13" s="304"/>
      <c r="I13" s="294"/>
      <c r="J13" s="304"/>
      <c r="K13" s="294"/>
      <c r="L13" s="304"/>
      <c r="M13" s="294"/>
      <c r="N13" s="306"/>
    </row>
    <row r="14" spans="1:14" x14ac:dyDescent="0.2">
      <c r="A14" s="293" t="s">
        <v>14</v>
      </c>
      <c r="B14" s="307">
        <v>1170000</v>
      </c>
      <c r="C14" s="307">
        <v>800000</v>
      </c>
      <c r="D14" s="307">
        <v>1930000</v>
      </c>
      <c r="E14" s="307">
        <v>7330000</v>
      </c>
      <c r="F14" s="307">
        <v>4370000</v>
      </c>
      <c r="G14" s="307">
        <v>5680000</v>
      </c>
      <c r="H14" s="307">
        <v>6780000</v>
      </c>
      <c r="I14" s="307">
        <v>4500000</v>
      </c>
      <c r="J14" s="307">
        <v>3740000</v>
      </c>
      <c r="K14" s="307">
        <v>5370000</v>
      </c>
      <c r="L14" s="307">
        <v>6380000</v>
      </c>
      <c r="M14" s="307">
        <v>4350000</v>
      </c>
      <c r="N14" s="309">
        <v>52400000</v>
      </c>
    </row>
    <row r="15" spans="1:14" ht="13.5" thickBot="1" x14ac:dyDescent="0.25">
      <c r="A15" s="294"/>
      <c r="B15" s="308"/>
      <c r="C15" s="308"/>
      <c r="D15" s="308"/>
      <c r="E15" s="308"/>
      <c r="F15" s="308"/>
      <c r="G15" s="308"/>
      <c r="H15" s="308"/>
      <c r="I15" s="308"/>
      <c r="J15" s="308"/>
      <c r="K15" s="308"/>
      <c r="L15" s="308"/>
      <c r="M15" s="308"/>
      <c r="N15" s="310"/>
    </row>
    <row r="16" spans="1:14" x14ac:dyDescent="0.2">
      <c r="A16" s="293" t="s">
        <v>118</v>
      </c>
      <c r="B16" s="307">
        <v>600000</v>
      </c>
      <c r="C16" s="307">
        <v>50000</v>
      </c>
      <c r="D16" s="307">
        <v>80000</v>
      </c>
      <c r="E16" s="307"/>
      <c r="F16" s="307"/>
      <c r="G16" s="307"/>
      <c r="H16" s="307">
        <v>160000</v>
      </c>
      <c r="I16" s="307"/>
      <c r="J16" s="307"/>
      <c r="K16" s="307"/>
      <c r="L16" s="307"/>
      <c r="M16" s="307">
        <v>1390000</v>
      </c>
      <c r="N16" s="309">
        <v>2280000</v>
      </c>
    </row>
    <row r="17" spans="1:14" ht="13.5" thickBot="1" x14ac:dyDescent="0.25">
      <c r="A17" s="29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ht="13.5" customHeight="1" x14ac:dyDescent="0.2">
      <c r="A18" s="293" t="s">
        <v>109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9">
        <v>0</v>
      </c>
    </row>
    <row r="19" spans="1:14" ht="13.5" customHeight="1" thickBot="1" x14ac:dyDescent="0.25">
      <c r="A19" s="29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ht="13.5" customHeight="1" x14ac:dyDescent="0.2">
      <c r="A20" s="293" t="s">
        <v>80</v>
      </c>
      <c r="B20" s="307">
        <v>6510000</v>
      </c>
      <c r="C20" s="307">
        <v>3910000</v>
      </c>
      <c r="D20" s="307">
        <v>1850000</v>
      </c>
      <c r="E20" s="307">
        <v>30000</v>
      </c>
      <c r="F20" s="307">
        <v>1360000</v>
      </c>
      <c r="G20" s="307">
        <v>3080000</v>
      </c>
      <c r="H20" s="307">
        <v>1360000</v>
      </c>
      <c r="I20" s="307">
        <v>4420000</v>
      </c>
      <c r="J20" s="307">
        <v>1480000</v>
      </c>
      <c r="K20" s="307">
        <v>510000</v>
      </c>
      <c r="L20" s="307">
        <v>730000</v>
      </c>
      <c r="M20" s="307">
        <v>750000</v>
      </c>
      <c r="N20" s="309">
        <v>25990000</v>
      </c>
    </row>
    <row r="21" spans="1:14" ht="13.5" customHeight="1" thickBot="1" x14ac:dyDescent="0.25">
      <c r="A21" s="29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ht="13.5" customHeight="1" x14ac:dyDescent="0.2">
      <c r="A22" s="293" t="s">
        <v>119</v>
      </c>
      <c r="B22" s="307"/>
      <c r="C22" s="307"/>
      <c r="D22" s="307"/>
      <c r="E22" s="307"/>
      <c r="F22" s="307"/>
      <c r="G22" s="307"/>
      <c r="H22" s="307"/>
      <c r="I22" s="307"/>
      <c r="J22" s="307"/>
      <c r="K22" s="307"/>
      <c r="L22" s="307"/>
      <c r="M22" s="307"/>
      <c r="N22" s="309">
        <v>0</v>
      </c>
    </row>
    <row r="23" spans="1:14" ht="13.5" customHeight="1" thickBot="1" x14ac:dyDescent="0.25">
      <c r="A23" s="29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ht="13.5" customHeight="1" x14ac:dyDescent="0.2">
      <c r="A24" s="293" t="s">
        <v>16</v>
      </c>
      <c r="B24" s="307"/>
      <c r="C24" s="307">
        <v>2010000</v>
      </c>
      <c r="D24" s="307">
        <v>3510000</v>
      </c>
      <c r="E24" s="307">
        <v>3570000</v>
      </c>
      <c r="F24" s="307">
        <v>6090000</v>
      </c>
      <c r="G24" s="307">
        <v>17810000</v>
      </c>
      <c r="H24" s="307">
        <v>24790000</v>
      </c>
      <c r="I24" s="307">
        <v>14070000</v>
      </c>
      <c r="J24" s="307">
        <v>3600000</v>
      </c>
      <c r="K24" s="307">
        <v>17350000</v>
      </c>
      <c r="L24" s="307">
        <v>4494000</v>
      </c>
      <c r="M24" s="307">
        <v>1050000</v>
      </c>
      <c r="N24" s="309">
        <v>98344000</v>
      </c>
    </row>
    <row r="25" spans="1:14" ht="13.5" customHeight="1" thickBot="1" x14ac:dyDescent="0.25">
      <c r="A25" s="29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ht="13.5" customHeight="1" x14ac:dyDescent="0.2">
      <c r="A26" s="293" t="s">
        <v>83</v>
      </c>
      <c r="B26" s="307">
        <v>360000</v>
      </c>
      <c r="C26" s="307">
        <v>400000</v>
      </c>
      <c r="D26" s="307">
        <v>18160000</v>
      </c>
      <c r="E26" s="307">
        <v>7870000</v>
      </c>
      <c r="F26" s="307">
        <v>5620000</v>
      </c>
      <c r="G26" s="307">
        <v>9170000</v>
      </c>
      <c r="H26" s="307">
        <v>11800000</v>
      </c>
      <c r="I26" s="307">
        <v>9820000</v>
      </c>
      <c r="J26" s="307">
        <v>19790000</v>
      </c>
      <c r="K26" s="307">
        <v>15790000</v>
      </c>
      <c r="L26" s="307">
        <v>19690000</v>
      </c>
      <c r="M26" s="307">
        <v>10120000</v>
      </c>
      <c r="N26" s="309">
        <v>128590000</v>
      </c>
    </row>
    <row r="27" spans="1:14" ht="13.5" customHeight="1" thickBot="1" x14ac:dyDescent="0.25">
      <c r="A27" s="29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ht="13.5" customHeight="1" x14ac:dyDescent="0.2">
      <c r="A28" s="293" t="s">
        <v>111</v>
      </c>
      <c r="B28" s="307"/>
      <c r="C28" s="307"/>
      <c r="D28" s="307">
        <v>3210000</v>
      </c>
      <c r="E28" s="307">
        <v>3890000</v>
      </c>
      <c r="F28" s="307">
        <v>1810000</v>
      </c>
      <c r="G28" s="307">
        <v>2830000</v>
      </c>
      <c r="H28" s="307">
        <v>1140000</v>
      </c>
      <c r="I28" s="307">
        <v>3730000</v>
      </c>
      <c r="J28" s="307">
        <v>3400000</v>
      </c>
      <c r="K28" s="307">
        <v>7430000</v>
      </c>
      <c r="L28" s="307">
        <v>2010000</v>
      </c>
      <c r="M28" s="307">
        <v>4190000</v>
      </c>
      <c r="N28" s="309">
        <v>33640000</v>
      </c>
    </row>
    <row r="29" spans="1:14" ht="13.5" customHeight="1" thickBot="1" x14ac:dyDescent="0.25">
      <c r="A29" s="29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10"/>
    </row>
    <row r="30" spans="1:14" ht="13.5" customHeight="1" x14ac:dyDescent="0.2">
      <c r="A30" s="293" t="s">
        <v>89</v>
      </c>
      <c r="B30" s="307"/>
      <c r="C30" s="307"/>
      <c r="D30" s="307"/>
      <c r="E30" s="307"/>
      <c r="F30" s="307"/>
      <c r="G30" s="307"/>
      <c r="H30" s="307"/>
      <c r="I30" s="307"/>
      <c r="J30" s="307">
        <v>1160000</v>
      </c>
      <c r="K30" s="307"/>
      <c r="L30" s="307"/>
      <c r="M30" s="307"/>
      <c r="N30" s="309">
        <v>1160000</v>
      </c>
    </row>
    <row r="31" spans="1:14" ht="13.5" customHeight="1" thickBot="1" x14ac:dyDescent="0.25">
      <c r="A31" s="29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10"/>
    </row>
    <row r="32" spans="1:14" ht="13.5" customHeight="1" x14ac:dyDescent="0.2">
      <c r="A32" s="293" t="s">
        <v>81</v>
      </c>
      <c r="B32" s="307">
        <v>24740000</v>
      </c>
      <c r="C32" s="307">
        <v>1100000</v>
      </c>
      <c r="D32" s="307">
        <v>10010000</v>
      </c>
      <c r="E32" s="307">
        <v>38490000</v>
      </c>
      <c r="F32" s="307">
        <v>20390000</v>
      </c>
      <c r="G32" s="307">
        <v>10760000</v>
      </c>
      <c r="H32" s="307">
        <v>10020000</v>
      </c>
      <c r="I32" s="307">
        <v>22150000</v>
      </c>
      <c r="J32" s="307">
        <v>15080000</v>
      </c>
      <c r="K32" s="307">
        <v>8350000</v>
      </c>
      <c r="L32" s="307">
        <v>15560000</v>
      </c>
      <c r="M32" s="307">
        <v>6780000</v>
      </c>
      <c r="N32" s="309">
        <v>183430000</v>
      </c>
    </row>
    <row r="33" spans="1:14" ht="13.5" customHeight="1" thickBot="1" x14ac:dyDescent="0.25">
      <c r="A33" s="29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10"/>
    </row>
    <row r="34" spans="1:14" ht="13.5" customHeight="1" x14ac:dyDescent="0.2">
      <c r="A34" s="293" t="s">
        <v>88</v>
      </c>
      <c r="B34" s="307">
        <v>2190000</v>
      </c>
      <c r="C34" s="307">
        <v>1450000</v>
      </c>
      <c r="D34" s="307">
        <v>970000</v>
      </c>
      <c r="E34" s="307">
        <v>1930000</v>
      </c>
      <c r="F34" s="307">
        <v>2730000</v>
      </c>
      <c r="G34" s="307">
        <v>2390000</v>
      </c>
      <c r="H34" s="307">
        <v>2490000</v>
      </c>
      <c r="I34" s="307">
        <v>2440000</v>
      </c>
      <c r="J34" s="307">
        <v>2290000</v>
      </c>
      <c r="K34" s="307">
        <v>2610000</v>
      </c>
      <c r="L34" s="307">
        <v>3240000</v>
      </c>
      <c r="M34" s="307">
        <v>2090000</v>
      </c>
      <c r="N34" s="309">
        <v>26820000</v>
      </c>
    </row>
    <row r="35" spans="1:14" ht="13.5" customHeight="1" thickBot="1" x14ac:dyDescent="0.25">
      <c r="A35" s="29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10"/>
    </row>
    <row r="36" spans="1:14" ht="13.5" customHeight="1" x14ac:dyDescent="0.2">
      <c r="A36" s="293" t="s">
        <v>90</v>
      </c>
      <c r="B36" s="307">
        <v>840000</v>
      </c>
      <c r="C36" s="307">
        <v>1020000</v>
      </c>
      <c r="D36" s="307">
        <v>2160000</v>
      </c>
      <c r="E36" s="307">
        <v>1410000</v>
      </c>
      <c r="F36" s="307">
        <v>2040000</v>
      </c>
      <c r="G36" s="307">
        <v>1720000</v>
      </c>
      <c r="H36" s="307">
        <v>760000</v>
      </c>
      <c r="I36" s="307"/>
      <c r="J36" s="307"/>
      <c r="K36" s="307"/>
      <c r="L36" s="307">
        <v>680000</v>
      </c>
      <c r="M36" s="307"/>
      <c r="N36" s="309">
        <v>10630000</v>
      </c>
    </row>
    <row r="37" spans="1:14" ht="13.5" customHeight="1" thickBot="1" x14ac:dyDescent="0.25">
      <c r="A37" s="29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10"/>
    </row>
    <row r="38" spans="1:14" ht="13.5" customHeight="1" x14ac:dyDescent="0.2">
      <c r="A38" s="293" t="s">
        <v>84</v>
      </c>
      <c r="B38" s="307">
        <v>870000</v>
      </c>
      <c r="C38" s="307">
        <v>500</v>
      </c>
      <c r="D38" s="307">
        <v>300000</v>
      </c>
      <c r="E38" s="307">
        <v>22020000</v>
      </c>
      <c r="F38" s="307">
        <v>37780000</v>
      </c>
      <c r="G38" s="307">
        <v>5740000</v>
      </c>
      <c r="H38" s="307">
        <v>14960000</v>
      </c>
      <c r="I38" s="307">
        <v>16520000</v>
      </c>
      <c r="J38" s="307">
        <v>8120000</v>
      </c>
      <c r="K38" s="307">
        <v>5020000</v>
      </c>
      <c r="L38" s="307">
        <v>14020000</v>
      </c>
      <c r="M38" s="307">
        <v>12970000</v>
      </c>
      <c r="N38" s="309">
        <v>138320500</v>
      </c>
    </row>
    <row r="39" spans="1:14" ht="13.5" customHeight="1" thickBot="1" x14ac:dyDescent="0.25">
      <c r="A39" s="29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10"/>
    </row>
    <row r="40" spans="1:14" ht="13.5" customHeight="1" x14ac:dyDescent="0.2">
      <c r="A40" s="293" t="s">
        <v>87</v>
      </c>
      <c r="B40" s="307"/>
      <c r="C40" s="307"/>
      <c r="D40" s="307"/>
      <c r="E40" s="307"/>
      <c r="F40" s="307"/>
      <c r="G40" s="307"/>
      <c r="H40" s="307"/>
      <c r="I40" s="307">
        <v>620000</v>
      </c>
      <c r="J40" s="307">
        <v>1270000</v>
      </c>
      <c r="K40" s="307">
        <v>6030000</v>
      </c>
      <c r="L40" s="307">
        <v>10950000</v>
      </c>
      <c r="M40" s="307">
        <v>15400000</v>
      </c>
      <c r="N40" s="309">
        <v>34270000</v>
      </c>
    </row>
    <row r="41" spans="1:14" ht="13.5" customHeight="1" thickBot="1" x14ac:dyDescent="0.25">
      <c r="A41" s="29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10"/>
    </row>
    <row r="42" spans="1:14" ht="13.5" customHeight="1" x14ac:dyDescent="0.2">
      <c r="A42" s="293" t="s">
        <v>99</v>
      </c>
      <c r="B42" s="307"/>
      <c r="C42" s="307"/>
      <c r="D42" s="307"/>
      <c r="E42" s="307"/>
      <c r="F42" s="307"/>
      <c r="G42" s="307">
        <v>1070000</v>
      </c>
      <c r="H42" s="307"/>
      <c r="I42" s="307"/>
      <c r="J42" s="307"/>
      <c r="K42" s="307"/>
      <c r="L42" s="307"/>
      <c r="M42" s="307"/>
      <c r="N42" s="309">
        <v>1070000</v>
      </c>
    </row>
    <row r="43" spans="1:14" ht="13.5" customHeight="1" thickBot="1" x14ac:dyDescent="0.25">
      <c r="A43" s="29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10"/>
    </row>
    <row r="44" spans="1:14" ht="13.5" customHeight="1" x14ac:dyDescent="0.2">
      <c r="A44" s="293" t="s">
        <v>82</v>
      </c>
      <c r="B44" s="307">
        <v>48980000</v>
      </c>
      <c r="C44" s="307">
        <v>20700000</v>
      </c>
      <c r="D44" s="307">
        <v>8630000</v>
      </c>
      <c r="E44" s="307">
        <v>4630000</v>
      </c>
      <c r="F44" s="307">
        <v>11760000</v>
      </c>
      <c r="G44" s="307">
        <v>16430000</v>
      </c>
      <c r="H44" s="307">
        <v>14700000</v>
      </c>
      <c r="I44" s="307">
        <v>12690000</v>
      </c>
      <c r="J44" s="307">
        <v>8490000</v>
      </c>
      <c r="K44" s="307">
        <v>3740000</v>
      </c>
      <c r="L44" s="307">
        <v>2240000</v>
      </c>
      <c r="M44" s="307">
        <v>19910000</v>
      </c>
      <c r="N44" s="309">
        <v>172900000</v>
      </c>
    </row>
    <row r="45" spans="1:14" ht="13.5" customHeight="1" thickBot="1" x14ac:dyDescent="0.25">
      <c r="A45" s="29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10"/>
    </row>
    <row r="46" spans="1:14" ht="13.5" customHeight="1" x14ac:dyDescent="0.2">
      <c r="A46" s="293" t="s">
        <v>17</v>
      </c>
      <c r="B46" s="307"/>
      <c r="C46" s="307">
        <v>80000</v>
      </c>
      <c r="D46" s="307">
        <v>540000</v>
      </c>
      <c r="E46" s="307">
        <v>2460000</v>
      </c>
      <c r="F46" s="307">
        <v>130000</v>
      </c>
      <c r="G46" s="307">
        <v>180000</v>
      </c>
      <c r="H46" s="307">
        <v>170000</v>
      </c>
      <c r="I46" s="307">
        <v>20000</v>
      </c>
      <c r="J46" s="307"/>
      <c r="K46" s="307"/>
      <c r="L46" s="307"/>
      <c r="M46" s="307"/>
      <c r="N46" s="309">
        <v>3580000</v>
      </c>
    </row>
    <row r="47" spans="1:14" ht="13.5" customHeight="1" thickBot="1" x14ac:dyDescent="0.25">
      <c r="A47" s="29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10"/>
    </row>
    <row r="48" spans="1:14" ht="13.5" customHeight="1" x14ac:dyDescent="0.2">
      <c r="A48" s="295" t="s">
        <v>13</v>
      </c>
      <c r="B48" s="295">
        <v>86260000</v>
      </c>
      <c r="C48" s="295">
        <v>31520500</v>
      </c>
      <c r="D48" s="295">
        <v>51350000</v>
      </c>
      <c r="E48" s="295">
        <v>93630000</v>
      </c>
      <c r="F48" s="295">
        <v>94080000</v>
      </c>
      <c r="G48" s="295">
        <v>76860000</v>
      </c>
      <c r="H48" s="295">
        <v>89130000</v>
      </c>
      <c r="I48" s="295">
        <v>90980000</v>
      </c>
      <c r="J48" s="295">
        <v>68420000</v>
      </c>
      <c r="K48" s="295">
        <v>72200000</v>
      </c>
      <c r="L48" s="295">
        <v>79994000</v>
      </c>
      <c r="M48" s="295">
        <v>79000000</v>
      </c>
      <c r="N48" s="295">
        <v>913424500</v>
      </c>
    </row>
    <row r="49" spans="1:14" ht="13.5" thickBot="1" x14ac:dyDescent="0.25">
      <c r="A49" s="296"/>
      <c r="B49" s="296"/>
      <c r="C49" s="296"/>
      <c r="D49" s="296"/>
      <c r="E49" s="296"/>
      <c r="F49" s="296"/>
      <c r="G49" s="296"/>
      <c r="H49" s="296"/>
      <c r="I49" s="296"/>
      <c r="J49" s="296"/>
      <c r="K49" s="296"/>
      <c r="L49" s="296"/>
      <c r="M49" s="296"/>
      <c r="N49" s="296"/>
    </row>
    <row r="53" spans="1:14" x14ac:dyDescent="0.2">
      <c r="A53" s="301" t="s">
        <v>167</v>
      </c>
      <c r="B53" s="301"/>
      <c r="C53" s="301"/>
      <c r="D53" s="301"/>
      <c r="E53" s="301"/>
      <c r="F53" s="301"/>
      <c r="G53" s="301"/>
      <c r="H53" s="301"/>
      <c r="I53" s="301"/>
      <c r="J53" s="301"/>
      <c r="K53" s="301"/>
      <c r="L53" s="301"/>
      <c r="M53" s="301"/>
      <c r="N53" s="301"/>
    </row>
    <row r="54" spans="1:14" ht="13.5" thickBot="1" x14ac:dyDescent="0.25"/>
    <row r="55" spans="1:14" s="26" customFormat="1" ht="24.95" customHeight="1" x14ac:dyDescent="0.2">
      <c r="A55" s="293"/>
      <c r="B55" s="303" t="s">
        <v>1</v>
      </c>
      <c r="C55" s="293" t="s">
        <v>2</v>
      </c>
      <c r="D55" s="303" t="s">
        <v>3</v>
      </c>
      <c r="E55" s="293" t="s">
        <v>4</v>
      </c>
      <c r="F55" s="303" t="s">
        <v>5</v>
      </c>
      <c r="G55" s="293" t="s">
        <v>6</v>
      </c>
      <c r="H55" s="303" t="s">
        <v>7</v>
      </c>
      <c r="I55" s="293" t="s">
        <v>8</v>
      </c>
      <c r="J55" s="303" t="s">
        <v>9</v>
      </c>
      <c r="K55" s="293" t="s">
        <v>10</v>
      </c>
      <c r="L55" s="303" t="s">
        <v>11</v>
      </c>
      <c r="M55" s="293" t="s">
        <v>12</v>
      </c>
      <c r="N55" s="305" t="s">
        <v>13</v>
      </c>
    </row>
    <row r="56" spans="1:14" ht="13.5" thickBot="1" x14ac:dyDescent="0.25">
      <c r="A56" s="294"/>
      <c r="B56" s="304"/>
      <c r="C56" s="294"/>
      <c r="D56" s="304"/>
      <c r="E56" s="294"/>
      <c r="F56" s="304"/>
      <c r="G56" s="294"/>
      <c r="H56" s="304"/>
      <c r="I56" s="294"/>
      <c r="J56" s="304"/>
      <c r="K56" s="294"/>
      <c r="L56" s="304"/>
      <c r="M56" s="294"/>
      <c r="N56" s="306"/>
    </row>
    <row r="57" spans="1:14" x14ac:dyDescent="0.2">
      <c r="A57" s="293" t="s">
        <v>14</v>
      </c>
      <c r="B57" s="307">
        <v>2582038</v>
      </c>
      <c r="C57" s="307">
        <v>1111151</v>
      </c>
      <c r="D57" s="307">
        <v>5182267</v>
      </c>
      <c r="E57" s="307">
        <v>7093394</v>
      </c>
      <c r="F57" s="307">
        <v>7986502</v>
      </c>
      <c r="G57" s="307">
        <v>9747810</v>
      </c>
      <c r="H57" s="307">
        <v>7234499</v>
      </c>
      <c r="I57" s="307">
        <v>7525029</v>
      </c>
      <c r="J57" s="307">
        <v>9491900</v>
      </c>
      <c r="K57" s="307">
        <v>9650117</v>
      </c>
      <c r="L57" s="307">
        <v>8686122</v>
      </c>
      <c r="M57" s="307">
        <v>8750384</v>
      </c>
      <c r="N57" s="309">
        <v>85041213</v>
      </c>
    </row>
    <row r="58" spans="1:14" ht="13.5" thickBot="1" x14ac:dyDescent="0.25">
      <c r="A58" s="29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x14ac:dyDescent="0.2">
      <c r="A59" s="293" t="s">
        <v>103</v>
      </c>
      <c r="B59" s="307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9">
        <v>0</v>
      </c>
    </row>
    <row r="60" spans="1:14" ht="13.5" thickBot="1" x14ac:dyDescent="0.25">
      <c r="A60" s="29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19</v>
      </c>
      <c r="B61" s="307"/>
      <c r="C61" s="307"/>
      <c r="D61" s="307"/>
      <c r="E61" s="307"/>
      <c r="F61" s="307"/>
      <c r="G61" s="307">
        <v>2893462</v>
      </c>
      <c r="H61" s="307">
        <v>11286733</v>
      </c>
      <c r="I61" s="307">
        <v>15536639</v>
      </c>
      <c r="J61" s="307">
        <v>9560411</v>
      </c>
      <c r="K61" s="307"/>
      <c r="L61" s="307">
        <v>3195410</v>
      </c>
      <c r="M61" s="307"/>
      <c r="N61" s="309">
        <v>42472655</v>
      </c>
    </row>
    <row r="62" spans="1:14" ht="13.5" customHeight="1" thickBot="1" x14ac:dyDescent="0.25">
      <c r="A62" s="29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20</v>
      </c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9">
        <v>0</v>
      </c>
    </row>
    <row r="64" spans="1:14" ht="13.5" customHeight="1" thickBot="1" x14ac:dyDescent="0.25">
      <c r="A64" s="29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15</v>
      </c>
      <c r="B65" s="307"/>
      <c r="C65" s="307"/>
      <c r="D65" s="307"/>
      <c r="E65" s="307"/>
      <c r="F65" s="307"/>
      <c r="G65" s="307">
        <v>376312</v>
      </c>
      <c r="H65" s="307"/>
      <c r="I65" s="307"/>
      <c r="J65" s="307"/>
      <c r="K65" s="307"/>
      <c r="L65" s="307"/>
      <c r="M65" s="307"/>
      <c r="N65" s="309">
        <v>376312</v>
      </c>
    </row>
    <row r="66" spans="1:14" ht="13.5" customHeight="1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104</v>
      </c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9">
        <v>0</v>
      </c>
    </row>
    <row r="68" spans="1:14" ht="13.5" customHeight="1" thickBot="1" x14ac:dyDescent="0.25">
      <c r="A68" s="29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3" t="s">
        <v>105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customHeight="1" thickBot="1" x14ac:dyDescent="0.25">
      <c r="A70" s="29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7" t="s">
        <v>115</v>
      </c>
      <c r="B71" s="307">
        <v>382217</v>
      </c>
      <c r="C71" s="307"/>
      <c r="D71" s="307">
        <v>460717</v>
      </c>
      <c r="E71" s="307">
        <v>717054</v>
      </c>
      <c r="F71" s="307">
        <v>1760366</v>
      </c>
      <c r="G71" s="307">
        <v>1655328</v>
      </c>
      <c r="H71" s="307">
        <v>257879</v>
      </c>
      <c r="I71" s="307">
        <v>472626</v>
      </c>
      <c r="J71" s="307">
        <v>692397</v>
      </c>
      <c r="K71" s="307">
        <v>713007</v>
      </c>
      <c r="L71" s="307">
        <v>581621</v>
      </c>
      <c r="M71" s="307">
        <v>517096</v>
      </c>
      <c r="N71" s="309">
        <v>8210308</v>
      </c>
    </row>
    <row r="72" spans="1:14" ht="13.5" customHeight="1" thickBot="1" x14ac:dyDescent="0.25">
      <c r="A72" s="298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7" t="s">
        <v>21</v>
      </c>
      <c r="B73" s="307">
        <v>10661825</v>
      </c>
      <c r="C73" s="307">
        <v>9092827</v>
      </c>
      <c r="D73" s="307">
        <v>6074763</v>
      </c>
      <c r="E73" s="307">
        <v>5568410</v>
      </c>
      <c r="F73" s="307">
        <v>13314462</v>
      </c>
      <c r="G73" s="307">
        <v>20456839</v>
      </c>
      <c r="H73" s="307">
        <v>18242163</v>
      </c>
      <c r="I73" s="307">
        <v>23800135</v>
      </c>
      <c r="J73" s="307">
        <v>17431834</v>
      </c>
      <c r="K73" s="307">
        <v>11267856</v>
      </c>
      <c r="L73" s="307">
        <v>15047825</v>
      </c>
      <c r="M73" s="307">
        <v>10529734</v>
      </c>
      <c r="N73" s="309">
        <v>161488673</v>
      </c>
    </row>
    <row r="74" spans="1:14" ht="13.5" customHeight="1" thickBot="1" x14ac:dyDescent="0.25">
      <c r="A74" s="298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22</v>
      </c>
      <c r="B75" s="307">
        <v>1585117</v>
      </c>
      <c r="C75" s="307">
        <v>1243616</v>
      </c>
      <c r="D75" s="307">
        <v>849180</v>
      </c>
      <c r="E75" s="307">
        <v>851744</v>
      </c>
      <c r="F75" s="307">
        <v>2013560</v>
      </c>
      <c r="G75" s="307">
        <v>3195367</v>
      </c>
      <c r="H75" s="307">
        <v>3040194</v>
      </c>
      <c r="I75" s="307">
        <v>3295385</v>
      </c>
      <c r="J75" s="307">
        <v>2254736</v>
      </c>
      <c r="K75" s="307">
        <v>1864467</v>
      </c>
      <c r="L75" s="307">
        <v>2100036</v>
      </c>
      <c r="M75" s="307">
        <v>1587544</v>
      </c>
      <c r="N75" s="309">
        <v>23880946</v>
      </c>
    </row>
    <row r="76" spans="1:14" ht="13.5" customHeight="1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23</v>
      </c>
      <c r="B77" s="307">
        <v>46175242</v>
      </c>
      <c r="C77" s="307">
        <v>44346148</v>
      </c>
      <c r="D77" s="307">
        <v>51801278</v>
      </c>
      <c r="E77" s="307">
        <v>57273099</v>
      </c>
      <c r="F77" s="307">
        <v>55024781</v>
      </c>
      <c r="G77" s="307">
        <v>49350547</v>
      </c>
      <c r="H77" s="307">
        <v>51511130</v>
      </c>
      <c r="I77" s="307">
        <v>53156184</v>
      </c>
      <c r="J77" s="307">
        <v>53972998</v>
      </c>
      <c r="K77" s="307">
        <v>46546873</v>
      </c>
      <c r="L77" s="307">
        <v>48144996</v>
      </c>
      <c r="M77" s="307">
        <v>61728021</v>
      </c>
      <c r="N77" s="309">
        <v>619031297</v>
      </c>
    </row>
    <row r="78" spans="1:14" ht="13.5" customHeight="1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62</v>
      </c>
      <c r="B79" s="307">
        <v>16352882</v>
      </c>
      <c r="C79" s="307">
        <v>3758312</v>
      </c>
      <c r="D79" s="307">
        <v>19800934</v>
      </c>
      <c r="E79" s="307">
        <v>24151275</v>
      </c>
      <c r="F79" s="307">
        <v>16669759</v>
      </c>
      <c r="G79" s="307">
        <v>19652345</v>
      </c>
      <c r="H79" s="307">
        <v>20120489</v>
      </c>
      <c r="I79" s="307">
        <v>20657143</v>
      </c>
      <c r="J79" s="307">
        <v>24271396</v>
      </c>
      <c r="K79" s="307">
        <v>9374779</v>
      </c>
      <c r="L79" s="307">
        <v>15397822</v>
      </c>
      <c r="M79" s="307">
        <v>10187955</v>
      </c>
      <c r="N79" s="309">
        <v>200395091</v>
      </c>
    </row>
    <row r="80" spans="1:14" ht="13.5" customHeight="1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16</v>
      </c>
      <c r="B81" s="307"/>
      <c r="C81" s="307">
        <v>891251</v>
      </c>
      <c r="D81" s="307"/>
      <c r="E81" s="307">
        <v>1864090</v>
      </c>
      <c r="F81" s="307">
        <v>348927</v>
      </c>
      <c r="G81" s="307">
        <v>1823103</v>
      </c>
      <c r="H81" s="307"/>
      <c r="I81" s="307">
        <v>1395143</v>
      </c>
      <c r="J81" s="307">
        <v>881902</v>
      </c>
      <c r="K81" s="307"/>
      <c r="L81" s="307"/>
      <c r="M81" s="307"/>
      <c r="N81" s="309">
        <v>7204416</v>
      </c>
    </row>
    <row r="82" spans="1:14" ht="13.5" customHeight="1" thickBot="1" x14ac:dyDescent="0.25">
      <c r="A82" s="29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3" t="s">
        <v>24</v>
      </c>
      <c r="B83" s="307"/>
      <c r="C83" s="307"/>
      <c r="D83" s="307">
        <v>2421293</v>
      </c>
      <c r="E83" s="307">
        <v>4669720</v>
      </c>
      <c r="F83" s="307">
        <v>12483064</v>
      </c>
      <c r="G83" s="307">
        <v>14736221</v>
      </c>
      <c r="H83" s="307">
        <v>22033675</v>
      </c>
      <c r="I83" s="307">
        <v>22153615</v>
      </c>
      <c r="J83" s="307">
        <v>657635</v>
      </c>
      <c r="K83" s="307"/>
      <c r="L83" s="307"/>
      <c r="M83" s="307"/>
      <c r="N83" s="309">
        <v>79155223</v>
      </c>
    </row>
    <row r="84" spans="1:14" ht="13.5" customHeight="1" thickBot="1" x14ac:dyDescent="0.25">
      <c r="A84" s="29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ht="13.5" customHeight="1" x14ac:dyDescent="0.2">
      <c r="A85" s="293" t="s">
        <v>31</v>
      </c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9">
        <v>0</v>
      </c>
    </row>
    <row r="86" spans="1:14" ht="13.5" customHeight="1" thickBot="1" x14ac:dyDescent="0.25">
      <c r="A86" s="29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ht="13.5" customHeight="1" x14ac:dyDescent="0.2">
      <c r="A87" s="293" t="s">
        <v>25</v>
      </c>
      <c r="B87" s="307">
        <v>65376261</v>
      </c>
      <c r="C87" s="307">
        <v>37513494</v>
      </c>
      <c r="D87" s="307">
        <v>26370414</v>
      </c>
      <c r="E87" s="307">
        <v>99610105</v>
      </c>
      <c r="F87" s="307">
        <v>117779204</v>
      </c>
      <c r="G87" s="307">
        <v>130804077</v>
      </c>
      <c r="H87" s="307">
        <v>136520515</v>
      </c>
      <c r="I87" s="307">
        <v>108569821</v>
      </c>
      <c r="J87" s="307">
        <v>51029549</v>
      </c>
      <c r="K87" s="307">
        <v>75759901</v>
      </c>
      <c r="L87" s="307">
        <v>56323812</v>
      </c>
      <c r="M87" s="307">
        <v>53265429</v>
      </c>
      <c r="N87" s="309">
        <v>958922582</v>
      </c>
    </row>
    <row r="88" spans="1:14" ht="13.5" customHeight="1" thickBot="1" x14ac:dyDescent="0.25">
      <c r="A88" s="29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ht="13.5" customHeight="1" x14ac:dyDescent="0.2">
      <c r="A89" s="293" t="s">
        <v>106</v>
      </c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9">
        <v>0</v>
      </c>
    </row>
    <row r="90" spans="1:14" ht="13.5" customHeight="1" thickBot="1" x14ac:dyDescent="0.25">
      <c r="A90" s="29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ht="13.5" customHeight="1" x14ac:dyDescent="0.2">
      <c r="A91" s="293" t="s">
        <v>107</v>
      </c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9">
        <v>0</v>
      </c>
    </row>
    <row r="92" spans="1:14" ht="13.5" customHeight="1" thickBot="1" x14ac:dyDescent="0.25">
      <c r="A92" s="29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ht="13.5" customHeight="1" x14ac:dyDescent="0.2">
      <c r="A93" s="293" t="s">
        <v>26</v>
      </c>
      <c r="B93" s="307">
        <v>23886621</v>
      </c>
      <c r="C93" s="307">
        <v>7456266</v>
      </c>
      <c r="D93" s="307">
        <v>23473883</v>
      </c>
      <c r="E93" s="307">
        <v>50314503</v>
      </c>
      <c r="F93" s="307">
        <v>61720341</v>
      </c>
      <c r="G93" s="307">
        <v>56828663</v>
      </c>
      <c r="H93" s="307">
        <v>58364685</v>
      </c>
      <c r="I93" s="307">
        <v>64001078</v>
      </c>
      <c r="J93" s="307">
        <v>63069293</v>
      </c>
      <c r="K93" s="307">
        <v>66658635</v>
      </c>
      <c r="L93" s="307">
        <v>61654112</v>
      </c>
      <c r="M93" s="307">
        <v>54999958</v>
      </c>
      <c r="N93" s="309">
        <v>592428038</v>
      </c>
    </row>
    <row r="94" spans="1:14" ht="13.5" customHeight="1" thickBot="1" x14ac:dyDescent="0.25">
      <c r="A94" s="29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ht="13.5" customHeight="1" x14ac:dyDescent="0.2">
      <c r="A95" s="293" t="s">
        <v>27</v>
      </c>
      <c r="B95" s="307">
        <v>12060541</v>
      </c>
      <c r="C95" s="307">
        <v>12935677</v>
      </c>
      <c r="D95" s="307">
        <v>12055175</v>
      </c>
      <c r="E95" s="307">
        <v>13039209</v>
      </c>
      <c r="F95" s="307">
        <v>17189946</v>
      </c>
      <c r="G95" s="307">
        <v>15465150</v>
      </c>
      <c r="H95" s="307">
        <v>14764009</v>
      </c>
      <c r="I95" s="307">
        <v>12840474</v>
      </c>
      <c r="J95" s="307">
        <v>6393650</v>
      </c>
      <c r="K95" s="307">
        <v>12094667</v>
      </c>
      <c r="L95" s="307">
        <v>8127338</v>
      </c>
      <c r="M95" s="307">
        <v>4051615</v>
      </c>
      <c r="N95" s="309">
        <v>141017451</v>
      </c>
    </row>
    <row r="96" spans="1:14" ht="13.5" customHeight="1" thickBot="1" x14ac:dyDescent="0.25">
      <c r="A96" s="29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ht="13.5" customHeight="1" x14ac:dyDescent="0.2">
      <c r="A97" s="293" t="s">
        <v>63</v>
      </c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9"/>
    </row>
    <row r="98" spans="1:14" ht="13.5" customHeight="1" thickBot="1" x14ac:dyDescent="0.25">
      <c r="A98" s="29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ht="13.5" customHeight="1" x14ac:dyDescent="0.2">
      <c r="A99" s="293" t="s">
        <v>64</v>
      </c>
      <c r="B99" s="307"/>
      <c r="C99" s="307"/>
      <c r="D99" s="307">
        <v>685613</v>
      </c>
      <c r="E99" s="307">
        <v>1497280</v>
      </c>
      <c r="F99" s="307"/>
      <c r="G99" s="307">
        <v>723980</v>
      </c>
      <c r="H99" s="307"/>
      <c r="I99" s="307"/>
      <c r="J99" s="307"/>
      <c r="K99" s="307"/>
      <c r="L99" s="307">
        <v>721922</v>
      </c>
      <c r="M99" s="307">
        <v>2241425</v>
      </c>
      <c r="N99" s="309"/>
    </row>
    <row r="100" spans="1:14" ht="13.5" customHeight="1" thickBot="1" x14ac:dyDescent="0.25">
      <c r="A100" s="29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ht="13.5" customHeight="1" x14ac:dyDescent="0.2">
      <c r="A101" s="293" t="s">
        <v>28</v>
      </c>
      <c r="B101" s="307">
        <v>402853</v>
      </c>
      <c r="C101" s="307">
        <v>137821</v>
      </c>
      <c r="D101" s="307">
        <v>90519</v>
      </c>
      <c r="E101" s="307">
        <v>371812</v>
      </c>
      <c r="F101" s="307"/>
      <c r="G101" s="307">
        <v>108603</v>
      </c>
      <c r="H101" s="307"/>
      <c r="I101" s="307">
        <v>28680</v>
      </c>
      <c r="J101" s="307">
        <v>52580</v>
      </c>
      <c r="K101" s="307">
        <v>886208</v>
      </c>
      <c r="L101" s="307"/>
      <c r="M101" s="307">
        <v>29794</v>
      </c>
      <c r="N101" s="309">
        <v>2108870</v>
      </c>
    </row>
    <row r="102" spans="1:14" ht="13.5" customHeight="1" thickBot="1" x14ac:dyDescent="0.25">
      <c r="A102" s="294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10"/>
    </row>
    <row r="103" spans="1:14" ht="13.5" customHeight="1" x14ac:dyDescent="0.2">
      <c r="A103" s="295" t="s">
        <v>13</v>
      </c>
      <c r="B103" s="295">
        <v>179465597</v>
      </c>
      <c r="C103" s="295">
        <v>118486563</v>
      </c>
      <c r="D103" s="295">
        <v>149266036</v>
      </c>
      <c r="E103" s="295">
        <v>267021695</v>
      </c>
      <c r="F103" s="295">
        <v>306290912</v>
      </c>
      <c r="G103" s="295">
        <v>327817807</v>
      </c>
      <c r="H103" s="295">
        <v>343375971</v>
      </c>
      <c r="I103" s="295">
        <v>333431952</v>
      </c>
      <c r="J103" s="295">
        <v>239760281</v>
      </c>
      <c r="K103" s="295">
        <v>234816510</v>
      </c>
      <c r="L103" s="295">
        <v>219981016</v>
      </c>
      <c r="M103" s="295">
        <v>207888955</v>
      </c>
      <c r="N103" s="295">
        <v>2927603295</v>
      </c>
    </row>
    <row r="104" spans="1:14" ht="13.5" thickBot="1" x14ac:dyDescent="0.25">
      <c r="A104" s="296"/>
      <c r="B104" s="296"/>
      <c r="C104" s="296"/>
      <c r="D104" s="296"/>
      <c r="E104" s="296"/>
      <c r="F104" s="296"/>
      <c r="G104" s="296"/>
      <c r="H104" s="296"/>
      <c r="I104" s="296"/>
      <c r="J104" s="296"/>
      <c r="K104" s="296"/>
      <c r="L104" s="296"/>
      <c r="M104" s="296"/>
      <c r="N104" s="296"/>
    </row>
    <row r="108" spans="1:14" x14ac:dyDescent="0.2">
      <c r="A108" s="301" t="s">
        <v>165</v>
      </c>
      <c r="B108" s="301"/>
      <c r="C108" s="301"/>
      <c r="D108" s="301"/>
      <c r="E108" s="301"/>
      <c r="F108" s="301"/>
      <c r="G108" s="301"/>
      <c r="H108" s="301"/>
      <c r="I108" s="301"/>
      <c r="J108" s="301"/>
      <c r="K108" s="301"/>
      <c r="L108" s="301"/>
      <c r="M108" s="301"/>
      <c r="N108" s="301"/>
    </row>
    <row r="109" spans="1:14" ht="13.5" thickBot="1" x14ac:dyDescent="0.25"/>
    <row r="110" spans="1:14" s="26" customFormat="1" ht="24.95" customHeight="1" x14ac:dyDescent="0.2">
      <c r="A110" s="293"/>
      <c r="B110" s="303" t="s">
        <v>1</v>
      </c>
      <c r="C110" s="293" t="s">
        <v>2</v>
      </c>
      <c r="D110" s="303" t="s">
        <v>3</v>
      </c>
      <c r="E110" s="293" t="s">
        <v>4</v>
      </c>
      <c r="F110" s="303" t="s">
        <v>5</v>
      </c>
      <c r="G110" s="293" t="s">
        <v>6</v>
      </c>
      <c r="H110" s="303" t="s">
        <v>7</v>
      </c>
      <c r="I110" s="293" t="s">
        <v>8</v>
      </c>
      <c r="J110" s="303" t="s">
        <v>9</v>
      </c>
      <c r="K110" s="293" t="s">
        <v>10</v>
      </c>
      <c r="L110" s="303" t="s">
        <v>11</v>
      </c>
      <c r="M110" s="293" t="s">
        <v>12</v>
      </c>
      <c r="N110" s="305" t="s">
        <v>13</v>
      </c>
    </row>
    <row r="111" spans="1:14" ht="13.5" thickBot="1" x14ac:dyDescent="0.25">
      <c r="A111" s="294"/>
      <c r="B111" s="304"/>
      <c r="C111" s="294"/>
      <c r="D111" s="304"/>
      <c r="E111" s="294"/>
      <c r="F111" s="304"/>
      <c r="G111" s="294"/>
      <c r="H111" s="304"/>
      <c r="I111" s="294"/>
      <c r="J111" s="304"/>
      <c r="K111" s="294"/>
      <c r="L111" s="304"/>
      <c r="M111" s="294"/>
      <c r="N111" s="306"/>
    </row>
    <row r="112" spans="1:14" x14ac:dyDescent="0.2">
      <c r="A112" s="293" t="s">
        <v>30</v>
      </c>
      <c r="B112" s="307">
        <v>22289100</v>
      </c>
      <c r="C112" s="307">
        <v>29501600</v>
      </c>
      <c r="D112" s="307">
        <v>27092100</v>
      </c>
      <c r="E112" s="307">
        <v>29541000</v>
      </c>
      <c r="F112" s="307">
        <v>25929900</v>
      </c>
      <c r="G112" s="307">
        <v>26589300</v>
      </c>
      <c r="H112" s="307">
        <v>26685700</v>
      </c>
      <c r="I112" s="307">
        <v>26531900</v>
      </c>
      <c r="J112" s="307">
        <v>27161300</v>
      </c>
      <c r="K112" s="307">
        <v>23491100</v>
      </c>
      <c r="L112" s="307">
        <v>26621400</v>
      </c>
      <c r="M112" s="307">
        <v>21844000</v>
      </c>
      <c r="N112" s="309">
        <v>313278400</v>
      </c>
    </row>
    <row r="113" spans="1:14" ht="13.5" thickBot="1" x14ac:dyDescent="0.25">
      <c r="A113" s="29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x14ac:dyDescent="0.2">
      <c r="A114" s="293" t="s">
        <v>66</v>
      </c>
      <c r="B114" s="307">
        <v>13625000</v>
      </c>
      <c r="C114" s="307">
        <v>7983300</v>
      </c>
      <c r="D114" s="307">
        <v>9754100</v>
      </c>
      <c r="E114" s="307">
        <v>11647900</v>
      </c>
      <c r="F114" s="307">
        <v>1854400</v>
      </c>
      <c r="G114" s="307">
        <v>9428700</v>
      </c>
      <c r="H114" s="307">
        <v>12664000</v>
      </c>
      <c r="I114" s="307">
        <v>11692000</v>
      </c>
      <c r="J114" s="307">
        <v>10340200</v>
      </c>
      <c r="K114" s="307">
        <v>9936400</v>
      </c>
      <c r="L114" s="307">
        <v>8217100</v>
      </c>
      <c r="M114" s="307">
        <v>8017600</v>
      </c>
      <c r="N114" s="309">
        <v>115160700</v>
      </c>
    </row>
    <row r="115" spans="1:14" ht="13.5" thickBot="1" x14ac:dyDescent="0.25">
      <c r="A115" s="29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32</v>
      </c>
      <c r="B116" s="307">
        <v>1564000</v>
      </c>
      <c r="C116" s="307">
        <v>2910000</v>
      </c>
      <c r="D116" s="307">
        <v>5208000</v>
      </c>
      <c r="E116" s="307">
        <v>4132300</v>
      </c>
      <c r="F116" s="307">
        <v>4484500</v>
      </c>
      <c r="G116" s="307">
        <v>6538800</v>
      </c>
      <c r="H116" s="307">
        <v>3300700</v>
      </c>
      <c r="I116" s="307">
        <v>4486800</v>
      </c>
      <c r="J116" s="307">
        <v>1366800</v>
      </c>
      <c r="K116" s="307">
        <v>1644000</v>
      </c>
      <c r="L116" s="307">
        <v>767100</v>
      </c>
      <c r="M116" s="307">
        <v>4528400</v>
      </c>
      <c r="N116" s="309">
        <v>40931400</v>
      </c>
    </row>
    <row r="117" spans="1:14" ht="13.5" customHeight="1" thickBot="1" x14ac:dyDescent="0.25">
      <c r="A117" s="29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3" t="s">
        <v>33</v>
      </c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9">
        <v>0</v>
      </c>
    </row>
    <row r="119" spans="1:14" ht="13.5" customHeight="1" thickBot="1" x14ac:dyDescent="0.25">
      <c r="A119" s="29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ht="13.5" customHeight="1" x14ac:dyDescent="0.2">
      <c r="A120" s="293" t="s">
        <v>62</v>
      </c>
      <c r="B120" s="307">
        <v>4332300</v>
      </c>
      <c r="C120" s="307">
        <v>1290600</v>
      </c>
      <c r="D120" s="307">
        <v>2482800</v>
      </c>
      <c r="E120" s="307">
        <v>3377100</v>
      </c>
      <c r="F120" s="307">
        <v>445000</v>
      </c>
      <c r="G120" s="307">
        <v>272600</v>
      </c>
      <c r="H120" s="307">
        <v>1308700</v>
      </c>
      <c r="I120" s="307">
        <v>675400</v>
      </c>
      <c r="J120" s="307">
        <v>2094000</v>
      </c>
      <c r="K120" s="307">
        <v>2740700</v>
      </c>
      <c r="L120" s="307">
        <v>1485000</v>
      </c>
      <c r="M120" s="307">
        <v>-27800</v>
      </c>
      <c r="N120" s="309">
        <v>20476400</v>
      </c>
    </row>
    <row r="121" spans="1:14" ht="13.5" customHeight="1" thickBot="1" x14ac:dyDescent="0.25">
      <c r="A121" s="29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ht="13.5" customHeight="1" x14ac:dyDescent="0.2">
      <c r="A122" s="293" t="s">
        <v>25</v>
      </c>
      <c r="B122" s="307">
        <v>3209500</v>
      </c>
      <c r="C122" s="307">
        <v>1499300</v>
      </c>
      <c r="D122" s="307">
        <v>1433400</v>
      </c>
      <c r="E122" s="307">
        <v>2254900</v>
      </c>
      <c r="F122" s="307">
        <v>7174500</v>
      </c>
      <c r="G122" s="307">
        <v>11106700</v>
      </c>
      <c r="H122" s="307">
        <v>6511400</v>
      </c>
      <c r="I122" s="307">
        <v>4619500</v>
      </c>
      <c r="J122" s="307">
        <v>3909800</v>
      </c>
      <c r="K122" s="307">
        <v>3020500</v>
      </c>
      <c r="L122" s="307">
        <v>3226100</v>
      </c>
      <c r="M122" s="307">
        <v>2550300</v>
      </c>
      <c r="N122" s="309">
        <v>50515900</v>
      </c>
    </row>
    <row r="123" spans="1:14" ht="13.5" customHeight="1" thickBot="1" x14ac:dyDescent="0.25">
      <c r="A123" s="29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ht="13.5" customHeight="1" x14ac:dyDescent="0.2">
      <c r="A124" s="293" t="s">
        <v>34</v>
      </c>
      <c r="B124" s="307">
        <v>37747600</v>
      </c>
      <c r="C124" s="307">
        <v>33564700</v>
      </c>
      <c r="D124" s="307">
        <v>44128700</v>
      </c>
      <c r="E124" s="307">
        <v>43185600</v>
      </c>
      <c r="F124" s="307">
        <v>42793600</v>
      </c>
      <c r="G124" s="307">
        <v>34774700</v>
      </c>
      <c r="H124" s="307">
        <v>50487400</v>
      </c>
      <c r="I124" s="307">
        <v>49728400</v>
      </c>
      <c r="J124" s="307">
        <v>54486700</v>
      </c>
      <c r="K124" s="307">
        <v>44420700</v>
      </c>
      <c r="L124" s="307">
        <v>46252400</v>
      </c>
      <c r="M124" s="307">
        <v>44505100</v>
      </c>
      <c r="N124" s="309">
        <v>526075600</v>
      </c>
    </row>
    <row r="125" spans="1:14" ht="13.5" customHeight="1" thickBot="1" x14ac:dyDescent="0.25">
      <c r="A125" s="29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ht="13.5" customHeight="1" x14ac:dyDescent="0.2">
      <c r="A126" s="293" t="s">
        <v>108</v>
      </c>
      <c r="B126" s="307">
        <v>15822500</v>
      </c>
      <c r="C126" s="307">
        <v>17411000</v>
      </c>
      <c r="D126" s="307">
        <v>20053000</v>
      </c>
      <c r="E126" s="307">
        <v>25085600</v>
      </c>
      <c r="F126" s="307">
        <v>25058300</v>
      </c>
      <c r="G126" s="307">
        <v>20152300</v>
      </c>
      <c r="H126" s="307">
        <v>25368200</v>
      </c>
      <c r="I126" s="307">
        <v>26128900</v>
      </c>
      <c r="J126" s="307">
        <v>27585000</v>
      </c>
      <c r="K126" s="307">
        <v>35336900</v>
      </c>
      <c r="L126" s="307">
        <v>25153900</v>
      </c>
      <c r="M126" s="307">
        <v>19422500</v>
      </c>
      <c r="N126" s="309">
        <v>282578100</v>
      </c>
    </row>
    <row r="127" spans="1:14" ht="13.5" customHeight="1" thickBot="1" x14ac:dyDescent="0.25">
      <c r="A127" s="294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x14ac:dyDescent="0.2">
      <c r="A128" s="293" t="s">
        <v>35</v>
      </c>
      <c r="B128" s="307">
        <v>6075200</v>
      </c>
      <c r="C128" s="307">
        <v>4241900</v>
      </c>
      <c r="D128" s="307">
        <v>8141500</v>
      </c>
      <c r="E128" s="307">
        <v>7614900</v>
      </c>
      <c r="F128" s="307">
        <v>6348600</v>
      </c>
      <c r="G128" s="307">
        <v>6045500</v>
      </c>
      <c r="H128" s="307">
        <v>5705600</v>
      </c>
      <c r="I128" s="307">
        <v>2290500</v>
      </c>
      <c r="J128" s="307">
        <v>9791100</v>
      </c>
      <c r="K128" s="307">
        <v>7382700</v>
      </c>
      <c r="L128" s="307">
        <v>8046200</v>
      </c>
      <c r="M128" s="307">
        <v>4423600</v>
      </c>
      <c r="N128" s="309">
        <v>76107300</v>
      </c>
    </row>
    <row r="129" spans="1:14" ht="13.5" thickBot="1" x14ac:dyDescent="0.25">
      <c r="A129" s="311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x14ac:dyDescent="0.2">
      <c r="A130" s="293" t="s">
        <v>17</v>
      </c>
      <c r="B130" s="307">
        <v>4934600</v>
      </c>
      <c r="C130" s="307">
        <v>3754200</v>
      </c>
      <c r="D130" s="307">
        <v>4069200</v>
      </c>
      <c r="E130" s="307">
        <v>7005900</v>
      </c>
      <c r="F130" s="307">
        <v>8091400</v>
      </c>
      <c r="G130" s="307">
        <v>5946300</v>
      </c>
      <c r="H130" s="307">
        <v>5738300</v>
      </c>
      <c r="I130" s="307">
        <v>7896800</v>
      </c>
      <c r="J130" s="307">
        <v>7884100</v>
      </c>
      <c r="K130" s="307">
        <v>7805700</v>
      </c>
      <c r="L130" s="307">
        <v>11397800</v>
      </c>
      <c r="M130" s="307">
        <v>7716800</v>
      </c>
      <c r="N130" s="309">
        <v>82241100</v>
      </c>
    </row>
    <row r="131" spans="1:14" ht="13.5" thickBot="1" x14ac:dyDescent="0.25">
      <c r="A131" s="294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x14ac:dyDescent="0.2">
      <c r="A132" s="295" t="s">
        <v>13</v>
      </c>
      <c r="B132" s="295">
        <v>109599800</v>
      </c>
      <c r="C132" s="295">
        <v>102156600</v>
      </c>
      <c r="D132" s="295">
        <v>122362800</v>
      </c>
      <c r="E132" s="295">
        <v>133845200</v>
      </c>
      <c r="F132" s="295">
        <v>122180200</v>
      </c>
      <c r="G132" s="295">
        <v>120854900</v>
      </c>
      <c r="H132" s="295">
        <v>137770000</v>
      </c>
      <c r="I132" s="295">
        <v>134050200</v>
      </c>
      <c r="J132" s="295">
        <v>144619000</v>
      </c>
      <c r="K132" s="295">
        <v>135778700</v>
      </c>
      <c r="L132" s="295">
        <v>131167000</v>
      </c>
      <c r="M132" s="295">
        <v>112980500</v>
      </c>
      <c r="N132" s="295">
        <v>1507364900</v>
      </c>
    </row>
    <row r="133" spans="1:14" ht="13.5" thickBot="1" x14ac:dyDescent="0.25">
      <c r="A133" s="296"/>
      <c r="B133" s="296"/>
      <c r="C133" s="296"/>
      <c r="D133" s="296"/>
      <c r="E133" s="296"/>
      <c r="F133" s="296"/>
      <c r="G133" s="296"/>
      <c r="H133" s="296"/>
      <c r="I133" s="296"/>
      <c r="J133" s="296"/>
      <c r="K133" s="296"/>
      <c r="L133" s="296"/>
      <c r="M133" s="296"/>
      <c r="N133" s="296"/>
    </row>
    <row r="137" spans="1:14" x14ac:dyDescent="0.2">
      <c r="A137" s="301" t="s">
        <v>171</v>
      </c>
      <c r="B137" s="301"/>
      <c r="C137" s="301"/>
      <c r="D137" s="301"/>
      <c r="E137" s="301"/>
      <c r="F137" s="301"/>
      <c r="G137" s="301"/>
      <c r="H137" s="301"/>
      <c r="I137" s="301"/>
      <c r="J137" s="301"/>
      <c r="K137" s="301"/>
      <c r="L137" s="301"/>
      <c r="M137" s="301"/>
      <c r="N137" s="301"/>
    </row>
    <row r="138" spans="1:14" ht="13.5" thickBot="1" x14ac:dyDescent="0.25"/>
    <row r="139" spans="1:14" s="26" customFormat="1" ht="24.95" customHeight="1" x14ac:dyDescent="0.2">
      <c r="A139" s="293"/>
      <c r="B139" s="303" t="s">
        <v>1</v>
      </c>
      <c r="C139" s="293" t="s">
        <v>2</v>
      </c>
      <c r="D139" s="303" t="s">
        <v>3</v>
      </c>
      <c r="E139" s="293" t="s">
        <v>4</v>
      </c>
      <c r="F139" s="303" t="s">
        <v>5</v>
      </c>
      <c r="G139" s="293" t="s">
        <v>6</v>
      </c>
      <c r="H139" s="303" t="s">
        <v>7</v>
      </c>
      <c r="I139" s="293" t="s">
        <v>8</v>
      </c>
      <c r="J139" s="303" t="s">
        <v>9</v>
      </c>
      <c r="K139" s="293" t="s">
        <v>10</v>
      </c>
      <c r="L139" s="303" t="s">
        <v>11</v>
      </c>
      <c r="M139" s="293" t="s">
        <v>12</v>
      </c>
      <c r="N139" s="305" t="s">
        <v>13</v>
      </c>
    </row>
    <row r="140" spans="1:14" ht="13.5" thickBot="1" x14ac:dyDescent="0.25">
      <c r="A140" s="294"/>
      <c r="B140" s="304"/>
      <c r="C140" s="294"/>
      <c r="D140" s="304"/>
      <c r="E140" s="294"/>
      <c r="F140" s="304"/>
      <c r="G140" s="294"/>
      <c r="H140" s="304"/>
      <c r="I140" s="294"/>
      <c r="J140" s="304"/>
      <c r="K140" s="294"/>
      <c r="L140" s="304"/>
      <c r="M140" s="294"/>
      <c r="N140" s="306"/>
    </row>
    <row r="141" spans="1:14" x14ac:dyDescent="0.2">
      <c r="A141" s="293" t="s">
        <v>36</v>
      </c>
      <c r="B141" s="307">
        <v>27016000</v>
      </c>
      <c r="C141" s="307">
        <v>26660000</v>
      </c>
      <c r="D141" s="307">
        <v>37226000</v>
      </c>
      <c r="E141" s="307">
        <v>28299000</v>
      </c>
      <c r="F141" s="307">
        <v>34426000</v>
      </c>
      <c r="G141" s="307">
        <v>26573000</v>
      </c>
      <c r="H141" s="307">
        <v>27653000</v>
      </c>
      <c r="I141" s="307">
        <v>33295000</v>
      </c>
      <c r="J141" s="307">
        <v>33350000</v>
      </c>
      <c r="K141" s="307">
        <v>33166000</v>
      </c>
      <c r="L141" s="307">
        <v>24902000</v>
      </c>
      <c r="M141" s="307">
        <v>23699000</v>
      </c>
      <c r="N141" s="309">
        <v>356265000</v>
      </c>
    </row>
    <row r="142" spans="1:14" ht="13.5" thickBot="1" x14ac:dyDescent="0.25">
      <c r="A142" s="29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x14ac:dyDescent="0.2">
      <c r="A143" s="297" t="s">
        <v>37</v>
      </c>
      <c r="B143" s="307">
        <v>37497000</v>
      </c>
      <c r="C143" s="307">
        <v>27942000</v>
      </c>
      <c r="D143" s="307">
        <v>26017000</v>
      </c>
      <c r="E143" s="307">
        <v>26230000</v>
      </c>
      <c r="F143" s="307">
        <v>29037000</v>
      </c>
      <c r="G143" s="307">
        <v>26745000</v>
      </c>
      <c r="H143" s="307">
        <v>26088000</v>
      </c>
      <c r="I143" s="307">
        <v>33310000</v>
      </c>
      <c r="J143" s="307">
        <v>30387000</v>
      </c>
      <c r="K143" s="307">
        <v>28027000</v>
      </c>
      <c r="L143" s="307">
        <v>26476000</v>
      </c>
      <c r="M143" s="307">
        <v>28085000</v>
      </c>
      <c r="N143" s="309">
        <v>345841000</v>
      </c>
    </row>
    <row r="144" spans="1:14" ht="13.5" thickBot="1" x14ac:dyDescent="0.25">
      <c r="A144" s="298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x14ac:dyDescent="0.2">
      <c r="A145" s="293" t="s">
        <v>38</v>
      </c>
      <c r="B145" s="307">
        <v>30101000</v>
      </c>
      <c r="C145" s="307">
        <v>14399000</v>
      </c>
      <c r="D145" s="307">
        <v>27245000</v>
      </c>
      <c r="E145" s="307">
        <v>32637000</v>
      </c>
      <c r="F145" s="307">
        <v>44179000</v>
      </c>
      <c r="G145" s="307">
        <v>28927000</v>
      </c>
      <c r="H145" s="307">
        <v>21104000</v>
      </c>
      <c r="I145" s="307">
        <v>28322000</v>
      </c>
      <c r="J145" s="307">
        <v>18616000</v>
      </c>
      <c r="K145" s="307">
        <v>14982000</v>
      </c>
      <c r="L145" s="307">
        <v>13949000</v>
      </c>
      <c r="M145" s="307">
        <v>29144000</v>
      </c>
      <c r="N145" s="309">
        <v>303605000</v>
      </c>
    </row>
    <row r="146" spans="1:14" ht="13.5" thickBot="1" x14ac:dyDescent="0.25">
      <c r="A146" s="29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x14ac:dyDescent="0.2">
      <c r="A147" s="297" t="s">
        <v>39</v>
      </c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9">
        <v>0</v>
      </c>
    </row>
    <row r="148" spans="1:14" ht="13.5" thickBot="1" x14ac:dyDescent="0.25">
      <c r="A148" s="298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x14ac:dyDescent="0.2">
      <c r="A149" s="293" t="s">
        <v>40</v>
      </c>
      <c r="B149" s="307">
        <v>21638000</v>
      </c>
      <c r="C149" s="307">
        <v>34138000</v>
      </c>
      <c r="D149" s="307">
        <v>33564000</v>
      </c>
      <c r="E149" s="307">
        <v>11775000</v>
      </c>
      <c r="F149" s="307">
        <v>7500000</v>
      </c>
      <c r="G149" s="307">
        <v>6019000</v>
      </c>
      <c r="H149" s="307">
        <v>4675000</v>
      </c>
      <c r="I149" s="307">
        <v>5126000</v>
      </c>
      <c r="J149" s="307">
        <v>8869000</v>
      </c>
      <c r="K149" s="307">
        <v>13115000</v>
      </c>
      <c r="L149" s="307">
        <v>14968000</v>
      </c>
      <c r="M149" s="307">
        <v>10397000</v>
      </c>
      <c r="N149" s="309">
        <v>171784000</v>
      </c>
    </row>
    <row r="150" spans="1:14" ht="13.5" thickBot="1" x14ac:dyDescent="0.25">
      <c r="A150" s="29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x14ac:dyDescent="0.2">
      <c r="A151" s="293" t="s">
        <v>32</v>
      </c>
      <c r="B151" s="307">
        <v>12166000</v>
      </c>
      <c r="C151" s="307">
        <v>8337000</v>
      </c>
      <c r="D151" s="307">
        <v>10981000</v>
      </c>
      <c r="E151" s="307">
        <v>11152000</v>
      </c>
      <c r="F151" s="307">
        <v>14244000</v>
      </c>
      <c r="G151" s="307">
        <v>14847000</v>
      </c>
      <c r="H151" s="307">
        <v>14750000</v>
      </c>
      <c r="I151" s="307">
        <v>15944000</v>
      </c>
      <c r="J151" s="307">
        <v>11327000</v>
      </c>
      <c r="K151" s="307">
        <v>11302000</v>
      </c>
      <c r="L151" s="307">
        <v>4642000</v>
      </c>
      <c r="M151" s="307">
        <v>6013000</v>
      </c>
      <c r="N151" s="309">
        <v>135705000</v>
      </c>
    </row>
    <row r="152" spans="1:14" ht="13.5" thickBot="1" x14ac:dyDescent="0.25">
      <c r="A152" s="29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x14ac:dyDescent="0.2">
      <c r="A153" s="297" t="s">
        <v>67</v>
      </c>
      <c r="B153" s="307">
        <v>22264000</v>
      </c>
      <c r="C153" s="307">
        <v>19261000</v>
      </c>
      <c r="D153" s="307">
        <v>20917000</v>
      </c>
      <c r="E153" s="307">
        <v>21026000</v>
      </c>
      <c r="F153" s="307">
        <v>22616000</v>
      </c>
      <c r="G153" s="307">
        <v>21716000</v>
      </c>
      <c r="H153" s="307">
        <v>19964000</v>
      </c>
      <c r="I153" s="307">
        <v>21338000</v>
      </c>
      <c r="J153" s="307">
        <v>20212000</v>
      </c>
      <c r="K153" s="307">
        <v>20765000</v>
      </c>
      <c r="L153" s="307">
        <v>13216000</v>
      </c>
      <c r="M153" s="307">
        <v>17352000</v>
      </c>
      <c r="N153" s="309">
        <v>240647000</v>
      </c>
    </row>
    <row r="154" spans="1:14" ht="13.5" thickBot="1" x14ac:dyDescent="0.25">
      <c r="A154" s="298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x14ac:dyDescent="0.2">
      <c r="A155" s="293" t="s">
        <v>68</v>
      </c>
      <c r="B155" s="307">
        <v>19867000</v>
      </c>
      <c r="C155" s="307">
        <v>22568000</v>
      </c>
      <c r="D155" s="307">
        <v>35288000</v>
      </c>
      <c r="E155" s="307">
        <v>41310000</v>
      </c>
      <c r="F155" s="307">
        <v>41422000</v>
      </c>
      <c r="G155" s="307">
        <v>41816000</v>
      </c>
      <c r="H155" s="307">
        <v>49445000</v>
      </c>
      <c r="I155" s="307">
        <v>39819000</v>
      </c>
      <c r="J155" s="307">
        <v>16808000</v>
      </c>
      <c r="K155" s="307">
        <v>24537000</v>
      </c>
      <c r="L155" s="307">
        <v>31591000</v>
      </c>
      <c r="M155" s="307">
        <v>23863000</v>
      </c>
      <c r="N155" s="309">
        <v>388334000</v>
      </c>
    </row>
    <row r="156" spans="1:14" ht="13.5" thickBot="1" x14ac:dyDescent="0.25">
      <c r="A156" s="29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x14ac:dyDescent="0.2">
      <c r="A157" s="293" t="s">
        <v>69</v>
      </c>
      <c r="B157" s="307">
        <v>3379000</v>
      </c>
      <c r="C157" s="307">
        <v>4531000</v>
      </c>
      <c r="D157" s="307">
        <v>6965000</v>
      </c>
      <c r="E157" s="307">
        <v>5382000</v>
      </c>
      <c r="F157" s="307">
        <v>4994000</v>
      </c>
      <c r="G157" s="307">
        <v>7391000</v>
      </c>
      <c r="H157" s="307">
        <v>5248000</v>
      </c>
      <c r="I157" s="307">
        <v>6003000</v>
      </c>
      <c r="J157" s="307">
        <v>2118000</v>
      </c>
      <c r="K157" s="307">
        <v>2629000</v>
      </c>
      <c r="L157" s="307">
        <v>2424000</v>
      </c>
      <c r="M157" s="307">
        <v>1038000</v>
      </c>
      <c r="N157" s="309">
        <v>52102000</v>
      </c>
    </row>
    <row r="158" spans="1:14" ht="13.5" thickBot="1" x14ac:dyDescent="0.25">
      <c r="A158" s="29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x14ac:dyDescent="0.2">
      <c r="A159" s="293" t="s">
        <v>17</v>
      </c>
      <c r="B159" s="307">
        <v>4826000</v>
      </c>
      <c r="C159" s="307">
        <v>10489000</v>
      </c>
      <c r="D159" s="307">
        <v>5741000</v>
      </c>
      <c r="E159" s="307">
        <v>7219000</v>
      </c>
      <c r="F159" s="307">
        <v>6219000</v>
      </c>
      <c r="G159" s="307">
        <v>2968000</v>
      </c>
      <c r="H159" s="307">
        <v>2390000</v>
      </c>
      <c r="I159" s="307">
        <v>5374000</v>
      </c>
      <c r="J159" s="307">
        <v>4270000</v>
      </c>
      <c r="K159" s="307">
        <v>4775000</v>
      </c>
      <c r="L159" s="307">
        <v>3843000</v>
      </c>
      <c r="M159" s="307">
        <v>2463000</v>
      </c>
      <c r="N159" s="309">
        <v>60577000</v>
      </c>
    </row>
    <row r="160" spans="1:14" ht="13.5" thickBot="1" x14ac:dyDescent="0.25">
      <c r="A160" s="29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x14ac:dyDescent="0.2">
      <c r="A161" s="295" t="s">
        <v>13</v>
      </c>
      <c r="B161" s="295">
        <v>178754000</v>
      </c>
      <c r="C161" s="295">
        <v>168325000</v>
      </c>
      <c r="D161" s="295">
        <v>203944000</v>
      </c>
      <c r="E161" s="295">
        <v>185030000</v>
      </c>
      <c r="F161" s="295">
        <v>204637000</v>
      </c>
      <c r="G161" s="295">
        <v>177002000</v>
      </c>
      <c r="H161" s="295">
        <v>171317000</v>
      </c>
      <c r="I161" s="295">
        <v>188531000</v>
      </c>
      <c r="J161" s="295">
        <v>145957000</v>
      </c>
      <c r="K161" s="295">
        <v>153298000</v>
      </c>
      <c r="L161" s="295">
        <v>136011000</v>
      </c>
      <c r="M161" s="295">
        <v>142054000</v>
      </c>
      <c r="N161" s="295">
        <v>2054860000</v>
      </c>
    </row>
    <row r="162" spans="1:14" ht="13.5" thickBot="1" x14ac:dyDescent="0.25">
      <c r="A162" s="296"/>
      <c r="B162" s="296"/>
      <c r="C162" s="296"/>
      <c r="D162" s="296"/>
      <c r="E162" s="296"/>
      <c r="F162" s="296"/>
      <c r="G162" s="296"/>
      <c r="H162" s="296"/>
      <c r="I162" s="296"/>
      <c r="J162" s="296"/>
      <c r="K162" s="296"/>
      <c r="L162" s="296"/>
      <c r="M162" s="296"/>
      <c r="N162" s="296"/>
    </row>
    <row r="166" spans="1:14" x14ac:dyDescent="0.2">
      <c r="A166" s="301" t="s">
        <v>172</v>
      </c>
      <c r="B166" s="301"/>
      <c r="C166" s="301"/>
      <c r="D166" s="301"/>
      <c r="E166" s="301"/>
      <c r="F166" s="301"/>
      <c r="G166" s="301"/>
      <c r="H166" s="301"/>
      <c r="I166" s="301"/>
      <c r="J166" s="301"/>
      <c r="K166" s="301"/>
      <c r="L166" s="301"/>
      <c r="M166" s="301"/>
      <c r="N166" s="301"/>
    </row>
    <row r="167" spans="1:14" ht="13.5" thickBot="1" x14ac:dyDescent="0.25"/>
    <row r="168" spans="1:14" s="26" customFormat="1" ht="24.95" customHeight="1" x14ac:dyDescent="0.2">
      <c r="A168" s="293"/>
      <c r="B168" s="303" t="s">
        <v>1</v>
      </c>
      <c r="C168" s="293" t="s">
        <v>2</v>
      </c>
      <c r="D168" s="303" t="s">
        <v>3</v>
      </c>
      <c r="E168" s="293" t="s">
        <v>4</v>
      </c>
      <c r="F168" s="303" t="s">
        <v>5</v>
      </c>
      <c r="G168" s="293" t="s">
        <v>6</v>
      </c>
      <c r="H168" s="303" t="s">
        <v>7</v>
      </c>
      <c r="I168" s="293" t="s">
        <v>8</v>
      </c>
      <c r="J168" s="303" t="s">
        <v>9</v>
      </c>
      <c r="K168" s="293" t="s">
        <v>10</v>
      </c>
      <c r="L168" s="303" t="s">
        <v>11</v>
      </c>
      <c r="M168" s="293" t="s">
        <v>12</v>
      </c>
      <c r="N168" s="305" t="s">
        <v>13</v>
      </c>
    </row>
    <row r="169" spans="1:14" ht="13.5" thickBot="1" x14ac:dyDescent="0.25">
      <c r="A169" s="294"/>
      <c r="B169" s="304"/>
      <c r="C169" s="294"/>
      <c r="D169" s="304"/>
      <c r="E169" s="294"/>
      <c r="F169" s="304"/>
      <c r="G169" s="294"/>
      <c r="H169" s="304"/>
      <c r="I169" s="294"/>
      <c r="J169" s="304"/>
      <c r="K169" s="294"/>
      <c r="L169" s="304"/>
      <c r="M169" s="294"/>
      <c r="N169" s="306"/>
    </row>
    <row r="170" spans="1:14" x14ac:dyDescent="0.2">
      <c r="A170" s="293" t="s">
        <v>42</v>
      </c>
      <c r="B170" s="307"/>
      <c r="C170" s="307">
        <v>1115000</v>
      </c>
      <c r="D170" s="307">
        <v>2615000</v>
      </c>
      <c r="E170" s="307">
        <v>3200000</v>
      </c>
      <c r="F170" s="307">
        <v>3688000</v>
      </c>
      <c r="G170" s="307">
        <v>1890000</v>
      </c>
      <c r="H170" s="307">
        <v>2817000</v>
      </c>
      <c r="I170" s="307">
        <v>2902000</v>
      </c>
      <c r="J170" s="307">
        <v>3294000</v>
      </c>
      <c r="K170" s="307">
        <v>1384000</v>
      </c>
      <c r="L170" s="307">
        <v>266000</v>
      </c>
      <c r="M170" s="307"/>
      <c r="N170" s="309">
        <v>23171000</v>
      </c>
    </row>
    <row r="171" spans="1:14" ht="13.5" thickBot="1" x14ac:dyDescent="0.25">
      <c r="A171" s="29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x14ac:dyDescent="0.2">
      <c r="A172" s="293" t="s">
        <v>41</v>
      </c>
      <c r="B172" s="307">
        <v>434000</v>
      </c>
      <c r="C172" s="307">
        <v>335000</v>
      </c>
      <c r="D172" s="307">
        <v>19000</v>
      </c>
      <c r="E172" s="307">
        <v>236000</v>
      </c>
      <c r="F172" s="307">
        <v>362580</v>
      </c>
      <c r="G172" s="307">
        <v>326000</v>
      </c>
      <c r="H172" s="307"/>
      <c r="I172" s="307">
        <v>230000</v>
      </c>
      <c r="J172" s="307">
        <v>211000</v>
      </c>
      <c r="K172" s="307"/>
      <c r="L172" s="307"/>
      <c r="M172" s="307"/>
      <c r="N172" s="309"/>
    </row>
    <row r="173" spans="1:14" ht="13.5" thickBot="1" x14ac:dyDescent="0.25">
      <c r="A173" s="29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x14ac:dyDescent="0.2">
      <c r="A174" s="293" t="s">
        <v>65</v>
      </c>
      <c r="B174" s="307">
        <v>1575000</v>
      </c>
      <c r="C174" s="307">
        <v>2669000</v>
      </c>
      <c r="D174" s="307">
        <v>2600000</v>
      </c>
      <c r="E174" s="307">
        <v>1972000</v>
      </c>
      <c r="F174" s="307">
        <v>1885000</v>
      </c>
      <c r="G174" s="307">
        <v>5156000</v>
      </c>
      <c r="H174" s="307">
        <v>1574000</v>
      </c>
      <c r="I174" s="307">
        <v>3196000</v>
      </c>
      <c r="J174" s="307">
        <v>759000</v>
      </c>
      <c r="K174" s="307">
        <v>2019000</v>
      </c>
      <c r="L174" s="307">
        <v>667000</v>
      </c>
      <c r="M174" s="307">
        <v>1275000</v>
      </c>
      <c r="N174" s="309"/>
    </row>
    <row r="175" spans="1:14" ht="13.5" thickBot="1" x14ac:dyDescent="0.25">
      <c r="A175" s="29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x14ac:dyDescent="0.2">
      <c r="A176" s="293" t="s">
        <v>43</v>
      </c>
      <c r="B176" s="307">
        <v>12251000</v>
      </c>
      <c r="C176" s="307">
        <v>8472000</v>
      </c>
      <c r="D176" s="307">
        <v>11887000</v>
      </c>
      <c r="E176" s="307">
        <v>9421000</v>
      </c>
      <c r="F176" s="307">
        <v>11577000</v>
      </c>
      <c r="G176" s="307">
        <v>9611000</v>
      </c>
      <c r="H176" s="307">
        <v>10093000</v>
      </c>
      <c r="I176" s="307">
        <v>9789000</v>
      </c>
      <c r="J176" s="307">
        <v>8304000</v>
      </c>
      <c r="K176" s="307">
        <v>11800000</v>
      </c>
      <c r="L176" s="307">
        <v>15027000</v>
      </c>
      <c r="M176" s="307">
        <v>12593000</v>
      </c>
      <c r="N176" s="309">
        <v>130825000</v>
      </c>
    </row>
    <row r="177" spans="1:14" ht="13.5" thickBot="1" x14ac:dyDescent="0.25">
      <c r="A177" s="29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x14ac:dyDescent="0.2">
      <c r="A178" s="293" t="s">
        <v>116</v>
      </c>
      <c r="B178" s="307">
        <v>2287000</v>
      </c>
      <c r="C178" s="307">
        <v>1941000</v>
      </c>
      <c r="D178" s="307">
        <v>581000</v>
      </c>
      <c r="E178" s="307">
        <v>1120000</v>
      </c>
      <c r="F178" s="307">
        <v>612000</v>
      </c>
      <c r="G178" s="307">
        <v>977000</v>
      </c>
      <c r="H178" s="307">
        <v>565000</v>
      </c>
      <c r="I178" s="307">
        <v>2929000</v>
      </c>
      <c r="J178" s="307">
        <v>3132000</v>
      </c>
      <c r="K178" s="307">
        <v>1798000</v>
      </c>
      <c r="L178" s="307">
        <v>2496000</v>
      </c>
      <c r="M178" s="307"/>
      <c r="N178" s="309">
        <v>18438000</v>
      </c>
    </row>
    <row r="179" spans="1:14" ht="13.5" thickBot="1" x14ac:dyDescent="0.25">
      <c r="A179" s="29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x14ac:dyDescent="0.2">
      <c r="A180" s="293" t="s">
        <v>110</v>
      </c>
      <c r="B180" s="307"/>
      <c r="C180" s="307"/>
      <c r="D180" s="307">
        <v>261000</v>
      </c>
      <c r="E180" s="307">
        <v>7467000</v>
      </c>
      <c r="F180" s="307">
        <v>6814000</v>
      </c>
      <c r="G180" s="307">
        <v>4364000</v>
      </c>
      <c r="H180" s="307">
        <v>1882000</v>
      </c>
      <c r="I180" s="307">
        <v>2168000</v>
      </c>
      <c r="J180" s="307"/>
      <c r="K180" s="307"/>
      <c r="L180" s="307"/>
      <c r="M180" s="307"/>
      <c r="N180" s="309">
        <v>22956000</v>
      </c>
    </row>
    <row r="181" spans="1:14" ht="13.5" thickBot="1" x14ac:dyDescent="0.25">
      <c r="A181" s="29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x14ac:dyDescent="0.2">
      <c r="A182" s="293" t="s">
        <v>44</v>
      </c>
      <c r="B182" s="307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9">
        <v>0</v>
      </c>
    </row>
    <row r="183" spans="1:14" ht="13.5" thickBot="1" x14ac:dyDescent="0.25">
      <c r="A183" s="29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x14ac:dyDescent="0.2">
      <c r="A184" s="293" t="s">
        <v>32</v>
      </c>
      <c r="B184" s="307">
        <v>8192000</v>
      </c>
      <c r="C184" s="307">
        <v>6426000</v>
      </c>
      <c r="D184" s="307">
        <v>9596000</v>
      </c>
      <c r="E184" s="307">
        <v>9875000</v>
      </c>
      <c r="F184" s="307">
        <v>9831000</v>
      </c>
      <c r="G184" s="307">
        <v>10489000</v>
      </c>
      <c r="H184" s="307">
        <v>8512000</v>
      </c>
      <c r="I184" s="307">
        <v>7879000</v>
      </c>
      <c r="J184" s="307">
        <v>4174000</v>
      </c>
      <c r="K184" s="307">
        <v>5702000</v>
      </c>
      <c r="L184" s="307">
        <v>5726000</v>
      </c>
      <c r="M184" s="307">
        <v>8526000</v>
      </c>
      <c r="N184" s="309"/>
    </row>
    <row r="185" spans="1:14" ht="13.5" thickBot="1" x14ac:dyDescent="0.25">
      <c r="A185" s="29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x14ac:dyDescent="0.2">
      <c r="A186" s="293" t="s">
        <v>69</v>
      </c>
      <c r="B186" s="307"/>
      <c r="C186" s="307"/>
      <c r="D186" s="307"/>
      <c r="E186" s="307"/>
      <c r="F186" s="307">
        <v>12113000</v>
      </c>
      <c r="G186" s="307">
        <v>15115000</v>
      </c>
      <c r="H186" s="307">
        <v>12856000</v>
      </c>
      <c r="I186" s="307">
        <v>3360000</v>
      </c>
      <c r="J186" s="307">
        <v>2840000</v>
      </c>
      <c r="K186" s="307">
        <v>5159000</v>
      </c>
      <c r="L186" s="307">
        <v>5570000</v>
      </c>
      <c r="M186" s="307">
        <v>1098000</v>
      </c>
      <c r="N186" s="309"/>
    </row>
    <row r="187" spans="1:14" ht="13.5" thickBot="1" x14ac:dyDescent="0.25">
      <c r="A187" s="29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x14ac:dyDescent="0.2">
      <c r="A188" s="293" t="s">
        <v>17</v>
      </c>
      <c r="B188" s="307">
        <v>6324000</v>
      </c>
      <c r="C188" s="307">
        <v>3090000</v>
      </c>
      <c r="D188" s="307">
        <v>6257000</v>
      </c>
      <c r="E188" s="307">
        <v>7178000</v>
      </c>
      <c r="F188" s="307">
        <v>1169000</v>
      </c>
      <c r="G188" s="307">
        <v>1989000</v>
      </c>
      <c r="H188" s="307">
        <v>2066000</v>
      </c>
      <c r="I188" s="307">
        <v>987000</v>
      </c>
      <c r="J188" s="307">
        <v>632000</v>
      </c>
      <c r="K188" s="307">
        <v>1898000</v>
      </c>
      <c r="L188" s="307">
        <v>3025000</v>
      </c>
      <c r="M188" s="307">
        <v>964000</v>
      </c>
      <c r="N188" s="309"/>
    </row>
    <row r="189" spans="1:14" ht="13.5" thickBot="1" x14ac:dyDescent="0.25">
      <c r="A189" s="29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x14ac:dyDescent="0.2">
      <c r="A190" s="295" t="s">
        <v>13</v>
      </c>
      <c r="B190" s="295">
        <v>31063000</v>
      </c>
      <c r="C190" s="295">
        <v>24048000</v>
      </c>
      <c r="D190" s="295">
        <v>33816000</v>
      </c>
      <c r="E190" s="295">
        <v>40469000</v>
      </c>
      <c r="F190" s="295">
        <v>48051580</v>
      </c>
      <c r="G190" s="295">
        <v>49917000</v>
      </c>
      <c r="H190" s="295">
        <v>40365000</v>
      </c>
      <c r="I190" s="295">
        <v>33440000</v>
      </c>
      <c r="J190" s="295">
        <v>23346000</v>
      </c>
      <c r="K190" s="295">
        <v>29760000</v>
      </c>
      <c r="L190" s="295">
        <v>32777000</v>
      </c>
      <c r="M190" s="295">
        <v>24456000</v>
      </c>
      <c r="N190" s="295">
        <v>411508580</v>
      </c>
    </row>
    <row r="191" spans="1:14" ht="13.5" thickBot="1" x14ac:dyDescent="0.25">
      <c r="A191" s="296"/>
      <c r="B191" s="296"/>
      <c r="C191" s="296"/>
      <c r="D191" s="296"/>
      <c r="E191" s="296"/>
      <c r="F191" s="296"/>
      <c r="G191" s="296"/>
      <c r="H191" s="296"/>
      <c r="I191" s="296"/>
      <c r="J191" s="296"/>
      <c r="K191" s="296"/>
      <c r="L191" s="296"/>
      <c r="M191" s="296"/>
      <c r="N191" s="296"/>
    </row>
    <row r="195" spans="1:14" x14ac:dyDescent="0.2">
      <c r="A195" s="301" t="s">
        <v>169</v>
      </c>
      <c r="B195" s="301"/>
      <c r="C195" s="301"/>
      <c r="D195" s="301"/>
      <c r="E195" s="301"/>
      <c r="F195" s="301"/>
      <c r="G195" s="301"/>
      <c r="H195" s="301"/>
      <c r="I195" s="301"/>
      <c r="J195" s="301"/>
      <c r="K195" s="301"/>
      <c r="L195" s="301"/>
      <c r="M195" s="301"/>
      <c r="N195" s="301"/>
    </row>
    <row r="196" spans="1:14" ht="13.5" thickBot="1" x14ac:dyDescent="0.25"/>
    <row r="197" spans="1:14" s="26" customFormat="1" ht="24.95" customHeight="1" x14ac:dyDescent="0.2">
      <c r="A197" s="293"/>
      <c r="B197" s="303" t="s">
        <v>1</v>
      </c>
      <c r="C197" s="293" t="s">
        <v>2</v>
      </c>
      <c r="D197" s="303" t="s">
        <v>3</v>
      </c>
      <c r="E197" s="293" t="s">
        <v>4</v>
      </c>
      <c r="F197" s="303" t="s">
        <v>5</v>
      </c>
      <c r="G197" s="293" t="s">
        <v>6</v>
      </c>
      <c r="H197" s="303" t="s">
        <v>7</v>
      </c>
      <c r="I197" s="293" t="s">
        <v>8</v>
      </c>
      <c r="J197" s="303" t="s">
        <v>9</v>
      </c>
      <c r="K197" s="293" t="s">
        <v>10</v>
      </c>
      <c r="L197" s="303" t="s">
        <v>11</v>
      </c>
      <c r="M197" s="293" t="s">
        <v>12</v>
      </c>
      <c r="N197" s="305" t="s">
        <v>13</v>
      </c>
    </row>
    <row r="198" spans="1:14" ht="13.5" thickBot="1" x14ac:dyDescent="0.25">
      <c r="A198" s="294"/>
      <c r="B198" s="304"/>
      <c r="C198" s="294"/>
      <c r="D198" s="304"/>
      <c r="E198" s="294"/>
      <c r="F198" s="304"/>
      <c r="G198" s="294"/>
      <c r="H198" s="304"/>
      <c r="I198" s="294"/>
      <c r="J198" s="304"/>
      <c r="K198" s="294"/>
      <c r="L198" s="304"/>
      <c r="M198" s="294"/>
      <c r="N198" s="306"/>
    </row>
    <row r="199" spans="1:14" x14ac:dyDescent="0.2">
      <c r="A199" s="293" t="s">
        <v>19</v>
      </c>
      <c r="B199" s="307">
        <v>21124595</v>
      </c>
      <c r="C199" s="307">
        <v>17892350</v>
      </c>
      <c r="D199" s="307">
        <v>19323168</v>
      </c>
      <c r="E199" s="307">
        <v>13876660</v>
      </c>
      <c r="F199" s="307">
        <v>12770485</v>
      </c>
      <c r="G199" s="307">
        <v>22827035</v>
      </c>
      <c r="H199" s="307">
        <v>22223909</v>
      </c>
      <c r="I199" s="307">
        <v>22809467</v>
      </c>
      <c r="J199" s="307">
        <v>25757251</v>
      </c>
      <c r="K199" s="307">
        <v>33562300</v>
      </c>
      <c r="L199" s="307">
        <v>32130500</v>
      </c>
      <c r="M199" s="307">
        <v>19054651</v>
      </c>
      <c r="N199" s="309">
        <v>263352371</v>
      </c>
    </row>
    <row r="200" spans="1:14" ht="13.5" thickBot="1" x14ac:dyDescent="0.25">
      <c r="A200" s="294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x14ac:dyDescent="0.2">
      <c r="A201" s="297" t="s">
        <v>45</v>
      </c>
      <c r="B201" s="307">
        <v>48656405</v>
      </c>
      <c r="C201" s="307">
        <v>19802222</v>
      </c>
      <c r="D201" s="307">
        <v>37380327</v>
      </c>
      <c r="E201" s="307">
        <v>62396727</v>
      </c>
      <c r="F201" s="307">
        <v>63662491</v>
      </c>
      <c r="G201" s="307">
        <v>61685867</v>
      </c>
      <c r="H201" s="307">
        <v>62141367</v>
      </c>
      <c r="I201" s="307">
        <v>67657233</v>
      </c>
      <c r="J201" s="307">
        <v>62493673</v>
      </c>
      <c r="K201" s="307">
        <v>52441900</v>
      </c>
      <c r="L201" s="307">
        <v>63064500</v>
      </c>
      <c r="M201" s="307">
        <v>38174535</v>
      </c>
      <c r="N201" s="309">
        <v>639557247</v>
      </c>
    </row>
    <row r="202" spans="1:14" ht="13.5" thickBot="1" x14ac:dyDescent="0.25">
      <c r="A202" s="298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x14ac:dyDescent="0.2">
      <c r="A203" s="297" t="s">
        <v>46</v>
      </c>
      <c r="B203" s="307">
        <v>4611060</v>
      </c>
      <c r="C203" s="307">
        <v>3223800</v>
      </c>
      <c r="D203" s="307">
        <v>5072460</v>
      </c>
      <c r="E203" s="307">
        <v>2786400</v>
      </c>
      <c r="F203" s="307">
        <v>3712500</v>
      </c>
      <c r="G203" s="307">
        <v>5060340</v>
      </c>
      <c r="H203" s="307">
        <v>3377340</v>
      </c>
      <c r="I203" s="307">
        <v>6988680</v>
      </c>
      <c r="J203" s="307">
        <v>2068200</v>
      </c>
      <c r="K203" s="307">
        <v>4977200</v>
      </c>
      <c r="L203" s="307">
        <v>4978300</v>
      </c>
      <c r="M203" s="307">
        <v>4000860</v>
      </c>
      <c r="N203" s="309">
        <v>50857140</v>
      </c>
    </row>
    <row r="204" spans="1:14" ht="13.5" thickBot="1" x14ac:dyDescent="0.25">
      <c r="A204" s="298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x14ac:dyDescent="0.2">
      <c r="A205" s="293" t="s">
        <v>23</v>
      </c>
      <c r="B205" s="307">
        <v>4782389</v>
      </c>
      <c r="C205" s="307">
        <v>3356186</v>
      </c>
      <c r="D205" s="307">
        <v>1366350</v>
      </c>
      <c r="E205" s="307">
        <v>1202580</v>
      </c>
      <c r="F205" s="307">
        <v>979880</v>
      </c>
      <c r="G205" s="307">
        <v>1224485</v>
      </c>
      <c r="H205" s="307">
        <v>529400</v>
      </c>
      <c r="I205" s="307">
        <v>318360</v>
      </c>
      <c r="J205" s="307">
        <v>118140</v>
      </c>
      <c r="K205" s="307">
        <v>196900</v>
      </c>
      <c r="L205" s="307">
        <v>231000</v>
      </c>
      <c r="M205" s="307">
        <v>66300</v>
      </c>
      <c r="N205" s="309">
        <v>14371970</v>
      </c>
    </row>
    <row r="206" spans="1:14" ht="13.5" thickBot="1" x14ac:dyDescent="0.25">
      <c r="A206" s="294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x14ac:dyDescent="0.2">
      <c r="A207" s="297" t="s">
        <v>39</v>
      </c>
      <c r="B207" s="307">
        <v>3317973</v>
      </c>
      <c r="C207" s="307">
        <v>2402848</v>
      </c>
      <c r="D207" s="307">
        <v>2723163</v>
      </c>
      <c r="E207" s="307">
        <v>4545664</v>
      </c>
      <c r="F207" s="307">
        <v>7070278</v>
      </c>
      <c r="G207" s="307">
        <v>7281991</v>
      </c>
      <c r="H207" s="307">
        <v>5211272</v>
      </c>
      <c r="I207" s="307">
        <v>6020833</v>
      </c>
      <c r="J207" s="307">
        <v>4267901</v>
      </c>
      <c r="K207" s="307">
        <v>6329800</v>
      </c>
      <c r="L207" s="307">
        <v>2817400</v>
      </c>
      <c r="M207" s="307">
        <v>2536821</v>
      </c>
      <c r="N207" s="309">
        <v>54525944</v>
      </c>
    </row>
    <row r="208" spans="1:14" ht="13.5" thickBot="1" x14ac:dyDescent="0.25">
      <c r="A208" s="298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ht="12.75" customHeight="1" x14ac:dyDescent="0.2">
      <c r="A209" s="293" t="s">
        <v>48</v>
      </c>
      <c r="B209" s="307">
        <v>3336600</v>
      </c>
      <c r="C209" s="307">
        <v>4483250</v>
      </c>
      <c r="D209" s="307">
        <v>3151925</v>
      </c>
      <c r="E209" s="307">
        <v>2831760</v>
      </c>
      <c r="F209" s="307">
        <v>3365650</v>
      </c>
      <c r="G209" s="307">
        <v>1848510</v>
      </c>
      <c r="H209" s="307">
        <v>2595780</v>
      </c>
      <c r="I209" s="307">
        <v>3054630</v>
      </c>
      <c r="J209" s="307">
        <v>2359800</v>
      </c>
      <c r="K209" s="307">
        <v>943900</v>
      </c>
      <c r="L209" s="307">
        <v>472000</v>
      </c>
      <c r="M209" s="307">
        <v>2123820</v>
      </c>
      <c r="N209" s="309">
        <v>30567625</v>
      </c>
    </row>
    <row r="210" spans="1:14" ht="13.5" thickBot="1" x14ac:dyDescent="0.25">
      <c r="A210" s="29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x14ac:dyDescent="0.2">
      <c r="A211" s="293" t="s">
        <v>72</v>
      </c>
      <c r="B211" s="307"/>
      <c r="C211" s="307"/>
      <c r="D211" s="307"/>
      <c r="E211" s="307"/>
      <c r="F211" s="307"/>
      <c r="G211" s="307">
        <v>907120</v>
      </c>
      <c r="H211" s="307">
        <v>10140493</v>
      </c>
      <c r="I211" s="307">
        <v>11809455</v>
      </c>
      <c r="J211" s="307">
        <v>12437908</v>
      </c>
      <c r="K211" s="307">
        <v>7498100</v>
      </c>
      <c r="L211" s="307">
        <v>7273400</v>
      </c>
      <c r="M211" s="307">
        <v>4939349</v>
      </c>
      <c r="N211" s="309">
        <v>55005825</v>
      </c>
    </row>
    <row r="212" spans="1:14" ht="13.5" thickBot="1" x14ac:dyDescent="0.25">
      <c r="A212" s="29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x14ac:dyDescent="0.2">
      <c r="A213" s="293" t="s">
        <v>49</v>
      </c>
      <c r="B213" s="307"/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9">
        <v>0</v>
      </c>
    </row>
    <row r="214" spans="1:14" ht="13.5" thickBot="1" x14ac:dyDescent="0.25">
      <c r="A214" s="29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x14ac:dyDescent="0.2">
      <c r="A215" s="293" t="s">
        <v>50</v>
      </c>
      <c r="B215" s="307">
        <v>3718575</v>
      </c>
      <c r="C215" s="307">
        <v>6540897</v>
      </c>
      <c r="D215" s="307">
        <v>5936240</v>
      </c>
      <c r="E215" s="307">
        <v>5635713</v>
      </c>
      <c r="F215" s="307">
        <v>12422893</v>
      </c>
      <c r="G215" s="307">
        <v>6541367</v>
      </c>
      <c r="H215" s="307">
        <v>7532711</v>
      </c>
      <c r="I215" s="307">
        <v>1877242</v>
      </c>
      <c r="J215" s="307">
        <v>159200</v>
      </c>
      <c r="K215" s="307">
        <v>1466100</v>
      </c>
      <c r="L215" s="307">
        <v>9117600</v>
      </c>
      <c r="M215" s="307">
        <v>3110008</v>
      </c>
      <c r="N215" s="309">
        <v>64058546</v>
      </c>
    </row>
    <row r="216" spans="1:14" ht="13.5" thickBot="1" x14ac:dyDescent="0.25">
      <c r="A216" s="294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x14ac:dyDescent="0.2">
      <c r="A217" s="293" t="s">
        <v>22</v>
      </c>
      <c r="B217" s="307">
        <v>143760</v>
      </c>
      <c r="C217" s="307">
        <v>123960</v>
      </c>
      <c r="D217" s="307">
        <v>77010</v>
      </c>
      <c r="E217" s="307">
        <v>48000</v>
      </c>
      <c r="F217" s="307"/>
      <c r="G217" s="307"/>
      <c r="H217" s="307"/>
      <c r="I217" s="307"/>
      <c r="J217" s="307"/>
      <c r="K217" s="307"/>
      <c r="L217" s="307"/>
      <c r="M217" s="307"/>
      <c r="N217" s="309">
        <v>392730</v>
      </c>
    </row>
    <row r="218" spans="1:14" ht="13.5" thickBot="1" x14ac:dyDescent="0.25">
      <c r="A218" s="29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x14ac:dyDescent="0.2">
      <c r="A219" s="295" t="s">
        <v>13</v>
      </c>
      <c r="B219" s="295">
        <v>89691357</v>
      </c>
      <c r="C219" s="295">
        <v>57825513</v>
      </c>
      <c r="D219" s="295">
        <v>75030643</v>
      </c>
      <c r="E219" s="295">
        <v>93323504</v>
      </c>
      <c r="F219" s="295">
        <v>103984177</v>
      </c>
      <c r="G219" s="295">
        <v>107376715</v>
      </c>
      <c r="H219" s="295">
        <v>113752272</v>
      </c>
      <c r="I219" s="295">
        <v>120535900</v>
      </c>
      <c r="J219" s="295">
        <v>109662073</v>
      </c>
      <c r="K219" s="295">
        <v>107416200</v>
      </c>
      <c r="L219" s="295">
        <v>120084700</v>
      </c>
      <c r="M219" s="295">
        <v>74006344</v>
      </c>
      <c r="N219" s="295">
        <v>1172689398</v>
      </c>
    </row>
    <row r="220" spans="1:14" ht="13.5" thickBot="1" x14ac:dyDescent="0.25">
      <c r="A220" s="296"/>
      <c r="B220" s="296"/>
      <c r="C220" s="296"/>
      <c r="D220" s="296"/>
      <c r="E220" s="296"/>
      <c r="F220" s="296"/>
      <c r="G220" s="296"/>
      <c r="H220" s="296"/>
      <c r="I220" s="296"/>
      <c r="J220" s="296"/>
      <c r="K220" s="296"/>
      <c r="L220" s="296"/>
      <c r="M220" s="296"/>
      <c r="N220" s="296"/>
    </row>
  </sheetData>
  <mergeCells count="1295">
    <mergeCell ref="A190:A191"/>
    <mergeCell ref="B190:B191"/>
    <mergeCell ref="A2:N2"/>
    <mergeCell ref="A10:N10"/>
    <mergeCell ref="A53:N53"/>
    <mergeCell ref="J48:J49"/>
    <mergeCell ref="K48:K49"/>
    <mergeCell ref="L48:L49"/>
    <mergeCell ref="M48:M49"/>
    <mergeCell ref="A108:N108"/>
    <mergeCell ref="A137:N137"/>
    <mergeCell ref="I132:I133"/>
    <mergeCell ref="J132:J133"/>
    <mergeCell ref="K132:K133"/>
    <mergeCell ref="L132:L133"/>
    <mergeCell ref="M132:M133"/>
    <mergeCell ref="N132:N133"/>
    <mergeCell ref="I110:I111"/>
    <mergeCell ref="J110:J111"/>
    <mergeCell ref="A103:A104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K110:K111"/>
    <mergeCell ref="L110:L111"/>
    <mergeCell ref="M110:M111"/>
    <mergeCell ref="N110:N111"/>
    <mergeCell ref="A197:A198"/>
    <mergeCell ref="B197:B198"/>
    <mergeCell ref="C197:C198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A219:A220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A213:A214"/>
    <mergeCell ref="A215:A216"/>
    <mergeCell ref="A217:A218"/>
    <mergeCell ref="B199:B200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A161:A162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M161:M162"/>
    <mergeCell ref="N161:N162"/>
    <mergeCell ref="A168:A169"/>
    <mergeCell ref="B168:B169"/>
    <mergeCell ref="C168:C169"/>
    <mergeCell ref="D168:D169"/>
    <mergeCell ref="E168:E169"/>
    <mergeCell ref="F168:F169"/>
    <mergeCell ref="F139:F140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48:A49"/>
    <mergeCell ref="B48:B49"/>
    <mergeCell ref="C48:C49"/>
    <mergeCell ref="D48:D49"/>
    <mergeCell ref="E48:E49"/>
    <mergeCell ref="F48:F49"/>
    <mergeCell ref="G48:G49"/>
    <mergeCell ref="H48:H49"/>
    <mergeCell ref="I48:I49"/>
    <mergeCell ref="N48:N49"/>
    <mergeCell ref="A110:A111"/>
    <mergeCell ref="B110:B111"/>
    <mergeCell ref="C110:C111"/>
    <mergeCell ref="D110:D111"/>
    <mergeCell ref="E110:E111"/>
    <mergeCell ref="F110:F111"/>
    <mergeCell ref="G110:G111"/>
    <mergeCell ref="H110:H111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A139:A140"/>
    <mergeCell ref="B139:B140"/>
    <mergeCell ref="C139:C140"/>
    <mergeCell ref="D139:D140"/>
    <mergeCell ref="E139:E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A141:A142"/>
    <mergeCell ref="A143:A144"/>
    <mergeCell ref="A145:A146"/>
    <mergeCell ref="A147:A148"/>
    <mergeCell ref="A149:A150"/>
    <mergeCell ref="A151:A152"/>
    <mergeCell ref="A153:A154"/>
    <mergeCell ref="A155:A156"/>
    <mergeCell ref="A157:A158"/>
    <mergeCell ref="A159:A160"/>
    <mergeCell ref="B141:B142"/>
    <mergeCell ref="K55:K56"/>
    <mergeCell ref="L55:L56"/>
    <mergeCell ref="M55:M56"/>
    <mergeCell ref="N55:N56"/>
    <mergeCell ref="A12:A13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A14:A15"/>
    <mergeCell ref="A16:A17"/>
    <mergeCell ref="A18:A19"/>
    <mergeCell ref="A20:A21"/>
    <mergeCell ref="A22:A23"/>
    <mergeCell ref="A24:A25"/>
    <mergeCell ref="A55:A56"/>
    <mergeCell ref="B55:B56"/>
    <mergeCell ref="B14:B15"/>
    <mergeCell ref="B46:B47"/>
    <mergeCell ref="B36:B37"/>
    <mergeCell ref="A26:A27"/>
    <mergeCell ref="A28:A29"/>
    <mergeCell ref="A30:A31"/>
    <mergeCell ref="A32:A33"/>
    <mergeCell ref="A199:A200"/>
    <mergeCell ref="A201:A202"/>
    <mergeCell ref="A170:A171"/>
    <mergeCell ref="A172:A173"/>
    <mergeCell ref="A174:A175"/>
    <mergeCell ref="A176:A177"/>
    <mergeCell ref="A178:A179"/>
    <mergeCell ref="A180:A181"/>
    <mergeCell ref="A182:A183"/>
    <mergeCell ref="A203:A204"/>
    <mergeCell ref="A205:A206"/>
    <mergeCell ref="A207:A208"/>
    <mergeCell ref="A209:A210"/>
    <mergeCell ref="A211:A212"/>
    <mergeCell ref="A89:A90"/>
    <mergeCell ref="A91:A92"/>
    <mergeCell ref="A93:A94"/>
    <mergeCell ref="A95:A96"/>
    <mergeCell ref="A97:A98"/>
    <mergeCell ref="A99:A100"/>
    <mergeCell ref="A34:A35"/>
    <mergeCell ref="A36:A37"/>
    <mergeCell ref="A38:A39"/>
    <mergeCell ref="A40:A41"/>
    <mergeCell ref="A42:A43"/>
    <mergeCell ref="A44:A45"/>
    <mergeCell ref="A46:A47"/>
    <mergeCell ref="A166:N166"/>
    <mergeCell ref="A195:N195"/>
    <mergeCell ref="J55:J56"/>
    <mergeCell ref="A184:A185"/>
    <mergeCell ref="A186:A187"/>
    <mergeCell ref="A188:A189"/>
    <mergeCell ref="A112:A113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57:A58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101:A102"/>
    <mergeCell ref="B34:B35"/>
    <mergeCell ref="K14:K15"/>
    <mergeCell ref="L14:L15"/>
    <mergeCell ref="M14:M15"/>
    <mergeCell ref="N14:N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C14:C15"/>
    <mergeCell ref="D14:D15"/>
    <mergeCell ref="E14:E15"/>
    <mergeCell ref="F14:F15"/>
    <mergeCell ref="G14:G15"/>
    <mergeCell ref="H14:H15"/>
    <mergeCell ref="I14:I15"/>
    <mergeCell ref="J14:J15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B26:B27"/>
    <mergeCell ref="C26:C27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B30:B31"/>
    <mergeCell ref="C30:C31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B38:B39"/>
    <mergeCell ref="C38:C39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B42:B43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C55:C56"/>
    <mergeCell ref="D55:D56"/>
    <mergeCell ref="E55:E56"/>
    <mergeCell ref="F55:F56"/>
    <mergeCell ref="G55:G56"/>
    <mergeCell ref="H55:H56"/>
    <mergeCell ref="I55:I56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J201:J202"/>
    <mergeCell ref="K201:K202"/>
    <mergeCell ref="L201:L202"/>
    <mergeCell ref="M201:M202"/>
    <mergeCell ref="N201:N202"/>
    <mergeCell ref="J209:J210"/>
    <mergeCell ref="K209:K210"/>
    <mergeCell ref="L209:L210"/>
    <mergeCell ref="M209:M210"/>
    <mergeCell ref="N209:N210"/>
    <mergeCell ref="L203:L204"/>
    <mergeCell ref="M203:M204"/>
    <mergeCell ref="N203:N204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N213:N214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M213:M214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K203:K204"/>
    <mergeCell ref="N217:N218"/>
    <mergeCell ref="K215:K216"/>
    <mergeCell ref="L215:L216"/>
    <mergeCell ref="M215:M216"/>
    <mergeCell ref="N215:N216"/>
    <mergeCell ref="H217:H218"/>
    <mergeCell ref="I217:I218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B213:B214"/>
    <mergeCell ref="J217:J218"/>
    <mergeCell ref="K217:K218"/>
    <mergeCell ref="L217:L218"/>
    <mergeCell ref="M217:M218"/>
    <mergeCell ref="F217:F218"/>
    <mergeCell ref="G217:G218"/>
    <mergeCell ref="B217:B218"/>
    <mergeCell ref="C217:C218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J215:J216"/>
    <mergeCell ref="D217:D218"/>
    <mergeCell ref="E217:E218"/>
  </mergeCells>
  <phoneticPr fontId="5" type="noConversion"/>
  <hyperlinks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2001'!A226" display="6 - BELGRANO CARGAS S.A."/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4:C4" location="'2001'!A40" display="1 - FERROEXPRESO PAMPEANO S.A."/>
    <hyperlink ref="A5:C5" location="'2001'!A84" display="2 - NUEVO CENTRAL ARGENTINO S.A."/>
    <hyperlink ref="A6:C6" location="'2001'!A136" display="3 - FERROSUR ROCA S.A."/>
    <hyperlink ref="A7:C7" location="'2001'!A165" display="4 - AMERICA LATINA LOGISTICA CENTRAL S.A. "/>
    <hyperlink ref="A8:C8" location="'2001'!A194" display="5 - AMERICA LATINA LOGISTICA MESOPOTAMICA S.A."/>
    <hyperlink ref="A9:C9" location="'2001'!A223" display="6 - BELGRANO CARGAS S.A."/>
  </hyperlinks>
  <pageMargins left="0.75" right="0.75" top="1" bottom="1" header="0" footer="0"/>
  <pageSetup paperSize="9" scale="59" fitToHeight="0" orientation="landscape" r:id="rId1"/>
  <headerFooter alignWithMargins="0"/>
  <rowBreaks count="5" manualBreakCount="5">
    <brk id="51" max="16383" man="1"/>
    <brk id="107" max="16383" man="1"/>
    <brk id="136" max="16383" man="1"/>
    <brk id="165" max="16383" man="1"/>
    <brk id="194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28"/>
  <sheetViews>
    <sheetView showGridLines="0" showRowColHeaders="0" view="pageLayout" topLeftCell="H1" zoomScaleNormal="100" workbookViewId="0">
      <selection activeCell="N231" sqref="N231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190"/>
      <c r="N4" s="25"/>
    </row>
    <row r="5" spans="1:14" s="26" customFormat="1" ht="24.95" customHeight="1" x14ac:dyDescent="0.2">
      <c r="A5" s="190" t="s">
        <v>18</v>
      </c>
      <c r="B5" s="190"/>
      <c r="C5" s="190"/>
      <c r="D5" s="190"/>
      <c r="N5" s="25"/>
    </row>
    <row r="6" spans="1:14" s="26" customFormat="1" ht="24.95" customHeight="1" x14ac:dyDescent="0.2">
      <c r="A6" s="190" t="s">
        <v>29</v>
      </c>
      <c r="B6" s="190"/>
      <c r="C6" s="190"/>
      <c r="D6" s="190"/>
      <c r="N6" s="25"/>
    </row>
    <row r="7" spans="1:14" s="26" customFormat="1" ht="24.95" customHeight="1" x14ac:dyDescent="0.2">
      <c r="A7" s="190" t="s">
        <v>202</v>
      </c>
      <c r="B7" s="190"/>
      <c r="C7" s="190"/>
      <c r="D7" s="190"/>
      <c r="N7" s="25"/>
    </row>
    <row r="8" spans="1:14" s="26" customFormat="1" ht="24.95" customHeight="1" x14ac:dyDescent="0.2">
      <c r="A8" s="190" t="s">
        <v>113</v>
      </c>
      <c r="B8" s="190"/>
      <c r="C8" s="190"/>
      <c r="D8" s="190"/>
      <c r="N8" s="25"/>
    </row>
    <row r="9" spans="1:14" s="26" customFormat="1" ht="24.95" customHeight="1" x14ac:dyDescent="0.2">
      <c r="A9" s="190" t="s">
        <v>76</v>
      </c>
      <c r="B9" s="190"/>
      <c r="C9" s="190"/>
      <c r="D9" s="190"/>
      <c r="N9" s="25"/>
    </row>
    <row r="10" spans="1:14" x14ac:dyDescent="0.2">
      <c r="A10" s="38"/>
      <c r="B10" s="38"/>
      <c r="C10" s="38"/>
      <c r="D10" s="38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x14ac:dyDescent="0.2">
      <c r="A16" s="293" t="s">
        <v>14</v>
      </c>
      <c r="B16" s="307">
        <v>4821908</v>
      </c>
      <c r="C16" s="307">
        <v>1800000</v>
      </c>
      <c r="D16" s="307">
        <v>8440000</v>
      </c>
      <c r="E16" s="307">
        <v>19380000</v>
      </c>
      <c r="F16" s="307">
        <v>13170000</v>
      </c>
      <c r="G16" s="307">
        <v>11480000</v>
      </c>
      <c r="H16" s="307">
        <v>9530000</v>
      </c>
      <c r="I16" s="307">
        <v>12140000</v>
      </c>
      <c r="J16" s="307">
        <v>10230000</v>
      </c>
      <c r="K16" s="307">
        <v>12050000</v>
      </c>
      <c r="L16" s="307">
        <v>6310000</v>
      </c>
      <c r="M16" s="307">
        <v>1250000</v>
      </c>
      <c r="N16" s="309">
        <v>110601908</v>
      </c>
    </row>
    <row r="17" spans="1:14" ht="13.5" thickBot="1" x14ac:dyDescent="0.25">
      <c r="A17" s="29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x14ac:dyDescent="0.2">
      <c r="A18" s="293" t="s">
        <v>118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9">
        <v>0</v>
      </c>
    </row>
    <row r="19" spans="1:14" ht="13.5" thickBot="1" x14ac:dyDescent="0.25">
      <c r="A19" s="29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x14ac:dyDescent="0.2">
      <c r="A20" s="293" t="s">
        <v>109</v>
      </c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9">
        <v>0</v>
      </c>
    </row>
    <row r="21" spans="1:14" ht="13.5" thickBot="1" x14ac:dyDescent="0.25">
      <c r="A21" s="29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x14ac:dyDescent="0.2">
      <c r="A22" s="293" t="s">
        <v>80</v>
      </c>
      <c r="B22" s="307">
        <v>284988</v>
      </c>
      <c r="C22" s="307">
        <v>210000</v>
      </c>
      <c r="D22" s="307">
        <v>720000</v>
      </c>
      <c r="E22" s="307">
        <v>1340000</v>
      </c>
      <c r="F22" s="307">
        <v>364</v>
      </c>
      <c r="G22" s="307">
        <v>1290000</v>
      </c>
      <c r="H22" s="307">
        <v>670000</v>
      </c>
      <c r="I22" s="307">
        <v>1730000</v>
      </c>
      <c r="J22" s="307"/>
      <c r="K22" s="307">
        <v>2000000</v>
      </c>
      <c r="L22" s="307">
        <v>230000</v>
      </c>
      <c r="M22" s="307">
        <v>2480000</v>
      </c>
      <c r="N22" s="309">
        <v>10955352</v>
      </c>
    </row>
    <row r="23" spans="1:14" ht="13.5" thickBot="1" x14ac:dyDescent="0.25">
      <c r="A23" s="29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x14ac:dyDescent="0.2">
      <c r="A24" s="293" t="s">
        <v>119</v>
      </c>
      <c r="B24" s="307"/>
      <c r="C24" s="307"/>
      <c r="D24" s="307"/>
      <c r="E24" s="307"/>
      <c r="F24" s="307"/>
      <c r="G24" s="307"/>
      <c r="H24" s="307"/>
      <c r="I24" s="307"/>
      <c r="J24" s="307"/>
      <c r="K24" s="307"/>
      <c r="L24" s="307"/>
      <c r="M24" s="307"/>
      <c r="N24" s="309">
        <v>0</v>
      </c>
    </row>
    <row r="25" spans="1:14" ht="13.5" thickBot="1" x14ac:dyDescent="0.25">
      <c r="A25" s="29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x14ac:dyDescent="0.2">
      <c r="A26" s="293" t="s">
        <v>16</v>
      </c>
      <c r="B26" s="307"/>
      <c r="C26" s="307">
        <v>3150000</v>
      </c>
      <c r="D26" s="307">
        <v>1730000</v>
      </c>
      <c r="E26" s="307">
        <v>3250000</v>
      </c>
      <c r="F26" s="307">
        <v>5360000</v>
      </c>
      <c r="G26" s="307">
        <v>12400000</v>
      </c>
      <c r="H26" s="307">
        <v>9200000</v>
      </c>
      <c r="I26" s="307">
        <v>7500000</v>
      </c>
      <c r="J26" s="307">
        <v>36190000</v>
      </c>
      <c r="K26" s="307">
        <v>18270000</v>
      </c>
      <c r="L26" s="307">
        <v>7680000</v>
      </c>
      <c r="M26" s="307">
        <v>10360000</v>
      </c>
      <c r="N26" s="309">
        <v>115090000</v>
      </c>
    </row>
    <row r="27" spans="1:14" ht="13.5" thickBot="1" x14ac:dyDescent="0.25">
      <c r="A27" s="29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x14ac:dyDescent="0.2">
      <c r="A28" s="293" t="s">
        <v>83</v>
      </c>
      <c r="B28" s="307">
        <v>1554508</v>
      </c>
      <c r="C28" s="307">
        <v>580000</v>
      </c>
      <c r="D28" s="307">
        <v>27600000</v>
      </c>
      <c r="E28" s="307">
        <v>15830000</v>
      </c>
      <c r="F28" s="307">
        <v>10460000</v>
      </c>
      <c r="G28" s="307">
        <v>16240000</v>
      </c>
      <c r="H28" s="307">
        <v>10760000</v>
      </c>
      <c r="I28" s="307">
        <v>7230000</v>
      </c>
      <c r="J28" s="307">
        <v>17620000</v>
      </c>
      <c r="K28" s="307">
        <v>9110000</v>
      </c>
      <c r="L28" s="307">
        <v>12570000</v>
      </c>
      <c r="M28" s="307">
        <v>4010000</v>
      </c>
      <c r="N28" s="309">
        <v>133564508</v>
      </c>
    </row>
    <row r="29" spans="1:14" ht="13.5" thickBot="1" x14ac:dyDescent="0.25">
      <c r="A29" s="294"/>
      <c r="B29" s="308"/>
      <c r="C29" s="308"/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10"/>
    </row>
    <row r="30" spans="1:14" x14ac:dyDescent="0.2">
      <c r="A30" s="293" t="s">
        <v>111</v>
      </c>
      <c r="B30" s="307">
        <v>6055882</v>
      </c>
      <c r="C30" s="307">
        <v>2540000</v>
      </c>
      <c r="D30" s="307">
        <v>16890000</v>
      </c>
      <c r="E30" s="307">
        <v>14620000</v>
      </c>
      <c r="F30" s="307">
        <v>11150000</v>
      </c>
      <c r="G30" s="307">
        <v>14210000</v>
      </c>
      <c r="H30" s="307">
        <v>4560000</v>
      </c>
      <c r="I30" s="307">
        <v>2490000</v>
      </c>
      <c r="J30" s="307">
        <v>4510000</v>
      </c>
      <c r="K30" s="307">
        <v>9040000</v>
      </c>
      <c r="L30" s="307"/>
      <c r="M30" s="307">
        <v>1530000</v>
      </c>
      <c r="N30" s="309">
        <v>87595882</v>
      </c>
    </row>
    <row r="31" spans="1:14" ht="13.5" thickBot="1" x14ac:dyDescent="0.25">
      <c r="A31" s="294"/>
      <c r="B31" s="308"/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10"/>
    </row>
    <row r="32" spans="1:14" x14ac:dyDescent="0.2">
      <c r="A32" s="293" t="s">
        <v>89</v>
      </c>
      <c r="B32" s="307"/>
      <c r="C32" s="307"/>
      <c r="D32" s="307"/>
      <c r="E32" s="307"/>
      <c r="F32" s="307"/>
      <c r="G32" s="307"/>
      <c r="H32" s="307"/>
      <c r="I32" s="307"/>
      <c r="J32" s="307"/>
      <c r="K32" s="307"/>
      <c r="L32" s="307"/>
      <c r="M32" s="307"/>
      <c r="N32" s="309">
        <v>0</v>
      </c>
    </row>
    <row r="33" spans="1:14" ht="13.5" thickBot="1" x14ac:dyDescent="0.25">
      <c r="A33" s="294"/>
      <c r="B33" s="308"/>
      <c r="C33" s="308"/>
      <c r="D33" s="308"/>
      <c r="E33" s="308"/>
      <c r="F33" s="308"/>
      <c r="G33" s="308"/>
      <c r="H33" s="308"/>
      <c r="I33" s="308"/>
      <c r="J33" s="308"/>
      <c r="K33" s="308"/>
      <c r="L33" s="308"/>
      <c r="M33" s="308"/>
      <c r="N33" s="310"/>
    </row>
    <row r="34" spans="1:14" x14ac:dyDescent="0.2">
      <c r="A34" s="293" t="s">
        <v>81</v>
      </c>
      <c r="B34" s="307">
        <v>12088040</v>
      </c>
      <c r="C34" s="307">
        <v>9530000</v>
      </c>
      <c r="D34" s="307">
        <v>8520000</v>
      </c>
      <c r="E34" s="307">
        <v>12220000</v>
      </c>
      <c r="F34" s="307">
        <v>18570000</v>
      </c>
      <c r="G34" s="307">
        <v>13780000</v>
      </c>
      <c r="H34" s="307">
        <v>6900000</v>
      </c>
      <c r="I34" s="307">
        <v>5870000</v>
      </c>
      <c r="J34" s="307">
        <v>4930000</v>
      </c>
      <c r="K34" s="307">
        <v>8170000</v>
      </c>
      <c r="L34" s="307">
        <v>14560000</v>
      </c>
      <c r="M34" s="307">
        <v>23570000</v>
      </c>
      <c r="N34" s="309">
        <v>138708040</v>
      </c>
    </row>
    <row r="35" spans="1:14" ht="13.5" thickBot="1" x14ac:dyDescent="0.25">
      <c r="A35" s="294"/>
      <c r="B35" s="308"/>
      <c r="C35" s="308"/>
      <c r="D35" s="308"/>
      <c r="E35" s="308"/>
      <c r="F35" s="308"/>
      <c r="G35" s="308"/>
      <c r="H35" s="308"/>
      <c r="I35" s="308"/>
      <c r="J35" s="308"/>
      <c r="K35" s="308"/>
      <c r="L35" s="308"/>
      <c r="M35" s="308"/>
      <c r="N35" s="310"/>
    </row>
    <row r="36" spans="1:14" x14ac:dyDescent="0.2">
      <c r="A36" s="293" t="s">
        <v>88</v>
      </c>
      <c r="B36" s="307">
        <v>2841230</v>
      </c>
      <c r="C36" s="307">
        <v>1630000</v>
      </c>
      <c r="D36" s="307">
        <v>1000000</v>
      </c>
      <c r="E36" s="307">
        <v>1210000</v>
      </c>
      <c r="F36" s="307">
        <v>1450000</v>
      </c>
      <c r="G36" s="307">
        <v>1230000</v>
      </c>
      <c r="H36" s="307">
        <v>3970000</v>
      </c>
      <c r="I36" s="307">
        <v>1980000</v>
      </c>
      <c r="J36" s="307">
        <v>3170000</v>
      </c>
      <c r="K36" s="307">
        <v>4100000</v>
      </c>
      <c r="L36" s="307">
        <v>4090000</v>
      </c>
      <c r="M36" s="307">
        <v>4340000</v>
      </c>
      <c r="N36" s="309">
        <v>31011230</v>
      </c>
    </row>
    <row r="37" spans="1:14" ht="13.5" thickBot="1" x14ac:dyDescent="0.25">
      <c r="A37" s="294"/>
      <c r="B37" s="308"/>
      <c r="C37" s="308"/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10"/>
    </row>
    <row r="38" spans="1:14" x14ac:dyDescent="0.2">
      <c r="A38" s="293" t="s">
        <v>90</v>
      </c>
      <c r="B38" s="307"/>
      <c r="C38" s="307"/>
      <c r="D38" s="307"/>
      <c r="E38" s="307"/>
      <c r="F38" s="307"/>
      <c r="G38" s="307"/>
      <c r="H38" s="307"/>
      <c r="I38" s="307"/>
      <c r="J38" s="307"/>
      <c r="K38" s="307"/>
      <c r="L38" s="307"/>
      <c r="M38" s="307"/>
      <c r="N38" s="309">
        <v>0</v>
      </c>
    </row>
    <row r="39" spans="1:14" ht="13.5" thickBot="1" x14ac:dyDescent="0.25">
      <c r="A39" s="294"/>
      <c r="B39" s="308"/>
      <c r="C39" s="308"/>
      <c r="D39" s="308"/>
      <c r="E39" s="308"/>
      <c r="F39" s="308"/>
      <c r="G39" s="308"/>
      <c r="H39" s="308"/>
      <c r="I39" s="308"/>
      <c r="J39" s="308"/>
      <c r="K39" s="308"/>
      <c r="L39" s="308"/>
      <c r="M39" s="308"/>
      <c r="N39" s="310"/>
    </row>
    <row r="40" spans="1:14" x14ac:dyDescent="0.2">
      <c r="A40" s="293" t="s">
        <v>84</v>
      </c>
      <c r="B40" s="307">
        <v>110968</v>
      </c>
      <c r="C40" s="307">
        <v>3960000</v>
      </c>
      <c r="D40" s="307">
        <v>910000</v>
      </c>
      <c r="E40" s="307">
        <v>10360000</v>
      </c>
      <c r="F40" s="307">
        <v>38280000</v>
      </c>
      <c r="G40" s="307">
        <v>9320000</v>
      </c>
      <c r="H40" s="307">
        <v>14850000</v>
      </c>
      <c r="I40" s="307">
        <v>2980000</v>
      </c>
      <c r="J40" s="307">
        <v>9470000</v>
      </c>
      <c r="K40" s="307">
        <v>19260000</v>
      </c>
      <c r="L40" s="307">
        <v>15840000</v>
      </c>
      <c r="M40" s="307">
        <v>5190000</v>
      </c>
      <c r="N40" s="309">
        <v>130530968</v>
      </c>
    </row>
    <row r="41" spans="1:14" ht="13.5" thickBot="1" x14ac:dyDescent="0.25">
      <c r="A41" s="294"/>
      <c r="B41" s="308"/>
      <c r="C41" s="308"/>
      <c r="D41" s="308"/>
      <c r="E41" s="308"/>
      <c r="F41" s="308"/>
      <c r="G41" s="308"/>
      <c r="H41" s="308"/>
      <c r="I41" s="308"/>
      <c r="J41" s="308"/>
      <c r="K41" s="308"/>
      <c r="L41" s="308"/>
      <c r="M41" s="308"/>
      <c r="N41" s="310"/>
    </row>
    <row r="42" spans="1:14" x14ac:dyDescent="0.2">
      <c r="A42" s="293" t="s">
        <v>87</v>
      </c>
      <c r="B42" s="307">
        <v>6545728</v>
      </c>
      <c r="C42" s="307">
        <v>2460000</v>
      </c>
      <c r="D42" s="307"/>
      <c r="E42" s="307">
        <v>2760000</v>
      </c>
      <c r="F42" s="307">
        <v>14050000</v>
      </c>
      <c r="G42" s="307">
        <v>13970000</v>
      </c>
      <c r="H42" s="307">
        <v>32050000</v>
      </c>
      <c r="I42" s="307">
        <v>18600000</v>
      </c>
      <c r="J42" s="307">
        <v>14570000</v>
      </c>
      <c r="K42" s="307">
        <v>11960000</v>
      </c>
      <c r="L42" s="307">
        <v>15450000</v>
      </c>
      <c r="M42" s="307">
        <v>6560000</v>
      </c>
      <c r="N42" s="309">
        <v>138975728</v>
      </c>
    </row>
    <row r="43" spans="1:14" ht="13.5" thickBot="1" x14ac:dyDescent="0.25">
      <c r="A43" s="294"/>
      <c r="B43" s="308"/>
      <c r="C43" s="308"/>
      <c r="D43" s="308"/>
      <c r="E43" s="308"/>
      <c r="F43" s="308"/>
      <c r="G43" s="308"/>
      <c r="H43" s="308"/>
      <c r="I43" s="308"/>
      <c r="J43" s="308"/>
      <c r="K43" s="308"/>
      <c r="L43" s="308"/>
      <c r="M43" s="308"/>
      <c r="N43" s="310"/>
    </row>
    <row r="44" spans="1:14" x14ac:dyDescent="0.2">
      <c r="A44" s="293" t="s">
        <v>99</v>
      </c>
      <c r="B44" s="307"/>
      <c r="C44" s="307"/>
      <c r="D44" s="307"/>
      <c r="E44" s="307"/>
      <c r="F44" s="307"/>
      <c r="G44" s="307"/>
      <c r="H44" s="307">
        <v>520000</v>
      </c>
      <c r="I44" s="307"/>
      <c r="J44" s="307"/>
      <c r="K44" s="307"/>
      <c r="L44" s="307"/>
      <c r="M44" s="307"/>
      <c r="N44" s="309">
        <v>520000</v>
      </c>
    </row>
    <row r="45" spans="1:14" ht="13.5" thickBot="1" x14ac:dyDescent="0.25">
      <c r="A45" s="294"/>
      <c r="B45" s="308"/>
      <c r="C45" s="308"/>
      <c r="D45" s="308"/>
      <c r="E45" s="308"/>
      <c r="F45" s="308"/>
      <c r="G45" s="308"/>
      <c r="H45" s="308"/>
      <c r="I45" s="308"/>
      <c r="J45" s="308"/>
      <c r="K45" s="308"/>
      <c r="L45" s="308"/>
      <c r="M45" s="308"/>
      <c r="N45" s="310"/>
    </row>
    <row r="46" spans="1:14" x14ac:dyDescent="0.2">
      <c r="A46" s="293" t="s">
        <v>82</v>
      </c>
      <c r="B46" s="307">
        <v>21241392</v>
      </c>
      <c r="C46" s="307">
        <v>24510000</v>
      </c>
      <c r="D46" s="307">
        <v>11370000</v>
      </c>
      <c r="E46" s="307">
        <v>11060000</v>
      </c>
      <c r="F46" s="307">
        <v>10090000</v>
      </c>
      <c r="G46" s="307">
        <v>12050000</v>
      </c>
      <c r="H46" s="307">
        <v>4050000</v>
      </c>
      <c r="I46" s="307">
        <v>6370000</v>
      </c>
      <c r="J46" s="307">
        <v>2690000</v>
      </c>
      <c r="K46" s="307">
        <v>1680000</v>
      </c>
      <c r="L46" s="307">
        <v>2380000</v>
      </c>
      <c r="M46" s="307">
        <v>20450000</v>
      </c>
      <c r="N46" s="309">
        <v>127941392</v>
      </c>
    </row>
    <row r="47" spans="1:14" ht="13.5" thickBot="1" x14ac:dyDescent="0.25">
      <c r="A47" s="294"/>
      <c r="B47" s="308"/>
      <c r="C47" s="308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10"/>
    </row>
    <row r="48" spans="1:14" x14ac:dyDescent="0.2">
      <c r="A48" s="293" t="s">
        <v>17</v>
      </c>
      <c r="B48" s="307">
        <v>66727</v>
      </c>
      <c r="C48" s="307"/>
      <c r="D48" s="307"/>
      <c r="E48" s="307">
        <v>280000</v>
      </c>
      <c r="F48" s="307"/>
      <c r="G48" s="307">
        <v>90000</v>
      </c>
      <c r="H48" s="307">
        <v>120000</v>
      </c>
      <c r="I48" s="307">
        <v>40000</v>
      </c>
      <c r="J48" s="307"/>
      <c r="K48" s="307"/>
      <c r="L48" s="307"/>
      <c r="M48" s="307"/>
      <c r="N48" s="309">
        <v>596727</v>
      </c>
    </row>
    <row r="49" spans="1:14" ht="13.5" thickBot="1" x14ac:dyDescent="0.25">
      <c r="A49" s="294"/>
      <c r="B49" s="308"/>
      <c r="C49" s="308"/>
      <c r="D49" s="308"/>
      <c r="E49" s="308"/>
      <c r="F49" s="308"/>
      <c r="G49" s="308"/>
      <c r="H49" s="308"/>
      <c r="I49" s="308"/>
      <c r="J49" s="308"/>
      <c r="K49" s="308"/>
      <c r="L49" s="308"/>
      <c r="M49" s="308"/>
      <c r="N49" s="310"/>
    </row>
    <row r="50" spans="1:14" x14ac:dyDescent="0.2">
      <c r="A50" s="295" t="s">
        <v>13</v>
      </c>
      <c r="B50" s="295">
        <v>55611371</v>
      </c>
      <c r="C50" s="295">
        <v>50370000</v>
      </c>
      <c r="D50" s="295">
        <v>77180000</v>
      </c>
      <c r="E50" s="295">
        <v>92310000</v>
      </c>
      <c r="F50" s="295">
        <v>122580364</v>
      </c>
      <c r="G50" s="295">
        <v>106060000</v>
      </c>
      <c r="H50" s="295">
        <v>97180000</v>
      </c>
      <c r="I50" s="295">
        <v>66930000</v>
      </c>
      <c r="J50" s="295">
        <v>103380000</v>
      </c>
      <c r="K50" s="295">
        <v>95640000</v>
      </c>
      <c r="L50" s="295">
        <v>79110000</v>
      </c>
      <c r="M50" s="295">
        <v>79740000</v>
      </c>
      <c r="N50" s="295">
        <v>1026091735</v>
      </c>
    </row>
    <row r="51" spans="1:14" ht="13.5" thickBot="1" x14ac:dyDescent="0.25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96"/>
      <c r="N51" s="296"/>
    </row>
    <row r="55" spans="1:14" s="26" customFormat="1" ht="24.95" customHeight="1" x14ac:dyDescent="0.2">
      <c r="A55" s="301" t="s">
        <v>167</v>
      </c>
      <c r="B55" s="301"/>
      <c r="C55" s="301"/>
      <c r="D55" s="301"/>
      <c r="E55" s="301"/>
      <c r="F55" s="301"/>
      <c r="G55" s="301"/>
      <c r="H55" s="301"/>
      <c r="I55" s="301"/>
      <c r="J55" s="301"/>
      <c r="K55" s="301"/>
      <c r="L55" s="301"/>
      <c r="M55" s="301"/>
      <c r="N55" s="301"/>
    </row>
    <row r="56" spans="1:14" ht="13.5" thickBot="1" x14ac:dyDescent="0.25"/>
    <row r="57" spans="1:14" x14ac:dyDescent="0.2">
      <c r="A57" s="293"/>
      <c r="B57" s="303" t="s">
        <v>1</v>
      </c>
      <c r="C57" s="293" t="s">
        <v>2</v>
      </c>
      <c r="D57" s="303" t="s">
        <v>3</v>
      </c>
      <c r="E57" s="293" t="s">
        <v>4</v>
      </c>
      <c r="F57" s="303" t="s">
        <v>5</v>
      </c>
      <c r="G57" s="293" t="s">
        <v>6</v>
      </c>
      <c r="H57" s="303" t="s">
        <v>7</v>
      </c>
      <c r="I57" s="293" t="s">
        <v>8</v>
      </c>
      <c r="J57" s="303" t="s">
        <v>9</v>
      </c>
      <c r="K57" s="293" t="s">
        <v>10</v>
      </c>
      <c r="L57" s="303" t="s">
        <v>11</v>
      </c>
      <c r="M57" s="293" t="s">
        <v>12</v>
      </c>
      <c r="N57" s="305" t="s">
        <v>13</v>
      </c>
    </row>
    <row r="58" spans="1:14" ht="13.5" thickBot="1" x14ac:dyDescent="0.25">
      <c r="A58" s="294"/>
      <c r="B58" s="304"/>
      <c r="C58" s="294"/>
      <c r="D58" s="304"/>
      <c r="E58" s="294"/>
      <c r="F58" s="304"/>
      <c r="G58" s="294"/>
      <c r="H58" s="304"/>
      <c r="I58" s="294"/>
      <c r="J58" s="304"/>
      <c r="K58" s="294"/>
      <c r="L58" s="304"/>
      <c r="M58" s="294"/>
      <c r="N58" s="306"/>
    </row>
    <row r="59" spans="1:14" x14ac:dyDescent="0.2">
      <c r="A59" s="293" t="s">
        <v>14</v>
      </c>
      <c r="B59" s="307">
        <v>6951545</v>
      </c>
      <c r="C59" s="307">
        <v>4320617</v>
      </c>
      <c r="D59" s="307">
        <v>8558518</v>
      </c>
      <c r="E59" s="307">
        <v>7716687</v>
      </c>
      <c r="F59" s="307">
        <v>13642235</v>
      </c>
      <c r="G59" s="307">
        <v>9102477</v>
      </c>
      <c r="H59" s="307">
        <v>9807268</v>
      </c>
      <c r="I59" s="307">
        <v>8910974</v>
      </c>
      <c r="J59" s="307">
        <v>7645802</v>
      </c>
      <c r="K59" s="307">
        <v>6768932</v>
      </c>
      <c r="L59" s="307">
        <v>5715194</v>
      </c>
      <c r="M59" s="307">
        <v>11140468</v>
      </c>
      <c r="N59" s="309">
        <v>100280717</v>
      </c>
    </row>
    <row r="60" spans="1:14" ht="13.5" thickBot="1" x14ac:dyDescent="0.25">
      <c r="A60" s="29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x14ac:dyDescent="0.2">
      <c r="A61" s="293" t="s">
        <v>103</v>
      </c>
      <c r="B61" s="307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9">
        <v>0</v>
      </c>
    </row>
    <row r="62" spans="1:14" ht="13.5" thickBot="1" x14ac:dyDescent="0.25">
      <c r="A62" s="29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x14ac:dyDescent="0.2">
      <c r="A63" s="293" t="s">
        <v>19</v>
      </c>
      <c r="B63" s="307"/>
      <c r="C63" s="307"/>
      <c r="D63" s="307"/>
      <c r="E63" s="307">
        <v>3838105</v>
      </c>
      <c r="F63" s="307">
        <v>8534056</v>
      </c>
      <c r="G63" s="307">
        <v>18044975</v>
      </c>
      <c r="H63" s="307">
        <v>36625245</v>
      </c>
      <c r="I63" s="307">
        <v>38549276</v>
      </c>
      <c r="J63" s="307">
        <v>15172766</v>
      </c>
      <c r="K63" s="307">
        <v>13542297</v>
      </c>
      <c r="L63" s="307">
        <v>5214038</v>
      </c>
      <c r="M63" s="307">
        <v>5241529</v>
      </c>
      <c r="N63" s="309">
        <v>144762287</v>
      </c>
    </row>
    <row r="64" spans="1:14" ht="13.5" thickBot="1" x14ac:dyDescent="0.25">
      <c r="A64" s="29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x14ac:dyDescent="0.2">
      <c r="A65" s="293" t="s">
        <v>20</v>
      </c>
      <c r="B65" s="307">
        <v>223218</v>
      </c>
      <c r="C65" s="307">
        <v>1336945</v>
      </c>
      <c r="D65" s="307">
        <v>1012016</v>
      </c>
      <c r="E65" s="307">
        <v>1102124</v>
      </c>
      <c r="F65" s="307">
        <v>3024826</v>
      </c>
      <c r="G65" s="307">
        <v>2464173</v>
      </c>
      <c r="H65" s="307">
        <v>3528880</v>
      </c>
      <c r="I65" s="307">
        <v>3472623</v>
      </c>
      <c r="J65" s="307">
        <v>4926834</v>
      </c>
      <c r="K65" s="307">
        <v>7448436</v>
      </c>
      <c r="L65" s="307">
        <v>7612799</v>
      </c>
      <c r="M65" s="307">
        <v>5328207</v>
      </c>
      <c r="N65" s="309">
        <v>41481081</v>
      </c>
    </row>
    <row r="66" spans="1:14" ht="13.5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x14ac:dyDescent="0.2">
      <c r="A67" s="293" t="s">
        <v>15</v>
      </c>
      <c r="B67" s="307"/>
      <c r="C67" s="307"/>
      <c r="D67" s="307">
        <v>184126</v>
      </c>
      <c r="E67" s="307">
        <v>1174349</v>
      </c>
      <c r="F67" s="307">
        <v>2870741</v>
      </c>
      <c r="G67" s="307">
        <v>2457331</v>
      </c>
      <c r="H67" s="307">
        <v>2302292</v>
      </c>
      <c r="I67" s="307">
        <v>2332077</v>
      </c>
      <c r="J67" s="307">
        <v>2724383</v>
      </c>
      <c r="K67" s="307">
        <v>1981552</v>
      </c>
      <c r="L67" s="307">
        <v>1930550</v>
      </c>
      <c r="M67" s="307">
        <v>1606165</v>
      </c>
      <c r="N67" s="309">
        <v>19563566</v>
      </c>
    </row>
    <row r="68" spans="1:14" ht="13.5" thickBot="1" x14ac:dyDescent="0.25">
      <c r="A68" s="29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x14ac:dyDescent="0.2">
      <c r="A69" s="293" t="s">
        <v>104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thickBot="1" x14ac:dyDescent="0.25">
      <c r="A70" s="29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x14ac:dyDescent="0.2">
      <c r="A71" s="293" t="s">
        <v>105</v>
      </c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9">
        <v>0</v>
      </c>
    </row>
    <row r="72" spans="1:14" ht="13.5" thickBot="1" x14ac:dyDescent="0.25">
      <c r="A72" s="29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x14ac:dyDescent="0.2">
      <c r="A73" s="293" t="s">
        <v>115</v>
      </c>
      <c r="B73" s="307">
        <v>188025</v>
      </c>
      <c r="C73" s="307">
        <v>702182</v>
      </c>
      <c r="D73" s="307">
        <v>882605</v>
      </c>
      <c r="E73" s="307">
        <v>1599368</v>
      </c>
      <c r="F73" s="307">
        <v>1402348</v>
      </c>
      <c r="G73" s="307">
        <v>1566298</v>
      </c>
      <c r="H73" s="307">
        <v>1598959</v>
      </c>
      <c r="I73" s="307">
        <v>939459</v>
      </c>
      <c r="J73" s="307">
        <v>968470</v>
      </c>
      <c r="K73" s="307">
        <v>981866</v>
      </c>
      <c r="L73" s="307">
        <v>962136</v>
      </c>
      <c r="M73" s="307">
        <v>886117</v>
      </c>
      <c r="N73" s="309">
        <v>12677833</v>
      </c>
    </row>
    <row r="74" spans="1:14" ht="13.5" thickBot="1" x14ac:dyDescent="0.25">
      <c r="A74" s="29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x14ac:dyDescent="0.2">
      <c r="A75" s="293" t="s">
        <v>21</v>
      </c>
      <c r="B75" s="307">
        <v>14964425</v>
      </c>
      <c r="C75" s="307">
        <v>10878684</v>
      </c>
      <c r="D75" s="307">
        <v>9597191</v>
      </c>
      <c r="E75" s="307">
        <v>8671408</v>
      </c>
      <c r="F75" s="307">
        <v>17388760</v>
      </c>
      <c r="G75" s="307">
        <v>22445876</v>
      </c>
      <c r="H75" s="307">
        <v>29872700</v>
      </c>
      <c r="I75" s="307">
        <v>29968053</v>
      </c>
      <c r="J75" s="307">
        <v>27769468</v>
      </c>
      <c r="K75" s="307">
        <v>24897637</v>
      </c>
      <c r="L75" s="307">
        <v>22631969</v>
      </c>
      <c r="M75" s="307">
        <v>17408351</v>
      </c>
      <c r="N75" s="309">
        <v>236494522</v>
      </c>
    </row>
    <row r="76" spans="1:14" ht="13.5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x14ac:dyDescent="0.2">
      <c r="A77" s="293" t="s">
        <v>22</v>
      </c>
      <c r="B77" s="307">
        <v>1754136</v>
      </c>
      <c r="C77" s="307">
        <v>1718084</v>
      </c>
      <c r="D77" s="307">
        <v>1703034</v>
      </c>
      <c r="E77" s="307">
        <v>1578486</v>
      </c>
      <c r="F77" s="307">
        <v>3484934</v>
      </c>
      <c r="G77" s="307">
        <v>3510162</v>
      </c>
      <c r="H77" s="307">
        <v>4485290</v>
      </c>
      <c r="I77" s="307">
        <v>4647169</v>
      </c>
      <c r="J77" s="307">
        <v>5419072</v>
      </c>
      <c r="K77" s="307">
        <v>4457808</v>
      </c>
      <c r="L77" s="307">
        <v>4439367</v>
      </c>
      <c r="M77" s="307">
        <v>2968274</v>
      </c>
      <c r="N77" s="309">
        <v>40165816</v>
      </c>
    </row>
    <row r="78" spans="1:14" ht="13.5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x14ac:dyDescent="0.2">
      <c r="A79" s="293" t="s">
        <v>23</v>
      </c>
      <c r="B79" s="307">
        <v>59307106</v>
      </c>
      <c r="C79" s="307">
        <v>53000901</v>
      </c>
      <c r="D79" s="307">
        <v>54782302</v>
      </c>
      <c r="E79" s="307">
        <v>50911426</v>
      </c>
      <c r="F79" s="307">
        <v>55585329</v>
      </c>
      <c r="G79" s="307">
        <v>58040241</v>
      </c>
      <c r="H79" s="307">
        <v>49979024</v>
      </c>
      <c r="I79" s="307">
        <v>46388261</v>
      </c>
      <c r="J79" s="307">
        <v>53863876</v>
      </c>
      <c r="K79" s="307">
        <v>57587963</v>
      </c>
      <c r="L79" s="307">
        <v>61837358</v>
      </c>
      <c r="M79" s="307">
        <v>61265575</v>
      </c>
      <c r="N79" s="309">
        <v>662549362</v>
      </c>
    </row>
    <row r="80" spans="1:14" ht="13.5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x14ac:dyDescent="0.2">
      <c r="A81" s="293" t="s">
        <v>62</v>
      </c>
      <c r="B81" s="307">
        <v>10498226</v>
      </c>
      <c r="C81" s="307">
        <v>10666959</v>
      </c>
      <c r="D81" s="307">
        <v>10886939</v>
      </c>
      <c r="E81" s="307">
        <v>13796292</v>
      </c>
      <c r="F81" s="307">
        <v>17009441</v>
      </c>
      <c r="G81" s="307">
        <v>16169051</v>
      </c>
      <c r="H81" s="307">
        <v>26711483</v>
      </c>
      <c r="I81" s="307">
        <v>18591573</v>
      </c>
      <c r="J81" s="307">
        <v>16667273</v>
      </c>
      <c r="K81" s="307">
        <v>22145420</v>
      </c>
      <c r="L81" s="307">
        <v>8940803</v>
      </c>
      <c r="M81" s="307">
        <v>16236105</v>
      </c>
      <c r="N81" s="309">
        <v>188319565</v>
      </c>
    </row>
    <row r="82" spans="1:14" ht="13.5" thickBot="1" x14ac:dyDescent="0.25">
      <c r="A82" s="29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x14ac:dyDescent="0.2">
      <c r="A83" s="293" t="s">
        <v>16</v>
      </c>
      <c r="B83" s="307"/>
      <c r="C83" s="307"/>
      <c r="D83" s="307"/>
      <c r="E83" s="307">
        <v>1349430</v>
      </c>
      <c r="F83" s="307"/>
      <c r="G83" s="307"/>
      <c r="H83" s="307"/>
      <c r="I83" s="307"/>
      <c r="J83" s="307">
        <v>1202922</v>
      </c>
      <c r="K83" s="307">
        <v>1837161</v>
      </c>
      <c r="L83" s="307">
        <v>1353590</v>
      </c>
      <c r="M83" s="307">
        <v>437254</v>
      </c>
      <c r="N83" s="309">
        <v>6180357</v>
      </c>
    </row>
    <row r="84" spans="1:14" ht="13.5" thickBot="1" x14ac:dyDescent="0.25">
      <c r="A84" s="294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10"/>
    </row>
    <row r="85" spans="1:14" x14ac:dyDescent="0.2">
      <c r="A85" s="293" t="s">
        <v>24</v>
      </c>
      <c r="B85" s="307"/>
      <c r="C85" s="307"/>
      <c r="D85" s="307">
        <v>1135915</v>
      </c>
      <c r="E85" s="307">
        <v>4902370</v>
      </c>
      <c r="F85" s="307">
        <v>21760750</v>
      </c>
      <c r="G85" s="307">
        <v>20192508</v>
      </c>
      <c r="H85" s="307">
        <v>20326900</v>
      </c>
      <c r="I85" s="307">
        <v>15366670</v>
      </c>
      <c r="J85" s="307">
        <v>576345</v>
      </c>
      <c r="K85" s="307"/>
      <c r="L85" s="307"/>
      <c r="M85" s="307"/>
      <c r="N85" s="309">
        <v>84261458</v>
      </c>
    </row>
    <row r="86" spans="1:14" ht="13.5" thickBot="1" x14ac:dyDescent="0.25">
      <c r="A86" s="294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10"/>
    </row>
    <row r="87" spans="1:14" x14ac:dyDescent="0.2">
      <c r="A87" s="293" t="s">
        <v>31</v>
      </c>
      <c r="B87" s="307"/>
      <c r="C87" s="307"/>
      <c r="D87" s="307"/>
      <c r="E87" s="307"/>
      <c r="F87" s="307"/>
      <c r="G87" s="307"/>
      <c r="H87" s="307"/>
      <c r="I87" s="307">
        <v>3864715</v>
      </c>
      <c r="J87" s="307">
        <v>1959617</v>
      </c>
      <c r="K87" s="307"/>
      <c r="L87" s="307">
        <v>1971274</v>
      </c>
      <c r="M87" s="307">
        <v>2937495</v>
      </c>
      <c r="N87" s="309">
        <v>10733101</v>
      </c>
    </row>
    <row r="88" spans="1:14" ht="13.5" thickBot="1" x14ac:dyDescent="0.25">
      <c r="A88" s="294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10"/>
    </row>
    <row r="89" spans="1:14" x14ac:dyDescent="0.2">
      <c r="A89" s="293" t="s">
        <v>25</v>
      </c>
      <c r="B89" s="307">
        <v>35237399</v>
      </c>
      <c r="C89" s="307">
        <v>26060844</v>
      </c>
      <c r="D89" s="307">
        <v>51026901</v>
      </c>
      <c r="E89" s="307">
        <v>82297827</v>
      </c>
      <c r="F89" s="307">
        <v>135156799</v>
      </c>
      <c r="G89" s="307">
        <v>158427852</v>
      </c>
      <c r="H89" s="307">
        <v>129353113</v>
      </c>
      <c r="I89" s="307">
        <v>115899854</v>
      </c>
      <c r="J89" s="307">
        <v>89028498</v>
      </c>
      <c r="K89" s="307">
        <v>86094797</v>
      </c>
      <c r="L89" s="307">
        <v>98801908</v>
      </c>
      <c r="M89" s="307">
        <v>39733028</v>
      </c>
      <c r="N89" s="309">
        <v>1047118820</v>
      </c>
    </row>
    <row r="90" spans="1:14" ht="13.5" thickBot="1" x14ac:dyDescent="0.25">
      <c r="A90" s="294"/>
      <c r="B90" s="308"/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10"/>
    </row>
    <row r="91" spans="1:14" x14ac:dyDescent="0.2">
      <c r="A91" s="293" t="s">
        <v>106</v>
      </c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9">
        <v>0</v>
      </c>
    </row>
    <row r="92" spans="1:14" ht="13.5" thickBot="1" x14ac:dyDescent="0.25">
      <c r="A92" s="294"/>
      <c r="B92" s="308"/>
      <c r="C92" s="308"/>
      <c r="D92" s="308"/>
      <c r="E92" s="308"/>
      <c r="F92" s="308"/>
      <c r="G92" s="308"/>
      <c r="H92" s="308"/>
      <c r="I92" s="308"/>
      <c r="J92" s="308"/>
      <c r="K92" s="308"/>
      <c r="L92" s="308"/>
      <c r="M92" s="308"/>
      <c r="N92" s="310"/>
    </row>
    <row r="93" spans="1:14" x14ac:dyDescent="0.2">
      <c r="A93" s="293" t="s">
        <v>107</v>
      </c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9">
        <v>0</v>
      </c>
    </row>
    <row r="94" spans="1:14" ht="13.5" thickBot="1" x14ac:dyDescent="0.25">
      <c r="A94" s="294"/>
      <c r="B94" s="308"/>
      <c r="C94" s="308"/>
      <c r="D94" s="308"/>
      <c r="E94" s="308"/>
      <c r="F94" s="308"/>
      <c r="G94" s="308"/>
      <c r="H94" s="308"/>
      <c r="I94" s="308"/>
      <c r="J94" s="308"/>
      <c r="K94" s="308"/>
      <c r="L94" s="308"/>
      <c r="M94" s="308"/>
      <c r="N94" s="310"/>
    </row>
    <row r="95" spans="1:14" x14ac:dyDescent="0.2">
      <c r="A95" s="293" t="s">
        <v>26</v>
      </c>
      <c r="B95" s="307">
        <v>53549107</v>
      </c>
      <c r="C95" s="307">
        <v>45534006</v>
      </c>
      <c r="D95" s="307">
        <v>44616798</v>
      </c>
      <c r="E95" s="307">
        <v>45795483</v>
      </c>
      <c r="F95" s="307">
        <v>70401627</v>
      </c>
      <c r="G95" s="307">
        <v>64034839</v>
      </c>
      <c r="H95" s="307">
        <v>71177137</v>
      </c>
      <c r="I95" s="307">
        <v>60323249</v>
      </c>
      <c r="J95" s="307">
        <v>68535103</v>
      </c>
      <c r="K95" s="307">
        <v>72406127</v>
      </c>
      <c r="L95" s="307">
        <v>40397637</v>
      </c>
      <c r="M95" s="307">
        <v>59774849</v>
      </c>
      <c r="N95" s="309">
        <v>696545962</v>
      </c>
    </row>
    <row r="96" spans="1:14" ht="13.5" thickBot="1" x14ac:dyDescent="0.25">
      <c r="A96" s="294"/>
      <c r="B96" s="308"/>
      <c r="C96" s="308"/>
      <c r="D96" s="308"/>
      <c r="E96" s="308"/>
      <c r="F96" s="308"/>
      <c r="G96" s="308"/>
      <c r="H96" s="308"/>
      <c r="I96" s="308"/>
      <c r="J96" s="308"/>
      <c r="K96" s="308"/>
      <c r="L96" s="308"/>
      <c r="M96" s="308"/>
      <c r="N96" s="310"/>
    </row>
    <row r="97" spans="1:14" x14ac:dyDescent="0.2">
      <c r="A97" s="293" t="s">
        <v>27</v>
      </c>
      <c r="B97" s="307">
        <v>2483346</v>
      </c>
      <c r="C97" s="307">
        <v>4276923</v>
      </c>
      <c r="D97" s="307">
        <v>7458539</v>
      </c>
      <c r="E97" s="307">
        <v>4746277</v>
      </c>
      <c r="F97" s="307">
        <v>11999476</v>
      </c>
      <c r="G97" s="307">
        <v>10272671</v>
      </c>
      <c r="H97" s="307">
        <v>4380575</v>
      </c>
      <c r="I97" s="307">
        <v>5863944</v>
      </c>
      <c r="J97" s="307">
        <v>6946441</v>
      </c>
      <c r="K97" s="307">
        <v>7080667</v>
      </c>
      <c r="L97" s="307">
        <v>9431227</v>
      </c>
      <c r="M97" s="307">
        <v>6675792</v>
      </c>
      <c r="N97" s="309">
        <v>81615878</v>
      </c>
    </row>
    <row r="98" spans="1:14" ht="13.5" thickBot="1" x14ac:dyDescent="0.25">
      <c r="A98" s="294"/>
      <c r="B98" s="308"/>
      <c r="C98" s="308"/>
      <c r="D98" s="308"/>
      <c r="E98" s="308"/>
      <c r="F98" s="308"/>
      <c r="G98" s="308"/>
      <c r="H98" s="308"/>
      <c r="I98" s="308"/>
      <c r="J98" s="308"/>
      <c r="K98" s="308"/>
      <c r="L98" s="308"/>
      <c r="M98" s="308"/>
      <c r="N98" s="310"/>
    </row>
    <row r="99" spans="1:14" x14ac:dyDescent="0.2">
      <c r="A99" s="293" t="s">
        <v>63</v>
      </c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9">
        <v>0</v>
      </c>
    </row>
    <row r="100" spans="1:14" ht="13.5" thickBot="1" x14ac:dyDescent="0.25">
      <c r="A100" s="294"/>
      <c r="B100" s="308"/>
      <c r="C100" s="308"/>
      <c r="D100" s="308"/>
      <c r="E100" s="308"/>
      <c r="F100" s="308"/>
      <c r="G100" s="308"/>
      <c r="H100" s="308"/>
      <c r="I100" s="308"/>
      <c r="J100" s="308"/>
      <c r="K100" s="308"/>
      <c r="L100" s="308"/>
      <c r="M100" s="308"/>
      <c r="N100" s="310"/>
    </row>
    <row r="101" spans="1:14" x14ac:dyDescent="0.2">
      <c r="A101" s="293" t="s">
        <v>64</v>
      </c>
      <c r="B101" s="307">
        <v>2302417</v>
      </c>
      <c r="C101" s="307">
        <v>2272073</v>
      </c>
      <c r="D101" s="307">
        <v>745976</v>
      </c>
      <c r="E101" s="307">
        <v>1464663</v>
      </c>
      <c r="F101" s="307">
        <v>2855958</v>
      </c>
      <c r="G101" s="307">
        <v>4316627</v>
      </c>
      <c r="H101" s="307">
        <v>4988661</v>
      </c>
      <c r="I101" s="307">
        <v>5591039</v>
      </c>
      <c r="J101" s="307">
        <v>5183010</v>
      </c>
      <c r="K101" s="307">
        <v>4414186</v>
      </c>
      <c r="L101" s="307">
        <v>5916477</v>
      </c>
      <c r="M101" s="307">
        <v>3747955</v>
      </c>
      <c r="N101" s="309">
        <v>43799042</v>
      </c>
    </row>
    <row r="102" spans="1:14" ht="13.5" thickBot="1" x14ac:dyDescent="0.25">
      <c r="A102" s="294"/>
      <c r="B102" s="308"/>
      <c r="C102" s="308"/>
      <c r="D102" s="308"/>
      <c r="E102" s="308"/>
      <c r="F102" s="308"/>
      <c r="G102" s="308"/>
      <c r="H102" s="308"/>
      <c r="I102" s="308"/>
      <c r="J102" s="308"/>
      <c r="K102" s="308"/>
      <c r="L102" s="308"/>
      <c r="M102" s="308"/>
      <c r="N102" s="310"/>
    </row>
    <row r="103" spans="1:14" x14ac:dyDescent="0.2">
      <c r="A103" s="293" t="s">
        <v>28</v>
      </c>
      <c r="B103" s="307">
        <v>390398</v>
      </c>
      <c r="C103" s="307">
        <v>489357</v>
      </c>
      <c r="D103" s="307">
        <v>51616</v>
      </c>
      <c r="E103" s="307">
        <v>708039</v>
      </c>
      <c r="F103" s="307">
        <v>1274594</v>
      </c>
      <c r="G103" s="307">
        <v>369053</v>
      </c>
      <c r="H103" s="307">
        <v>1108461</v>
      </c>
      <c r="I103" s="307">
        <v>464049</v>
      </c>
      <c r="J103" s="307">
        <v>1916175</v>
      </c>
      <c r="K103" s="307">
        <v>5165646</v>
      </c>
      <c r="L103" s="307">
        <v>4943621</v>
      </c>
      <c r="M103" s="307">
        <v>2699891</v>
      </c>
      <c r="N103" s="309">
        <v>19580900</v>
      </c>
    </row>
    <row r="104" spans="1:14" ht="13.5" thickBot="1" x14ac:dyDescent="0.25">
      <c r="A104" s="294"/>
      <c r="B104" s="308"/>
      <c r="C104" s="308"/>
      <c r="D104" s="308"/>
      <c r="E104" s="308"/>
      <c r="F104" s="308"/>
      <c r="G104" s="308"/>
      <c r="H104" s="308"/>
      <c r="I104" s="308"/>
      <c r="J104" s="308"/>
      <c r="K104" s="308"/>
      <c r="L104" s="308"/>
      <c r="M104" s="308"/>
      <c r="N104" s="310"/>
    </row>
    <row r="105" spans="1:14" x14ac:dyDescent="0.2">
      <c r="A105" s="295" t="s">
        <v>13</v>
      </c>
      <c r="B105" s="295">
        <v>187849348</v>
      </c>
      <c r="C105" s="295">
        <v>161257575</v>
      </c>
      <c r="D105" s="295">
        <v>192642476</v>
      </c>
      <c r="E105" s="295">
        <v>231652334</v>
      </c>
      <c r="F105" s="295">
        <v>366391874</v>
      </c>
      <c r="G105" s="295">
        <v>391414134</v>
      </c>
      <c r="H105" s="295">
        <v>396245988</v>
      </c>
      <c r="I105" s="295">
        <v>361172985</v>
      </c>
      <c r="J105" s="295">
        <v>310506055</v>
      </c>
      <c r="K105" s="295">
        <v>316810495</v>
      </c>
      <c r="L105" s="295">
        <v>282099948</v>
      </c>
      <c r="M105" s="295">
        <v>238087055</v>
      </c>
      <c r="N105" s="295">
        <v>3436130267</v>
      </c>
    </row>
    <row r="106" spans="1:14" ht="13.5" thickBot="1" x14ac:dyDescent="0.25">
      <c r="A106" s="296"/>
      <c r="B106" s="296"/>
      <c r="C106" s="296"/>
      <c r="D106" s="296"/>
      <c r="E106" s="296"/>
      <c r="F106" s="296"/>
      <c r="G106" s="296"/>
      <c r="H106" s="296"/>
      <c r="I106" s="296"/>
      <c r="J106" s="296"/>
      <c r="K106" s="296"/>
      <c r="L106" s="296"/>
      <c r="M106" s="296"/>
      <c r="N106" s="296"/>
    </row>
    <row r="110" spans="1:14" s="26" customFormat="1" ht="24.95" customHeight="1" x14ac:dyDescent="0.2">
      <c r="A110" s="301" t="s">
        <v>165</v>
      </c>
      <c r="B110" s="301"/>
      <c r="C110" s="301"/>
      <c r="D110" s="301"/>
      <c r="E110" s="301"/>
      <c r="F110" s="301"/>
      <c r="G110" s="301"/>
      <c r="H110" s="301"/>
      <c r="I110" s="301"/>
      <c r="J110" s="301"/>
      <c r="K110" s="301"/>
      <c r="L110" s="301"/>
      <c r="M110" s="301"/>
      <c r="N110" s="301"/>
    </row>
    <row r="111" spans="1:14" ht="13.5" thickBot="1" x14ac:dyDescent="0.25"/>
    <row r="112" spans="1:14" x14ac:dyDescent="0.2">
      <c r="A112" s="293"/>
      <c r="B112" s="303" t="s">
        <v>1</v>
      </c>
      <c r="C112" s="293" t="s">
        <v>2</v>
      </c>
      <c r="D112" s="303" t="s">
        <v>3</v>
      </c>
      <c r="E112" s="293" t="s">
        <v>4</v>
      </c>
      <c r="F112" s="303" t="s">
        <v>5</v>
      </c>
      <c r="G112" s="293" t="s">
        <v>6</v>
      </c>
      <c r="H112" s="303" t="s">
        <v>7</v>
      </c>
      <c r="I112" s="293" t="s">
        <v>8</v>
      </c>
      <c r="J112" s="303" t="s">
        <v>9</v>
      </c>
      <c r="K112" s="293" t="s">
        <v>10</v>
      </c>
      <c r="L112" s="303" t="s">
        <v>11</v>
      </c>
      <c r="M112" s="293" t="s">
        <v>12</v>
      </c>
      <c r="N112" s="305" t="s">
        <v>13</v>
      </c>
    </row>
    <row r="113" spans="1:14" ht="13.5" thickBot="1" x14ac:dyDescent="0.25">
      <c r="A113" s="294"/>
      <c r="B113" s="304"/>
      <c r="C113" s="294"/>
      <c r="D113" s="304"/>
      <c r="E113" s="294"/>
      <c r="F113" s="304"/>
      <c r="G113" s="294"/>
      <c r="H113" s="304"/>
      <c r="I113" s="294"/>
      <c r="J113" s="304"/>
      <c r="K113" s="294"/>
      <c r="L113" s="304"/>
      <c r="M113" s="294"/>
      <c r="N113" s="306"/>
    </row>
    <row r="114" spans="1:14" x14ac:dyDescent="0.2">
      <c r="A114" s="293" t="s">
        <v>30</v>
      </c>
      <c r="B114" s="307">
        <v>15593200</v>
      </c>
      <c r="C114" s="307">
        <v>17595000</v>
      </c>
      <c r="D114" s="307">
        <v>16835400</v>
      </c>
      <c r="E114" s="307">
        <v>17623300</v>
      </c>
      <c r="F114" s="307">
        <v>20086500</v>
      </c>
      <c r="G114" s="307">
        <v>17444700</v>
      </c>
      <c r="H114" s="307">
        <v>18739700</v>
      </c>
      <c r="I114" s="307">
        <v>22465600</v>
      </c>
      <c r="J114" s="307">
        <v>20627300</v>
      </c>
      <c r="K114" s="307">
        <v>18485500</v>
      </c>
      <c r="L114" s="307">
        <v>18901100</v>
      </c>
      <c r="M114" s="307">
        <v>17995500</v>
      </c>
      <c r="N114" s="309">
        <v>222392800</v>
      </c>
    </row>
    <row r="115" spans="1:14" ht="13.5" thickBot="1" x14ac:dyDescent="0.25">
      <c r="A115" s="29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x14ac:dyDescent="0.2">
      <c r="A116" s="293" t="s">
        <v>66</v>
      </c>
      <c r="B116" s="307">
        <v>8567400</v>
      </c>
      <c r="C116" s="307">
        <v>10137500</v>
      </c>
      <c r="D116" s="307">
        <v>5705300</v>
      </c>
      <c r="E116" s="307">
        <v>1419200</v>
      </c>
      <c r="F116" s="307">
        <v>46100</v>
      </c>
      <c r="G116" s="307">
        <v>1261700</v>
      </c>
      <c r="H116" s="307">
        <v>247600</v>
      </c>
      <c r="I116" s="307">
        <v>181400</v>
      </c>
      <c r="J116" s="307">
        <v>17800</v>
      </c>
      <c r="K116" s="307">
        <v>266200</v>
      </c>
      <c r="L116" s="307">
        <v>138700</v>
      </c>
      <c r="M116" s="307">
        <v>159200</v>
      </c>
      <c r="N116" s="309">
        <v>28148100</v>
      </c>
    </row>
    <row r="117" spans="1:14" ht="13.5" thickBot="1" x14ac:dyDescent="0.25">
      <c r="A117" s="29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x14ac:dyDescent="0.2">
      <c r="A118" s="293" t="s">
        <v>32</v>
      </c>
      <c r="B118" s="307">
        <v>3448600</v>
      </c>
      <c r="C118" s="307">
        <v>5814000</v>
      </c>
      <c r="D118" s="307">
        <v>2088300</v>
      </c>
      <c r="E118" s="307">
        <v>3468200</v>
      </c>
      <c r="F118" s="307">
        <v>4246600</v>
      </c>
      <c r="G118" s="307">
        <v>5242000</v>
      </c>
      <c r="H118" s="307">
        <v>8103200</v>
      </c>
      <c r="I118" s="307">
        <v>6993200</v>
      </c>
      <c r="J118" s="307">
        <v>5046700</v>
      </c>
      <c r="K118" s="307">
        <v>7039300</v>
      </c>
      <c r="L118" s="307">
        <v>8394000</v>
      </c>
      <c r="M118" s="307">
        <v>5493700</v>
      </c>
      <c r="N118" s="309">
        <v>65377800</v>
      </c>
    </row>
    <row r="119" spans="1:14" ht="13.5" thickBot="1" x14ac:dyDescent="0.25">
      <c r="A119" s="294"/>
      <c r="B119" s="308"/>
      <c r="C119" s="308"/>
      <c r="D119" s="308"/>
      <c r="E119" s="308"/>
      <c r="F119" s="308"/>
      <c r="G119" s="308"/>
      <c r="H119" s="308"/>
      <c r="I119" s="308"/>
      <c r="J119" s="308"/>
      <c r="K119" s="308"/>
      <c r="L119" s="308"/>
      <c r="M119" s="308"/>
      <c r="N119" s="310"/>
    </row>
    <row r="120" spans="1:14" x14ac:dyDescent="0.2">
      <c r="A120" s="293" t="s">
        <v>33</v>
      </c>
      <c r="B120" s="307"/>
      <c r="C120" s="307"/>
      <c r="D120" s="307"/>
      <c r="E120" s="307"/>
      <c r="F120" s="307"/>
      <c r="G120" s="307"/>
      <c r="H120" s="307"/>
      <c r="I120" s="307">
        <v>677000</v>
      </c>
      <c r="J120" s="307">
        <v>636600</v>
      </c>
      <c r="K120" s="307">
        <v>711330</v>
      </c>
      <c r="L120" s="307">
        <v>2200830</v>
      </c>
      <c r="M120" s="307">
        <v>2138430</v>
      </c>
      <c r="N120" s="309">
        <v>6364190</v>
      </c>
    </row>
    <row r="121" spans="1:14" ht="13.5" thickBot="1" x14ac:dyDescent="0.25">
      <c r="A121" s="294"/>
      <c r="B121" s="308"/>
      <c r="C121" s="308"/>
      <c r="D121" s="308"/>
      <c r="E121" s="308"/>
      <c r="F121" s="308"/>
      <c r="G121" s="308"/>
      <c r="H121" s="308"/>
      <c r="I121" s="308"/>
      <c r="J121" s="308"/>
      <c r="K121" s="308"/>
      <c r="L121" s="308"/>
      <c r="M121" s="308"/>
      <c r="N121" s="310"/>
    </row>
    <row r="122" spans="1:14" x14ac:dyDescent="0.2">
      <c r="A122" s="293" t="s">
        <v>62</v>
      </c>
      <c r="B122" s="307">
        <v>2644200</v>
      </c>
      <c r="C122" s="307">
        <v>1706400</v>
      </c>
      <c r="D122" s="307">
        <v>1740400</v>
      </c>
      <c r="E122" s="307">
        <v>1674100</v>
      </c>
      <c r="F122" s="307">
        <v>1698300</v>
      </c>
      <c r="G122" s="307">
        <v>823700</v>
      </c>
      <c r="H122" s="307">
        <v>1650700</v>
      </c>
      <c r="I122" s="307">
        <v>2934900</v>
      </c>
      <c r="J122" s="307">
        <v>5401800</v>
      </c>
      <c r="K122" s="307">
        <v>3020600</v>
      </c>
      <c r="L122" s="307">
        <v>1923400</v>
      </c>
      <c r="M122" s="307">
        <v>2336300</v>
      </c>
      <c r="N122" s="309">
        <v>27554800</v>
      </c>
    </row>
    <row r="123" spans="1:14" ht="13.5" thickBot="1" x14ac:dyDescent="0.25">
      <c r="A123" s="294"/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10"/>
    </row>
    <row r="124" spans="1:14" x14ac:dyDescent="0.2">
      <c r="A124" s="293" t="s">
        <v>25</v>
      </c>
      <c r="B124" s="307">
        <v>7012500</v>
      </c>
      <c r="C124" s="307">
        <v>3061600</v>
      </c>
      <c r="D124" s="307">
        <v>6009000</v>
      </c>
      <c r="E124" s="307">
        <v>8246100</v>
      </c>
      <c r="F124" s="307">
        <v>9534400</v>
      </c>
      <c r="G124" s="307">
        <v>8999800</v>
      </c>
      <c r="H124" s="307">
        <v>6719400</v>
      </c>
      <c r="I124" s="307">
        <v>5275900</v>
      </c>
      <c r="J124" s="307">
        <v>6325400</v>
      </c>
      <c r="K124" s="307">
        <v>5200200</v>
      </c>
      <c r="L124" s="307">
        <v>3543400</v>
      </c>
      <c r="M124" s="307">
        <v>4259300</v>
      </c>
      <c r="N124" s="309">
        <v>74187000</v>
      </c>
    </row>
    <row r="125" spans="1:14" ht="13.5" thickBot="1" x14ac:dyDescent="0.25">
      <c r="A125" s="294"/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10"/>
    </row>
    <row r="126" spans="1:14" x14ac:dyDescent="0.2">
      <c r="A126" s="293" t="s">
        <v>34</v>
      </c>
      <c r="B126" s="307">
        <v>17333500</v>
      </c>
      <c r="C126" s="307">
        <v>16016500</v>
      </c>
      <c r="D126" s="307">
        <v>14981300</v>
      </c>
      <c r="E126" s="307">
        <v>17670600</v>
      </c>
      <c r="F126" s="307">
        <v>22358500</v>
      </c>
      <c r="G126" s="307">
        <v>22456700</v>
      </c>
      <c r="H126" s="307">
        <v>26916900</v>
      </c>
      <c r="I126" s="307">
        <v>32859000</v>
      </c>
      <c r="J126" s="307">
        <v>38692700</v>
      </c>
      <c r="K126" s="307">
        <v>41308500</v>
      </c>
      <c r="L126" s="307">
        <v>41306600</v>
      </c>
      <c r="M126" s="307">
        <v>39050800</v>
      </c>
      <c r="N126" s="309">
        <v>330951600</v>
      </c>
    </row>
    <row r="127" spans="1:14" ht="13.5" thickBot="1" x14ac:dyDescent="0.25">
      <c r="A127" s="294"/>
      <c r="B127" s="308"/>
      <c r="C127" s="308"/>
      <c r="D127" s="308"/>
      <c r="E127" s="308"/>
      <c r="F127" s="308"/>
      <c r="G127" s="308"/>
      <c r="H127" s="308"/>
      <c r="I127" s="308"/>
      <c r="J127" s="308"/>
      <c r="K127" s="308"/>
      <c r="L127" s="308"/>
      <c r="M127" s="308"/>
      <c r="N127" s="310"/>
    </row>
    <row r="128" spans="1:14" x14ac:dyDescent="0.2">
      <c r="A128" s="293" t="s">
        <v>108</v>
      </c>
      <c r="B128" s="307">
        <v>23693500</v>
      </c>
      <c r="C128" s="307">
        <v>28574700</v>
      </c>
      <c r="D128" s="307">
        <v>30826000</v>
      </c>
      <c r="E128" s="307">
        <v>27972400</v>
      </c>
      <c r="F128" s="307">
        <v>24547700</v>
      </c>
      <c r="G128" s="307">
        <v>25156600</v>
      </c>
      <c r="H128" s="307">
        <v>29565000</v>
      </c>
      <c r="I128" s="307">
        <v>23778800</v>
      </c>
      <c r="J128" s="307">
        <v>23490100</v>
      </c>
      <c r="K128" s="307">
        <v>17463700</v>
      </c>
      <c r="L128" s="307">
        <v>24969000</v>
      </c>
      <c r="M128" s="307">
        <v>21392800</v>
      </c>
      <c r="N128" s="309">
        <v>301430300</v>
      </c>
    </row>
    <row r="129" spans="1:14" ht="13.5" thickBot="1" x14ac:dyDescent="0.25">
      <c r="A129" s="294"/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10"/>
    </row>
    <row r="130" spans="1:14" x14ac:dyDescent="0.2">
      <c r="A130" s="293" t="s">
        <v>35</v>
      </c>
      <c r="B130" s="307">
        <v>4487500</v>
      </c>
      <c r="C130" s="307">
        <v>5691200</v>
      </c>
      <c r="D130" s="307">
        <v>7666900</v>
      </c>
      <c r="E130" s="307">
        <v>5246900</v>
      </c>
      <c r="F130" s="307">
        <v>6761900</v>
      </c>
      <c r="G130" s="307">
        <v>8648000</v>
      </c>
      <c r="H130" s="307">
        <v>9074200</v>
      </c>
      <c r="I130" s="307">
        <v>7817800</v>
      </c>
      <c r="J130" s="307">
        <v>8202500</v>
      </c>
      <c r="K130" s="307">
        <v>12015100</v>
      </c>
      <c r="L130" s="307">
        <v>11256700</v>
      </c>
      <c r="M130" s="307">
        <v>9291300</v>
      </c>
      <c r="N130" s="309">
        <v>96160000</v>
      </c>
    </row>
    <row r="131" spans="1:14" ht="13.5" thickBot="1" x14ac:dyDescent="0.25">
      <c r="A131" s="294"/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10"/>
    </row>
    <row r="132" spans="1:14" x14ac:dyDescent="0.2">
      <c r="A132" s="313" t="s">
        <v>117</v>
      </c>
      <c r="B132" s="307"/>
      <c r="C132" s="307"/>
      <c r="D132" s="307"/>
      <c r="E132" s="307"/>
      <c r="F132" s="307"/>
      <c r="G132" s="307"/>
      <c r="H132" s="307"/>
      <c r="I132" s="307">
        <v>1005000</v>
      </c>
      <c r="J132" s="307">
        <v>1473690</v>
      </c>
      <c r="K132" s="307">
        <v>2145390</v>
      </c>
      <c r="L132" s="307">
        <v>1962320</v>
      </c>
      <c r="M132" s="307">
        <v>2333750</v>
      </c>
      <c r="N132" s="309">
        <v>8920150</v>
      </c>
    </row>
    <row r="133" spans="1:14" ht="13.5" thickBot="1" x14ac:dyDescent="0.25">
      <c r="A133" s="294"/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10"/>
    </row>
    <row r="134" spans="1:14" x14ac:dyDescent="0.2">
      <c r="A134" s="293" t="s">
        <v>49</v>
      </c>
      <c r="B134" s="307"/>
      <c r="C134" s="307"/>
      <c r="D134" s="307"/>
      <c r="E134" s="307"/>
      <c r="F134" s="307"/>
      <c r="G134" s="307"/>
      <c r="H134" s="307"/>
      <c r="I134" s="307">
        <v>9098000</v>
      </c>
      <c r="J134" s="307">
        <v>5913090</v>
      </c>
      <c r="K134" s="307">
        <v>8409710</v>
      </c>
      <c r="L134" s="307">
        <v>7204030</v>
      </c>
      <c r="M134" s="307">
        <v>7485450</v>
      </c>
      <c r="N134" s="309">
        <v>38110280</v>
      </c>
    </row>
    <row r="135" spans="1:14" ht="13.5" thickBot="1" x14ac:dyDescent="0.25">
      <c r="A135" s="294"/>
      <c r="B135" s="308"/>
      <c r="C135" s="308"/>
      <c r="D135" s="308"/>
      <c r="E135" s="308"/>
      <c r="F135" s="308"/>
      <c r="G135" s="308"/>
      <c r="H135" s="308"/>
      <c r="I135" s="308"/>
      <c r="J135" s="308"/>
      <c r="K135" s="308"/>
      <c r="L135" s="308"/>
      <c r="M135" s="308"/>
      <c r="N135" s="310"/>
    </row>
    <row r="136" spans="1:14" x14ac:dyDescent="0.2">
      <c r="A136" s="293" t="s">
        <v>17</v>
      </c>
      <c r="B136" s="307">
        <v>6184600</v>
      </c>
      <c r="C136" s="307">
        <v>7542200</v>
      </c>
      <c r="D136" s="307">
        <v>11736000</v>
      </c>
      <c r="E136" s="307">
        <v>21259500</v>
      </c>
      <c r="F136" s="307">
        <v>19065500</v>
      </c>
      <c r="G136" s="307">
        <v>18538400</v>
      </c>
      <c r="H136" s="307">
        <v>25471900</v>
      </c>
      <c r="I136" s="307">
        <v>11864000</v>
      </c>
      <c r="J136" s="307">
        <v>12725220</v>
      </c>
      <c r="K136" s="307">
        <v>16355570</v>
      </c>
      <c r="L136" s="307">
        <v>14731920</v>
      </c>
      <c r="M136" s="307">
        <v>15050870</v>
      </c>
      <c r="N136" s="309">
        <v>180525680</v>
      </c>
    </row>
    <row r="137" spans="1:14" ht="13.5" thickBot="1" x14ac:dyDescent="0.25">
      <c r="A137" s="294"/>
      <c r="B137" s="308"/>
      <c r="C137" s="308"/>
      <c r="D137" s="308"/>
      <c r="E137" s="308"/>
      <c r="F137" s="308"/>
      <c r="G137" s="308"/>
      <c r="H137" s="308"/>
      <c r="I137" s="308"/>
      <c r="J137" s="308"/>
      <c r="K137" s="308"/>
      <c r="L137" s="308"/>
      <c r="M137" s="308"/>
      <c r="N137" s="310"/>
    </row>
    <row r="138" spans="1:14" x14ac:dyDescent="0.2">
      <c r="A138" s="295" t="s">
        <v>13</v>
      </c>
      <c r="B138" s="295">
        <v>88965000</v>
      </c>
      <c r="C138" s="295">
        <v>96139100</v>
      </c>
      <c r="D138" s="295">
        <v>97588600</v>
      </c>
      <c r="E138" s="295">
        <v>104580300</v>
      </c>
      <c r="F138" s="295">
        <v>108345500</v>
      </c>
      <c r="G138" s="295">
        <v>108571600</v>
      </c>
      <c r="H138" s="295">
        <v>126488600</v>
      </c>
      <c r="I138" s="295">
        <v>124950600</v>
      </c>
      <c r="J138" s="295">
        <v>128552900</v>
      </c>
      <c r="K138" s="295">
        <v>132421100</v>
      </c>
      <c r="L138" s="295">
        <v>136532000</v>
      </c>
      <c r="M138" s="295">
        <v>126987400</v>
      </c>
      <c r="N138" s="295">
        <v>1380122700</v>
      </c>
    </row>
    <row r="139" spans="1:14" ht="13.5" thickBot="1" x14ac:dyDescent="0.25">
      <c r="A139" s="296"/>
      <c r="B139" s="296"/>
      <c r="C139" s="296"/>
      <c r="D139" s="296"/>
      <c r="E139" s="296"/>
      <c r="F139" s="296"/>
      <c r="G139" s="296"/>
      <c r="H139" s="296"/>
      <c r="I139" s="296"/>
      <c r="J139" s="296"/>
      <c r="K139" s="296"/>
      <c r="L139" s="296"/>
      <c r="M139" s="296"/>
      <c r="N139" s="296"/>
    </row>
    <row r="143" spans="1:14" s="26" customFormat="1" ht="24.95" customHeight="1" x14ac:dyDescent="0.2">
      <c r="A143" s="301" t="s">
        <v>171</v>
      </c>
      <c r="B143" s="301"/>
      <c r="C143" s="301"/>
      <c r="D143" s="301"/>
      <c r="E143" s="301"/>
      <c r="F143" s="301"/>
      <c r="G143" s="301"/>
      <c r="H143" s="301"/>
      <c r="I143" s="301"/>
      <c r="J143" s="301"/>
      <c r="K143" s="301"/>
      <c r="L143" s="301"/>
      <c r="M143" s="301"/>
      <c r="N143" s="301"/>
    </row>
    <row r="144" spans="1:14" ht="13.5" thickBot="1" x14ac:dyDescent="0.25"/>
    <row r="145" spans="1:14" x14ac:dyDescent="0.2">
      <c r="A145" s="293"/>
      <c r="B145" s="303" t="s">
        <v>1</v>
      </c>
      <c r="C145" s="293" t="s">
        <v>2</v>
      </c>
      <c r="D145" s="303" t="s">
        <v>3</v>
      </c>
      <c r="E145" s="293" t="s">
        <v>4</v>
      </c>
      <c r="F145" s="303" t="s">
        <v>5</v>
      </c>
      <c r="G145" s="293" t="s">
        <v>6</v>
      </c>
      <c r="H145" s="303" t="s">
        <v>7</v>
      </c>
      <c r="I145" s="293" t="s">
        <v>8</v>
      </c>
      <c r="J145" s="303" t="s">
        <v>9</v>
      </c>
      <c r="K145" s="293" t="s">
        <v>10</v>
      </c>
      <c r="L145" s="303" t="s">
        <v>11</v>
      </c>
      <c r="M145" s="293" t="s">
        <v>12</v>
      </c>
      <c r="N145" s="305" t="s">
        <v>13</v>
      </c>
    </row>
    <row r="146" spans="1:14" ht="13.5" thickBot="1" x14ac:dyDescent="0.25">
      <c r="A146" s="294"/>
      <c r="B146" s="304"/>
      <c r="C146" s="294"/>
      <c r="D146" s="304"/>
      <c r="E146" s="294"/>
      <c r="F146" s="304"/>
      <c r="G146" s="294"/>
      <c r="H146" s="304"/>
      <c r="I146" s="294"/>
      <c r="J146" s="304"/>
      <c r="K146" s="294"/>
      <c r="L146" s="304"/>
      <c r="M146" s="294"/>
      <c r="N146" s="306"/>
    </row>
    <row r="147" spans="1:14" x14ac:dyDescent="0.2">
      <c r="A147" s="293" t="s">
        <v>36</v>
      </c>
      <c r="B147" s="307">
        <v>15063000</v>
      </c>
      <c r="C147" s="307">
        <v>14940000</v>
      </c>
      <c r="D147" s="307">
        <v>24967000</v>
      </c>
      <c r="E147" s="307">
        <v>33172713</v>
      </c>
      <c r="F147" s="307">
        <v>31739000</v>
      </c>
      <c r="G147" s="307">
        <v>26897000</v>
      </c>
      <c r="H147" s="307">
        <v>29639000</v>
      </c>
      <c r="I147" s="307">
        <v>28446000</v>
      </c>
      <c r="J147" s="307">
        <v>34016000</v>
      </c>
      <c r="K147" s="307">
        <v>34350670</v>
      </c>
      <c r="L147" s="307">
        <v>36320568</v>
      </c>
      <c r="M147" s="307">
        <v>46346964</v>
      </c>
      <c r="N147" s="309">
        <v>355897915</v>
      </c>
    </row>
    <row r="148" spans="1:14" ht="13.5" thickBot="1" x14ac:dyDescent="0.25">
      <c r="A148" s="294"/>
      <c r="B148" s="308"/>
      <c r="C148" s="308"/>
      <c r="D148" s="308"/>
      <c r="E148" s="308"/>
      <c r="F148" s="308"/>
      <c r="G148" s="308"/>
      <c r="H148" s="308"/>
      <c r="I148" s="308"/>
      <c r="J148" s="308"/>
      <c r="K148" s="308"/>
      <c r="L148" s="308"/>
      <c r="M148" s="308"/>
      <c r="N148" s="310"/>
    </row>
    <row r="149" spans="1:14" x14ac:dyDescent="0.2">
      <c r="A149" s="293" t="s">
        <v>37</v>
      </c>
      <c r="B149" s="307">
        <v>46515000</v>
      </c>
      <c r="C149" s="307">
        <v>39598000</v>
      </c>
      <c r="D149" s="307">
        <v>39777000</v>
      </c>
      <c r="E149" s="307">
        <v>32864350</v>
      </c>
      <c r="F149" s="307">
        <v>36174000</v>
      </c>
      <c r="G149" s="307">
        <v>32832000</v>
      </c>
      <c r="H149" s="307">
        <v>48341000</v>
      </c>
      <c r="I149" s="307">
        <v>44197000</v>
      </c>
      <c r="J149" s="307">
        <v>40057000</v>
      </c>
      <c r="K149" s="307">
        <v>38938472</v>
      </c>
      <c r="L149" s="307">
        <v>33090692</v>
      </c>
      <c r="M149" s="307">
        <v>41755378</v>
      </c>
      <c r="N149" s="309">
        <v>474139892</v>
      </c>
    </row>
    <row r="150" spans="1:14" ht="13.5" thickBot="1" x14ac:dyDescent="0.25">
      <c r="A150" s="294"/>
      <c r="B150" s="308"/>
      <c r="C150" s="308"/>
      <c r="D150" s="308"/>
      <c r="E150" s="308"/>
      <c r="F150" s="308"/>
      <c r="G150" s="308"/>
      <c r="H150" s="308"/>
      <c r="I150" s="308"/>
      <c r="J150" s="308"/>
      <c r="K150" s="308"/>
      <c r="L150" s="308"/>
      <c r="M150" s="308"/>
      <c r="N150" s="310"/>
    </row>
    <row r="151" spans="1:14" x14ac:dyDescent="0.2">
      <c r="A151" s="293" t="s">
        <v>38</v>
      </c>
      <c r="B151" s="307">
        <v>18329000</v>
      </c>
      <c r="C151" s="307">
        <v>7417000</v>
      </c>
      <c r="D151" s="307">
        <v>32253000</v>
      </c>
      <c r="E151" s="307">
        <v>34186803</v>
      </c>
      <c r="F151" s="307">
        <v>46366000</v>
      </c>
      <c r="G151" s="307"/>
      <c r="H151" s="307">
        <v>33179000</v>
      </c>
      <c r="I151" s="307">
        <v>36926000</v>
      </c>
      <c r="J151" s="307">
        <v>31303000</v>
      </c>
      <c r="K151" s="307">
        <v>23071301</v>
      </c>
      <c r="L151" s="307">
        <v>30997684</v>
      </c>
      <c r="M151" s="307">
        <v>27867296</v>
      </c>
      <c r="N151" s="309">
        <v>321896084</v>
      </c>
    </row>
    <row r="152" spans="1:14" ht="13.5" thickBot="1" x14ac:dyDescent="0.25">
      <c r="A152" s="294"/>
      <c r="B152" s="308"/>
      <c r="C152" s="308"/>
      <c r="D152" s="308"/>
      <c r="E152" s="308"/>
      <c r="F152" s="308"/>
      <c r="G152" s="308"/>
      <c r="H152" s="308"/>
      <c r="I152" s="308"/>
      <c r="J152" s="308"/>
      <c r="K152" s="308"/>
      <c r="L152" s="308"/>
      <c r="M152" s="308"/>
      <c r="N152" s="310"/>
    </row>
    <row r="153" spans="1:14" x14ac:dyDescent="0.2">
      <c r="A153" s="293" t="s">
        <v>39</v>
      </c>
      <c r="B153" s="307"/>
      <c r="C153" s="307"/>
      <c r="D153" s="307"/>
      <c r="E153" s="307"/>
      <c r="F153" s="307"/>
      <c r="G153" s="307">
        <v>30683000</v>
      </c>
      <c r="H153" s="307"/>
      <c r="I153" s="307"/>
      <c r="J153" s="307"/>
      <c r="K153" s="307"/>
      <c r="L153" s="307"/>
      <c r="M153" s="307"/>
      <c r="N153" s="309">
        <v>30683000</v>
      </c>
    </row>
    <row r="154" spans="1:14" ht="13.5" thickBot="1" x14ac:dyDescent="0.25">
      <c r="A154" s="294"/>
      <c r="B154" s="308"/>
      <c r="C154" s="308"/>
      <c r="D154" s="308"/>
      <c r="E154" s="308"/>
      <c r="F154" s="308"/>
      <c r="G154" s="308"/>
      <c r="H154" s="308"/>
      <c r="I154" s="308"/>
      <c r="J154" s="308"/>
      <c r="K154" s="308"/>
      <c r="L154" s="308"/>
      <c r="M154" s="308"/>
      <c r="N154" s="310"/>
    </row>
    <row r="155" spans="1:14" x14ac:dyDescent="0.2">
      <c r="A155" s="293" t="s">
        <v>40</v>
      </c>
      <c r="B155" s="307">
        <v>12392000</v>
      </c>
      <c r="C155" s="307">
        <v>9106000</v>
      </c>
      <c r="D155" s="307">
        <v>13038000</v>
      </c>
      <c r="E155" s="307">
        <v>13428589</v>
      </c>
      <c r="F155" s="307">
        <v>12066000</v>
      </c>
      <c r="G155" s="307">
        <v>10571000</v>
      </c>
      <c r="H155" s="307">
        <v>6541000</v>
      </c>
      <c r="I155" s="307">
        <v>1195000</v>
      </c>
      <c r="J155" s="307">
        <v>8220000</v>
      </c>
      <c r="K155" s="307">
        <v>10104229</v>
      </c>
      <c r="L155" s="307">
        <v>10164417</v>
      </c>
      <c r="M155" s="307">
        <v>12742519</v>
      </c>
      <c r="N155" s="309">
        <v>119568754</v>
      </c>
    </row>
    <row r="156" spans="1:14" ht="13.5" thickBot="1" x14ac:dyDescent="0.25">
      <c r="A156" s="294"/>
      <c r="B156" s="308"/>
      <c r="C156" s="308"/>
      <c r="D156" s="308"/>
      <c r="E156" s="308"/>
      <c r="F156" s="308"/>
      <c r="G156" s="308"/>
      <c r="H156" s="308"/>
      <c r="I156" s="308"/>
      <c r="J156" s="308"/>
      <c r="K156" s="308"/>
      <c r="L156" s="308"/>
      <c r="M156" s="308"/>
      <c r="N156" s="310"/>
    </row>
    <row r="157" spans="1:14" x14ac:dyDescent="0.2">
      <c r="A157" s="293" t="s">
        <v>32</v>
      </c>
      <c r="B157" s="307">
        <v>7584000</v>
      </c>
      <c r="C157" s="307">
        <v>4955000</v>
      </c>
      <c r="D157" s="307">
        <v>6868000</v>
      </c>
      <c r="E157" s="307">
        <v>5915680</v>
      </c>
      <c r="F157" s="307">
        <v>7304000</v>
      </c>
      <c r="G157" s="307">
        <v>8480000</v>
      </c>
      <c r="H157" s="307">
        <v>9872000</v>
      </c>
      <c r="I157" s="307">
        <v>9061000</v>
      </c>
      <c r="J157" s="307">
        <v>10344000</v>
      </c>
      <c r="K157" s="307">
        <v>19314111</v>
      </c>
      <c r="L157" s="307">
        <v>16177777</v>
      </c>
      <c r="M157" s="307">
        <v>9656728</v>
      </c>
      <c r="N157" s="309">
        <v>115532296</v>
      </c>
    </row>
    <row r="158" spans="1:14" ht="13.5" thickBot="1" x14ac:dyDescent="0.25">
      <c r="A158" s="294"/>
      <c r="B158" s="308"/>
      <c r="C158" s="308"/>
      <c r="D158" s="308"/>
      <c r="E158" s="308"/>
      <c r="F158" s="308"/>
      <c r="G158" s="308"/>
      <c r="H158" s="308"/>
      <c r="I158" s="308"/>
      <c r="J158" s="308"/>
      <c r="K158" s="308"/>
      <c r="L158" s="308"/>
      <c r="M158" s="308"/>
      <c r="N158" s="310"/>
    </row>
    <row r="159" spans="1:14" x14ac:dyDescent="0.2">
      <c r="A159" s="293" t="s">
        <v>67</v>
      </c>
      <c r="B159" s="307">
        <v>16634000</v>
      </c>
      <c r="C159" s="307">
        <v>15613000</v>
      </c>
      <c r="D159" s="307">
        <v>16447000</v>
      </c>
      <c r="E159" s="307">
        <v>20205544</v>
      </c>
      <c r="F159" s="307">
        <v>20912000</v>
      </c>
      <c r="G159" s="307">
        <v>20918000</v>
      </c>
      <c r="H159" s="307">
        <v>20523000</v>
      </c>
      <c r="I159" s="307">
        <v>19297000</v>
      </c>
      <c r="J159" s="307">
        <v>22572000</v>
      </c>
      <c r="K159" s="307">
        <v>25796533</v>
      </c>
      <c r="L159" s="307">
        <v>21395891</v>
      </c>
      <c r="M159" s="307">
        <v>17145294</v>
      </c>
      <c r="N159" s="309">
        <v>237459262</v>
      </c>
    </row>
    <row r="160" spans="1:14" ht="13.5" thickBot="1" x14ac:dyDescent="0.25">
      <c r="A160" s="294"/>
      <c r="B160" s="308"/>
      <c r="C160" s="308"/>
      <c r="D160" s="308"/>
      <c r="E160" s="308"/>
      <c r="F160" s="308"/>
      <c r="G160" s="308"/>
      <c r="H160" s="308"/>
      <c r="I160" s="308"/>
      <c r="J160" s="308"/>
      <c r="K160" s="308"/>
      <c r="L160" s="308"/>
      <c r="M160" s="308"/>
      <c r="N160" s="310"/>
    </row>
    <row r="161" spans="1:14" x14ac:dyDescent="0.2">
      <c r="A161" s="293" t="s">
        <v>68</v>
      </c>
      <c r="B161" s="307">
        <v>27111000</v>
      </c>
      <c r="C161" s="307">
        <v>27889000</v>
      </c>
      <c r="D161" s="307">
        <v>35790000</v>
      </c>
      <c r="E161" s="307">
        <v>27859040</v>
      </c>
      <c r="F161" s="307">
        <v>44877000</v>
      </c>
      <c r="G161" s="307">
        <v>41032000</v>
      </c>
      <c r="H161" s="307">
        <v>60721000</v>
      </c>
      <c r="I161" s="307">
        <v>61626000</v>
      </c>
      <c r="J161" s="307">
        <v>41207000</v>
      </c>
      <c r="K161" s="307">
        <v>39658302</v>
      </c>
      <c r="L161" s="307">
        <v>37846994</v>
      </c>
      <c r="M161" s="307">
        <v>36877449</v>
      </c>
      <c r="N161" s="309">
        <v>482494785</v>
      </c>
    </row>
    <row r="162" spans="1:14" ht="13.5" thickBot="1" x14ac:dyDescent="0.25">
      <c r="A162" s="294"/>
      <c r="B162" s="308"/>
      <c r="C162" s="308"/>
      <c r="D162" s="308"/>
      <c r="E162" s="308"/>
      <c r="F162" s="308"/>
      <c r="G162" s="308"/>
      <c r="H162" s="308"/>
      <c r="I162" s="308"/>
      <c r="J162" s="308"/>
      <c r="K162" s="308"/>
      <c r="L162" s="308"/>
      <c r="M162" s="308"/>
      <c r="N162" s="310"/>
    </row>
    <row r="163" spans="1:14" x14ac:dyDescent="0.2">
      <c r="A163" s="293" t="s">
        <v>69</v>
      </c>
      <c r="B163" s="307">
        <v>1917000</v>
      </c>
      <c r="C163" s="307">
        <v>2878000</v>
      </c>
      <c r="D163" s="307">
        <v>2212000</v>
      </c>
      <c r="E163" s="307">
        <v>2666028</v>
      </c>
      <c r="F163" s="307">
        <v>2855000</v>
      </c>
      <c r="G163" s="307">
        <v>9680000</v>
      </c>
      <c r="H163" s="307">
        <v>5726000</v>
      </c>
      <c r="I163" s="307">
        <v>1055000</v>
      </c>
      <c r="J163" s="307">
        <v>673000</v>
      </c>
      <c r="K163" s="307">
        <v>2916154</v>
      </c>
      <c r="L163" s="307">
        <v>2050650</v>
      </c>
      <c r="M163" s="307">
        <v>2072283</v>
      </c>
      <c r="N163" s="309">
        <v>36701115</v>
      </c>
    </row>
    <row r="164" spans="1:14" ht="13.5" thickBot="1" x14ac:dyDescent="0.25">
      <c r="A164" s="294"/>
      <c r="B164" s="308"/>
      <c r="C164" s="308"/>
      <c r="D164" s="308"/>
      <c r="E164" s="308"/>
      <c r="F164" s="308"/>
      <c r="G164" s="308"/>
      <c r="H164" s="308"/>
      <c r="I164" s="308"/>
      <c r="J164" s="308"/>
      <c r="K164" s="308"/>
      <c r="L164" s="308"/>
      <c r="M164" s="308"/>
      <c r="N164" s="310"/>
    </row>
    <row r="165" spans="1:14" x14ac:dyDescent="0.2">
      <c r="A165" s="293" t="s">
        <v>17</v>
      </c>
      <c r="B165" s="307">
        <v>2151000</v>
      </c>
      <c r="C165" s="307">
        <v>3411000</v>
      </c>
      <c r="D165" s="307">
        <v>3643000</v>
      </c>
      <c r="E165" s="307">
        <v>2683579</v>
      </c>
      <c r="F165" s="307">
        <v>6208000</v>
      </c>
      <c r="G165" s="307">
        <v>4312000</v>
      </c>
      <c r="H165" s="307">
        <v>6990000</v>
      </c>
      <c r="I165" s="307">
        <v>6910000</v>
      </c>
      <c r="J165" s="307">
        <v>7316000</v>
      </c>
      <c r="K165" s="307">
        <v>6566156</v>
      </c>
      <c r="L165" s="307">
        <v>8173857</v>
      </c>
      <c r="M165" s="307">
        <v>8247529</v>
      </c>
      <c r="N165" s="309">
        <v>66612121</v>
      </c>
    </row>
    <row r="166" spans="1:14" ht="13.5" thickBot="1" x14ac:dyDescent="0.25">
      <c r="A166" s="294"/>
      <c r="B166" s="308"/>
      <c r="C166" s="308"/>
      <c r="D166" s="308"/>
      <c r="E166" s="308"/>
      <c r="F166" s="308"/>
      <c r="G166" s="308"/>
      <c r="H166" s="308"/>
      <c r="I166" s="308"/>
      <c r="J166" s="308"/>
      <c r="K166" s="308"/>
      <c r="L166" s="308"/>
      <c r="M166" s="308"/>
      <c r="N166" s="310"/>
    </row>
    <row r="167" spans="1:14" x14ac:dyDescent="0.2">
      <c r="A167" s="295" t="s">
        <v>13</v>
      </c>
      <c r="B167" s="295">
        <v>147696000</v>
      </c>
      <c r="C167" s="295">
        <v>125807000</v>
      </c>
      <c r="D167" s="295">
        <v>174995000</v>
      </c>
      <c r="E167" s="295">
        <v>172982326</v>
      </c>
      <c r="F167" s="295">
        <v>208501000</v>
      </c>
      <c r="G167" s="295">
        <v>185405000</v>
      </c>
      <c r="H167" s="295">
        <v>221532000</v>
      </c>
      <c r="I167" s="295">
        <v>208713000</v>
      </c>
      <c r="J167" s="295">
        <v>195708000</v>
      </c>
      <c r="K167" s="295">
        <v>200715928</v>
      </c>
      <c r="L167" s="295">
        <v>196218530</v>
      </c>
      <c r="M167" s="295">
        <v>202711440</v>
      </c>
      <c r="N167" s="295">
        <v>2240985224</v>
      </c>
    </row>
    <row r="168" spans="1:14" ht="13.5" thickBot="1" x14ac:dyDescent="0.25">
      <c r="A168" s="296"/>
      <c r="B168" s="296"/>
      <c r="C168" s="296"/>
      <c r="D168" s="296"/>
      <c r="E168" s="296"/>
      <c r="F168" s="296"/>
      <c r="G168" s="296"/>
      <c r="H168" s="296"/>
      <c r="I168" s="296"/>
      <c r="J168" s="296"/>
      <c r="K168" s="296"/>
      <c r="L168" s="296"/>
      <c r="M168" s="296"/>
      <c r="N168" s="296"/>
    </row>
    <row r="172" spans="1:14" s="26" customFormat="1" ht="24.95" customHeight="1" x14ac:dyDescent="0.2">
      <c r="A172" s="301" t="s">
        <v>172</v>
      </c>
      <c r="B172" s="301"/>
      <c r="C172" s="301"/>
      <c r="D172" s="301"/>
      <c r="E172" s="301"/>
      <c r="F172" s="301"/>
      <c r="G172" s="301"/>
      <c r="H172" s="301"/>
      <c r="I172" s="301"/>
      <c r="J172" s="301"/>
      <c r="K172" s="301"/>
      <c r="L172" s="301"/>
      <c r="M172" s="301"/>
      <c r="N172" s="301"/>
    </row>
    <row r="173" spans="1:14" ht="13.5" thickBot="1" x14ac:dyDescent="0.25"/>
    <row r="174" spans="1:14" x14ac:dyDescent="0.2">
      <c r="A174" s="293"/>
      <c r="B174" s="303" t="s">
        <v>1</v>
      </c>
      <c r="C174" s="293" t="s">
        <v>2</v>
      </c>
      <c r="D174" s="303" t="s">
        <v>3</v>
      </c>
      <c r="E174" s="293" t="s">
        <v>4</v>
      </c>
      <c r="F174" s="303" t="s">
        <v>5</v>
      </c>
      <c r="G174" s="293" t="s">
        <v>6</v>
      </c>
      <c r="H174" s="303" t="s">
        <v>7</v>
      </c>
      <c r="I174" s="293" t="s">
        <v>8</v>
      </c>
      <c r="J174" s="303" t="s">
        <v>9</v>
      </c>
      <c r="K174" s="293" t="s">
        <v>10</v>
      </c>
      <c r="L174" s="303" t="s">
        <v>11</v>
      </c>
      <c r="M174" s="293" t="s">
        <v>12</v>
      </c>
      <c r="N174" s="305" t="s">
        <v>13</v>
      </c>
    </row>
    <row r="175" spans="1:14" ht="13.5" thickBot="1" x14ac:dyDescent="0.25">
      <c r="A175" s="294"/>
      <c r="B175" s="304"/>
      <c r="C175" s="294"/>
      <c r="D175" s="304"/>
      <c r="E175" s="294"/>
      <c r="F175" s="304"/>
      <c r="G175" s="294"/>
      <c r="H175" s="304"/>
      <c r="I175" s="294"/>
      <c r="J175" s="304"/>
      <c r="K175" s="294"/>
      <c r="L175" s="304"/>
      <c r="M175" s="294"/>
      <c r="N175" s="306"/>
    </row>
    <row r="176" spans="1:14" x14ac:dyDescent="0.2">
      <c r="A176" s="293" t="s">
        <v>42</v>
      </c>
      <c r="B176" s="307"/>
      <c r="C176" s="307"/>
      <c r="D176" s="307">
        <v>705000</v>
      </c>
      <c r="E176" s="307">
        <v>1836757</v>
      </c>
      <c r="F176" s="307">
        <v>1027000</v>
      </c>
      <c r="G176" s="307">
        <v>187000</v>
      </c>
      <c r="H176" s="307">
        <v>1555000</v>
      </c>
      <c r="I176" s="307">
        <v>2641000</v>
      </c>
      <c r="J176" s="307">
        <v>2888000</v>
      </c>
      <c r="K176" s="307">
        <v>2019089</v>
      </c>
      <c r="L176" s="307">
        <v>460601</v>
      </c>
      <c r="M176" s="307">
        <v>588208</v>
      </c>
      <c r="N176" s="309">
        <v>13907655</v>
      </c>
    </row>
    <row r="177" spans="1:14" ht="13.5" thickBot="1" x14ac:dyDescent="0.25">
      <c r="A177" s="29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x14ac:dyDescent="0.2">
      <c r="A178" s="293" t="s">
        <v>41</v>
      </c>
      <c r="B178" s="307"/>
      <c r="C178" s="307"/>
      <c r="D178" s="307"/>
      <c r="E178" s="307">
        <v>89280</v>
      </c>
      <c r="F178" s="307">
        <v>146000</v>
      </c>
      <c r="G178" s="307">
        <v>204000</v>
      </c>
      <c r="H178" s="307">
        <v>262000</v>
      </c>
      <c r="I178" s="307">
        <v>233000</v>
      </c>
      <c r="J178" s="307">
        <v>233000</v>
      </c>
      <c r="K178" s="307">
        <v>305886</v>
      </c>
      <c r="L178" s="307">
        <v>378716</v>
      </c>
      <c r="M178" s="307">
        <v>335018</v>
      </c>
      <c r="N178" s="309">
        <v>2186900</v>
      </c>
    </row>
    <row r="179" spans="1:14" ht="13.5" thickBot="1" x14ac:dyDescent="0.25">
      <c r="A179" s="294"/>
      <c r="B179" s="308"/>
      <c r="C179" s="308"/>
      <c r="D179" s="308"/>
      <c r="E179" s="308"/>
      <c r="F179" s="308"/>
      <c r="G179" s="308"/>
      <c r="H179" s="308"/>
      <c r="I179" s="308"/>
      <c r="J179" s="308"/>
      <c r="K179" s="308"/>
      <c r="L179" s="308"/>
      <c r="M179" s="308"/>
      <c r="N179" s="310"/>
    </row>
    <row r="180" spans="1:14" x14ac:dyDescent="0.2">
      <c r="A180" s="293" t="s">
        <v>65</v>
      </c>
      <c r="B180" s="307">
        <v>648000</v>
      </c>
      <c r="C180" s="307">
        <v>968000</v>
      </c>
      <c r="D180" s="307">
        <v>1078000</v>
      </c>
      <c r="E180" s="307">
        <v>1277561</v>
      </c>
      <c r="F180" s="307">
        <v>4476000</v>
      </c>
      <c r="G180" s="307">
        <v>3897000</v>
      </c>
      <c r="H180" s="307">
        <v>6787000</v>
      </c>
      <c r="I180" s="307">
        <v>2181000</v>
      </c>
      <c r="J180" s="307">
        <v>2504000</v>
      </c>
      <c r="K180" s="307">
        <v>3341130</v>
      </c>
      <c r="L180" s="307">
        <v>2212048</v>
      </c>
      <c r="M180" s="307">
        <v>1401538</v>
      </c>
      <c r="N180" s="309">
        <v>30771277</v>
      </c>
    </row>
    <row r="181" spans="1:14" ht="13.5" thickBot="1" x14ac:dyDescent="0.25">
      <c r="A181" s="294"/>
      <c r="B181" s="308"/>
      <c r="C181" s="308"/>
      <c r="D181" s="308"/>
      <c r="E181" s="308"/>
      <c r="F181" s="308"/>
      <c r="G181" s="308"/>
      <c r="H181" s="308"/>
      <c r="I181" s="308"/>
      <c r="J181" s="308"/>
      <c r="K181" s="308"/>
      <c r="L181" s="308"/>
      <c r="M181" s="308"/>
      <c r="N181" s="310"/>
    </row>
    <row r="182" spans="1:14" x14ac:dyDescent="0.2">
      <c r="A182" s="293" t="s">
        <v>43</v>
      </c>
      <c r="B182" s="307">
        <v>13218000</v>
      </c>
      <c r="C182" s="307">
        <v>8361000</v>
      </c>
      <c r="D182" s="307">
        <v>3783000</v>
      </c>
      <c r="E182" s="307">
        <v>9386016</v>
      </c>
      <c r="F182" s="307">
        <v>10905000</v>
      </c>
      <c r="G182" s="307">
        <v>10071000</v>
      </c>
      <c r="H182" s="307">
        <v>12090000</v>
      </c>
      <c r="I182" s="307">
        <v>9990000</v>
      </c>
      <c r="J182" s="307">
        <v>1547000</v>
      </c>
      <c r="K182" s="307">
        <v>5993076</v>
      </c>
      <c r="L182" s="307">
        <v>8938846</v>
      </c>
      <c r="M182" s="307">
        <v>6728915</v>
      </c>
      <c r="N182" s="309">
        <v>101011853</v>
      </c>
    </row>
    <row r="183" spans="1:14" ht="13.5" thickBot="1" x14ac:dyDescent="0.25">
      <c r="A183" s="294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10"/>
    </row>
    <row r="184" spans="1:14" x14ac:dyDescent="0.2">
      <c r="A184" s="293" t="s">
        <v>116</v>
      </c>
      <c r="B184" s="307">
        <v>20000</v>
      </c>
      <c r="C184" s="307">
        <v>288000</v>
      </c>
      <c r="D184" s="307">
        <v>123000</v>
      </c>
      <c r="E184" s="307">
        <v>668353</v>
      </c>
      <c r="F184" s="307"/>
      <c r="G184" s="307"/>
      <c r="H184" s="307"/>
      <c r="I184" s="307"/>
      <c r="J184" s="307"/>
      <c r="K184" s="307"/>
      <c r="L184" s="307"/>
      <c r="M184" s="307"/>
      <c r="N184" s="309">
        <v>1099353</v>
      </c>
    </row>
    <row r="185" spans="1:14" ht="13.5" thickBot="1" x14ac:dyDescent="0.25">
      <c r="A185" s="294"/>
      <c r="B185" s="308"/>
      <c r="C185" s="308"/>
      <c r="D185" s="308"/>
      <c r="E185" s="308"/>
      <c r="F185" s="308"/>
      <c r="G185" s="308"/>
      <c r="H185" s="308"/>
      <c r="I185" s="308"/>
      <c r="J185" s="308"/>
      <c r="K185" s="308"/>
      <c r="L185" s="308"/>
      <c r="M185" s="308"/>
      <c r="N185" s="310"/>
    </row>
    <row r="186" spans="1:14" x14ac:dyDescent="0.2">
      <c r="A186" s="293" t="s">
        <v>110</v>
      </c>
      <c r="B186" s="307"/>
      <c r="C186" s="307"/>
      <c r="D186" s="307"/>
      <c r="E186" s="307"/>
      <c r="F186" s="307">
        <v>579000</v>
      </c>
      <c r="G186" s="307">
        <v>1144000</v>
      </c>
      <c r="H186" s="307"/>
      <c r="I186" s="307"/>
      <c r="J186" s="307"/>
      <c r="K186" s="307"/>
      <c r="L186" s="307"/>
      <c r="M186" s="307"/>
      <c r="N186" s="309">
        <v>1723000</v>
      </c>
    </row>
    <row r="187" spans="1:14" ht="13.5" thickBot="1" x14ac:dyDescent="0.25">
      <c r="A187" s="294"/>
      <c r="B187" s="308"/>
      <c r="C187" s="308"/>
      <c r="D187" s="308"/>
      <c r="E187" s="308"/>
      <c r="F187" s="308"/>
      <c r="G187" s="308"/>
      <c r="H187" s="308"/>
      <c r="I187" s="308"/>
      <c r="J187" s="308"/>
      <c r="K187" s="308"/>
      <c r="L187" s="308"/>
      <c r="M187" s="308"/>
      <c r="N187" s="310"/>
    </row>
    <row r="188" spans="1:14" x14ac:dyDescent="0.2">
      <c r="A188" s="293" t="s">
        <v>44</v>
      </c>
      <c r="B188" s="307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9">
        <v>0</v>
      </c>
    </row>
    <row r="189" spans="1:14" ht="13.5" thickBot="1" x14ac:dyDescent="0.25">
      <c r="A189" s="294"/>
      <c r="B189" s="308"/>
      <c r="C189" s="308"/>
      <c r="D189" s="308"/>
      <c r="E189" s="308"/>
      <c r="F189" s="308"/>
      <c r="G189" s="308"/>
      <c r="H189" s="308"/>
      <c r="I189" s="308"/>
      <c r="J189" s="308"/>
      <c r="K189" s="308"/>
      <c r="L189" s="308"/>
      <c r="M189" s="308"/>
      <c r="N189" s="310"/>
    </row>
    <row r="190" spans="1:14" x14ac:dyDescent="0.2">
      <c r="A190" s="293" t="s">
        <v>32</v>
      </c>
      <c r="B190" s="307">
        <v>8842000</v>
      </c>
      <c r="C190" s="307">
        <v>8119000</v>
      </c>
      <c r="D190" s="307">
        <v>7376000</v>
      </c>
      <c r="E190" s="307">
        <v>8497057</v>
      </c>
      <c r="F190" s="307">
        <v>8406000</v>
      </c>
      <c r="G190" s="307">
        <v>11366000</v>
      </c>
      <c r="H190" s="307">
        <v>15613000</v>
      </c>
      <c r="I190" s="307">
        <v>14284000</v>
      </c>
      <c r="J190" s="307">
        <v>11266000</v>
      </c>
      <c r="K190" s="307">
        <v>14793392</v>
      </c>
      <c r="L190" s="307">
        <v>15532046</v>
      </c>
      <c r="M190" s="307">
        <v>10994213</v>
      </c>
      <c r="N190" s="309">
        <v>135088708</v>
      </c>
    </row>
    <row r="191" spans="1:14" ht="13.5" thickBot="1" x14ac:dyDescent="0.25">
      <c r="A191" s="294"/>
      <c r="B191" s="308"/>
      <c r="C191" s="308"/>
      <c r="D191" s="308"/>
      <c r="E191" s="308"/>
      <c r="F191" s="308"/>
      <c r="G191" s="308"/>
      <c r="H191" s="308"/>
      <c r="I191" s="308"/>
      <c r="J191" s="308"/>
      <c r="K191" s="308"/>
      <c r="L191" s="308"/>
      <c r="M191" s="308"/>
      <c r="N191" s="310"/>
    </row>
    <row r="192" spans="1:14" x14ac:dyDescent="0.2">
      <c r="A192" s="293" t="s">
        <v>73</v>
      </c>
      <c r="B192" s="307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>
        <v>23048467</v>
      </c>
      <c r="M192" s="307">
        <v>21482682</v>
      </c>
      <c r="N192" s="309">
        <v>44531149</v>
      </c>
    </row>
    <row r="193" spans="1:14" ht="13.5" thickBot="1" x14ac:dyDescent="0.25">
      <c r="A193" s="294"/>
      <c r="B193" s="308"/>
      <c r="C193" s="308"/>
      <c r="D193" s="308"/>
      <c r="E193" s="308"/>
      <c r="F193" s="308"/>
      <c r="G193" s="308"/>
      <c r="H193" s="308"/>
      <c r="I193" s="308"/>
      <c r="J193" s="308"/>
      <c r="K193" s="308"/>
      <c r="L193" s="308"/>
      <c r="M193" s="308"/>
      <c r="N193" s="310"/>
    </row>
    <row r="194" spans="1:14" x14ac:dyDescent="0.2">
      <c r="A194" s="293" t="s">
        <v>69</v>
      </c>
      <c r="B194" s="307">
        <v>1293000</v>
      </c>
      <c r="C194" s="307">
        <v>1486000</v>
      </c>
      <c r="D194" s="307">
        <v>3136000</v>
      </c>
      <c r="E194" s="307">
        <v>2031632</v>
      </c>
      <c r="F194" s="307">
        <v>3280000</v>
      </c>
      <c r="G194" s="307">
        <v>3761000</v>
      </c>
      <c r="H194" s="307">
        <v>5918000</v>
      </c>
      <c r="I194" s="307">
        <v>8208000</v>
      </c>
      <c r="J194" s="307">
        <v>5063000</v>
      </c>
      <c r="K194" s="307">
        <v>3367203</v>
      </c>
      <c r="L194" s="307">
        <v>3278002</v>
      </c>
      <c r="M194" s="307">
        <v>3070127</v>
      </c>
      <c r="N194" s="309">
        <v>43891964</v>
      </c>
    </row>
    <row r="195" spans="1:14" ht="13.5" thickBot="1" x14ac:dyDescent="0.25">
      <c r="A195" s="294"/>
      <c r="B195" s="308"/>
      <c r="C195" s="308"/>
      <c r="D195" s="308"/>
      <c r="E195" s="308"/>
      <c r="F195" s="308"/>
      <c r="G195" s="308"/>
      <c r="H195" s="308"/>
      <c r="I195" s="308"/>
      <c r="J195" s="308"/>
      <c r="K195" s="308"/>
      <c r="L195" s="308"/>
      <c r="M195" s="308"/>
      <c r="N195" s="310"/>
    </row>
    <row r="196" spans="1:14" x14ac:dyDescent="0.2">
      <c r="A196" s="293" t="s">
        <v>17</v>
      </c>
      <c r="B196" s="307">
        <v>3130000</v>
      </c>
      <c r="C196" s="307">
        <v>2863000</v>
      </c>
      <c r="D196" s="307">
        <v>2906000</v>
      </c>
      <c r="E196" s="307">
        <v>3061399</v>
      </c>
      <c r="F196" s="307">
        <v>9359000</v>
      </c>
      <c r="G196" s="307">
        <v>9736000</v>
      </c>
      <c r="H196" s="307">
        <v>11818000</v>
      </c>
      <c r="I196" s="307">
        <v>17635000</v>
      </c>
      <c r="J196" s="307">
        <v>19473000</v>
      </c>
      <c r="K196" s="307">
        <v>19505591</v>
      </c>
      <c r="L196" s="307">
        <v>3658262</v>
      </c>
      <c r="M196" s="307">
        <v>3573524</v>
      </c>
      <c r="N196" s="309">
        <v>106718776</v>
      </c>
    </row>
    <row r="197" spans="1:14" ht="13.5" thickBot="1" x14ac:dyDescent="0.25">
      <c r="A197" s="294"/>
      <c r="B197" s="308"/>
      <c r="C197" s="308"/>
      <c r="D197" s="308"/>
      <c r="E197" s="308"/>
      <c r="F197" s="308"/>
      <c r="G197" s="308"/>
      <c r="H197" s="308"/>
      <c r="I197" s="308"/>
      <c r="J197" s="308"/>
      <c r="K197" s="308"/>
      <c r="L197" s="308"/>
      <c r="M197" s="308"/>
      <c r="N197" s="310"/>
    </row>
    <row r="198" spans="1:14" x14ac:dyDescent="0.2">
      <c r="A198" s="295" t="s">
        <v>13</v>
      </c>
      <c r="B198" s="295">
        <v>27151000</v>
      </c>
      <c r="C198" s="295">
        <v>22085000</v>
      </c>
      <c r="D198" s="295">
        <v>19107000</v>
      </c>
      <c r="E198" s="295">
        <v>26848055</v>
      </c>
      <c r="F198" s="295">
        <v>38178000</v>
      </c>
      <c r="G198" s="295">
        <v>40366000</v>
      </c>
      <c r="H198" s="295">
        <v>54043000</v>
      </c>
      <c r="I198" s="295">
        <v>55172000</v>
      </c>
      <c r="J198" s="295">
        <v>42974000</v>
      </c>
      <c r="K198" s="295">
        <v>49325367</v>
      </c>
      <c r="L198" s="295">
        <v>57506988</v>
      </c>
      <c r="M198" s="295">
        <v>48174225</v>
      </c>
      <c r="N198" s="295">
        <v>480930635</v>
      </c>
    </row>
    <row r="199" spans="1:14" ht="13.5" thickBot="1" x14ac:dyDescent="0.25">
      <c r="A199" s="296"/>
      <c r="B199" s="296"/>
      <c r="C199" s="296"/>
      <c r="D199" s="296"/>
      <c r="E199" s="296"/>
      <c r="F199" s="296"/>
      <c r="G199" s="296"/>
      <c r="H199" s="296"/>
      <c r="I199" s="296"/>
      <c r="J199" s="296"/>
      <c r="K199" s="296"/>
      <c r="L199" s="296"/>
      <c r="M199" s="296"/>
      <c r="N199" s="296"/>
    </row>
    <row r="203" spans="1:14" s="26" customFormat="1" ht="24.95" customHeight="1" x14ac:dyDescent="0.2">
      <c r="A203" s="301" t="s">
        <v>169</v>
      </c>
      <c r="B203" s="301"/>
      <c r="C203" s="301"/>
      <c r="D203" s="301"/>
      <c r="E203" s="301"/>
      <c r="F203" s="301"/>
      <c r="G203" s="301"/>
      <c r="H203" s="301"/>
      <c r="I203" s="301"/>
      <c r="J203" s="301"/>
      <c r="K203" s="301"/>
      <c r="L203" s="301"/>
      <c r="M203" s="301"/>
      <c r="N203" s="301"/>
    </row>
    <row r="204" spans="1:14" ht="13.5" thickBot="1" x14ac:dyDescent="0.25"/>
    <row r="205" spans="1:14" x14ac:dyDescent="0.2">
      <c r="A205" s="293"/>
      <c r="B205" s="303" t="s">
        <v>1</v>
      </c>
      <c r="C205" s="293" t="s">
        <v>2</v>
      </c>
      <c r="D205" s="303" t="s">
        <v>3</v>
      </c>
      <c r="E205" s="293" t="s">
        <v>4</v>
      </c>
      <c r="F205" s="303" t="s">
        <v>5</v>
      </c>
      <c r="G205" s="293" t="s">
        <v>6</v>
      </c>
      <c r="H205" s="303" t="s">
        <v>7</v>
      </c>
      <c r="I205" s="293" t="s">
        <v>8</v>
      </c>
      <c r="J205" s="303" t="s">
        <v>9</v>
      </c>
      <c r="K205" s="293" t="s">
        <v>10</v>
      </c>
      <c r="L205" s="303" t="s">
        <v>11</v>
      </c>
      <c r="M205" s="293" t="s">
        <v>12</v>
      </c>
      <c r="N205" s="305" t="s">
        <v>13</v>
      </c>
    </row>
    <row r="206" spans="1:14" ht="13.5" thickBot="1" x14ac:dyDescent="0.25">
      <c r="A206" s="294"/>
      <c r="B206" s="304"/>
      <c r="C206" s="294"/>
      <c r="D206" s="304"/>
      <c r="E206" s="294"/>
      <c r="F206" s="304"/>
      <c r="G206" s="294"/>
      <c r="H206" s="304"/>
      <c r="I206" s="294"/>
      <c r="J206" s="304"/>
      <c r="K206" s="294"/>
      <c r="L206" s="304"/>
      <c r="M206" s="294"/>
      <c r="N206" s="306"/>
    </row>
    <row r="207" spans="1:14" x14ac:dyDescent="0.2">
      <c r="A207" s="293" t="s">
        <v>19</v>
      </c>
      <c r="B207" s="307">
        <v>16384306</v>
      </c>
      <c r="C207" s="307">
        <v>13789152</v>
      </c>
      <c r="D207" s="307">
        <v>16627221</v>
      </c>
      <c r="E207" s="307">
        <v>17937575</v>
      </c>
      <c r="F207" s="307">
        <v>23808450</v>
      </c>
      <c r="G207" s="307">
        <v>31689325</v>
      </c>
      <c r="H207" s="307">
        <v>25523321</v>
      </c>
      <c r="I207" s="307">
        <v>30535320</v>
      </c>
      <c r="J207" s="307">
        <v>31196875</v>
      </c>
      <c r="K207" s="307">
        <v>24878775</v>
      </c>
      <c r="L207" s="307">
        <v>22357900</v>
      </c>
      <c r="M207" s="307">
        <v>18272575</v>
      </c>
      <c r="N207" s="309">
        <v>273000795</v>
      </c>
    </row>
    <row r="208" spans="1:14" ht="13.5" thickBot="1" x14ac:dyDescent="0.25">
      <c r="A208" s="294"/>
      <c r="B208" s="308"/>
      <c r="C208" s="308"/>
      <c r="D208" s="308"/>
      <c r="E208" s="308"/>
      <c r="F208" s="308"/>
      <c r="G208" s="308"/>
      <c r="H208" s="308"/>
      <c r="I208" s="308"/>
      <c r="J208" s="308"/>
      <c r="K208" s="308"/>
      <c r="L208" s="308"/>
      <c r="M208" s="308"/>
      <c r="N208" s="310"/>
    </row>
    <row r="209" spans="1:14" x14ac:dyDescent="0.2">
      <c r="A209" s="293" t="s">
        <v>45</v>
      </c>
      <c r="B209" s="307">
        <v>38567020</v>
      </c>
      <c r="C209" s="307">
        <v>11775934</v>
      </c>
      <c r="D209" s="307">
        <v>11282470</v>
      </c>
      <c r="E209" s="307">
        <v>33311694</v>
      </c>
      <c r="F209" s="307">
        <v>40909938</v>
      </c>
      <c r="G209" s="307">
        <v>43432385</v>
      </c>
      <c r="H209" s="307">
        <v>33927715</v>
      </c>
      <c r="I209" s="307">
        <v>37203140</v>
      </c>
      <c r="J209" s="307">
        <v>47002508</v>
      </c>
      <c r="K209" s="307">
        <v>38125492</v>
      </c>
      <c r="L209" s="307">
        <v>42953748</v>
      </c>
      <c r="M209" s="307">
        <v>30547458</v>
      </c>
      <c r="N209" s="309">
        <v>409039502</v>
      </c>
    </row>
    <row r="210" spans="1:14" ht="13.5" thickBot="1" x14ac:dyDescent="0.25">
      <c r="A210" s="294"/>
      <c r="B210" s="308"/>
      <c r="C210" s="308"/>
      <c r="D210" s="308"/>
      <c r="E210" s="308"/>
      <c r="F210" s="308"/>
      <c r="G210" s="308"/>
      <c r="H210" s="308"/>
      <c r="I210" s="308"/>
      <c r="J210" s="308"/>
      <c r="K210" s="308"/>
      <c r="L210" s="308"/>
      <c r="M210" s="308"/>
      <c r="N210" s="310"/>
    </row>
    <row r="211" spans="1:14" x14ac:dyDescent="0.2">
      <c r="A211" s="293" t="s">
        <v>46</v>
      </c>
      <c r="B211" s="307">
        <v>3022820</v>
      </c>
      <c r="C211" s="307">
        <v>3493800</v>
      </c>
      <c r="D211" s="307">
        <v>1387260</v>
      </c>
      <c r="E211" s="307"/>
      <c r="F211" s="307">
        <v>898560</v>
      </c>
      <c r="G211" s="307"/>
      <c r="H211" s="307"/>
      <c r="I211" s="307">
        <v>557280</v>
      </c>
      <c r="J211" s="307">
        <v>449280</v>
      </c>
      <c r="K211" s="307">
        <v>449280</v>
      </c>
      <c r="L211" s="307">
        <v>1347840</v>
      </c>
      <c r="M211" s="307">
        <v>1797120</v>
      </c>
      <c r="N211" s="309">
        <v>13403240</v>
      </c>
    </row>
    <row r="212" spans="1:14" ht="13.5" thickBot="1" x14ac:dyDescent="0.25">
      <c r="A212" s="294"/>
      <c r="B212" s="308"/>
      <c r="C212" s="308"/>
      <c r="D212" s="308"/>
      <c r="E212" s="308"/>
      <c r="F212" s="308"/>
      <c r="G212" s="308"/>
      <c r="H212" s="308"/>
      <c r="I212" s="308"/>
      <c r="J212" s="308"/>
      <c r="K212" s="308"/>
      <c r="L212" s="308"/>
      <c r="M212" s="308"/>
      <c r="N212" s="310"/>
    </row>
    <row r="213" spans="1:14" x14ac:dyDescent="0.2">
      <c r="A213" s="293" t="s">
        <v>23</v>
      </c>
      <c r="B213" s="307">
        <v>189480</v>
      </c>
      <c r="C213" s="307">
        <v>388142</v>
      </c>
      <c r="D213" s="307"/>
      <c r="E213" s="307">
        <v>927180</v>
      </c>
      <c r="F213" s="307">
        <v>448000</v>
      </c>
      <c r="G213" s="307">
        <v>564800</v>
      </c>
      <c r="H213" s="307">
        <v>512000</v>
      </c>
      <c r="I213" s="307">
        <v>570310</v>
      </c>
      <c r="J213" s="307">
        <v>1588512</v>
      </c>
      <c r="K213" s="307">
        <v>875156</v>
      </c>
      <c r="L213" s="307">
        <v>0</v>
      </c>
      <c r="M213" s="307">
        <v>522900</v>
      </c>
      <c r="N213" s="309">
        <v>6586480</v>
      </c>
    </row>
    <row r="214" spans="1:14" ht="13.5" thickBot="1" x14ac:dyDescent="0.25">
      <c r="A214" s="294"/>
      <c r="B214" s="308"/>
      <c r="C214" s="308"/>
      <c r="D214" s="308"/>
      <c r="E214" s="308"/>
      <c r="F214" s="308"/>
      <c r="G214" s="308"/>
      <c r="H214" s="308"/>
      <c r="I214" s="308"/>
      <c r="J214" s="308"/>
      <c r="K214" s="308"/>
      <c r="L214" s="308"/>
      <c r="M214" s="308"/>
      <c r="N214" s="310"/>
    </row>
    <row r="215" spans="1:14" x14ac:dyDescent="0.2">
      <c r="A215" s="293" t="s">
        <v>47</v>
      </c>
      <c r="B215" s="307">
        <v>2226431</v>
      </c>
      <c r="C215" s="307">
        <v>2563854</v>
      </c>
      <c r="D215" s="307">
        <v>1881849</v>
      </c>
      <c r="E215" s="307">
        <v>1018563</v>
      </c>
      <c r="F215" s="307">
        <v>1224916</v>
      </c>
      <c r="G215" s="307">
        <v>613032</v>
      </c>
      <c r="H215" s="307"/>
      <c r="I215" s="307">
        <v>204344</v>
      </c>
      <c r="J215" s="307">
        <v>0</v>
      </c>
      <c r="K215" s="307">
        <v>813444</v>
      </c>
      <c r="L215" s="307">
        <v>1225490</v>
      </c>
      <c r="M215" s="307">
        <v>1429834</v>
      </c>
      <c r="N215" s="309">
        <v>13201757</v>
      </c>
    </row>
    <row r="216" spans="1:14" ht="13.5" thickBot="1" x14ac:dyDescent="0.25">
      <c r="A216" s="294"/>
      <c r="B216" s="308"/>
      <c r="C216" s="308"/>
      <c r="D216" s="308"/>
      <c r="E216" s="308"/>
      <c r="F216" s="308"/>
      <c r="G216" s="308"/>
      <c r="H216" s="308"/>
      <c r="I216" s="308"/>
      <c r="J216" s="308"/>
      <c r="K216" s="308"/>
      <c r="L216" s="308"/>
      <c r="M216" s="308"/>
      <c r="N216" s="310"/>
    </row>
    <row r="217" spans="1:14" x14ac:dyDescent="0.2">
      <c r="A217" s="293" t="s">
        <v>48</v>
      </c>
      <c r="B217" s="307">
        <v>1117260</v>
      </c>
      <c r="C217" s="307">
        <v>624750</v>
      </c>
      <c r="D217" s="307">
        <v>1085940</v>
      </c>
      <c r="E217" s="307">
        <v>1925100</v>
      </c>
      <c r="F217" s="307">
        <v>3024000</v>
      </c>
      <c r="G217" s="307">
        <v>2564960</v>
      </c>
      <c r="H217" s="307">
        <v>943920</v>
      </c>
      <c r="I217" s="307">
        <v>2973780</v>
      </c>
      <c r="J217" s="307">
        <v>3312900</v>
      </c>
      <c r="K217" s="307">
        <v>2739960</v>
      </c>
      <c r="L217" s="307">
        <v>2079000</v>
      </c>
      <c r="M217" s="307">
        <v>1524250</v>
      </c>
      <c r="N217" s="309">
        <v>23915820</v>
      </c>
    </row>
    <row r="218" spans="1:14" ht="13.5" thickBot="1" x14ac:dyDescent="0.25">
      <c r="A218" s="294"/>
      <c r="B218" s="308"/>
      <c r="C218" s="308"/>
      <c r="D218" s="308"/>
      <c r="E218" s="308"/>
      <c r="F218" s="308"/>
      <c r="G218" s="308"/>
      <c r="H218" s="308"/>
      <c r="I218" s="308"/>
      <c r="J218" s="308"/>
      <c r="K218" s="308"/>
      <c r="L218" s="308"/>
      <c r="M218" s="308"/>
      <c r="N218" s="310"/>
    </row>
    <row r="219" spans="1:14" x14ac:dyDescent="0.2">
      <c r="A219" s="293" t="s">
        <v>72</v>
      </c>
      <c r="B219" s="307">
        <v>2089485</v>
      </c>
      <c r="C219" s="307">
        <v>2437000</v>
      </c>
      <c r="D219" s="307">
        <v>2377120</v>
      </c>
      <c r="E219" s="307">
        <v>518700</v>
      </c>
      <c r="F219" s="307">
        <v>1113471</v>
      </c>
      <c r="G219" s="307">
        <v>2652708</v>
      </c>
      <c r="H219" s="307">
        <v>4969534</v>
      </c>
      <c r="I219" s="307">
        <v>8539836</v>
      </c>
      <c r="J219" s="307">
        <v>8617174</v>
      </c>
      <c r="K219" s="307">
        <v>8609615</v>
      </c>
      <c r="L219" s="307">
        <v>6938093</v>
      </c>
      <c r="M219" s="307">
        <v>13140441</v>
      </c>
      <c r="N219" s="309">
        <v>62003177</v>
      </c>
    </row>
    <row r="220" spans="1:14" ht="13.5" thickBot="1" x14ac:dyDescent="0.25">
      <c r="A220" s="294"/>
      <c r="B220" s="308"/>
      <c r="C220" s="308"/>
      <c r="D220" s="308"/>
      <c r="E220" s="308"/>
      <c r="F220" s="308"/>
      <c r="G220" s="308"/>
      <c r="H220" s="308"/>
      <c r="I220" s="308"/>
      <c r="J220" s="308"/>
      <c r="K220" s="308"/>
      <c r="L220" s="308"/>
      <c r="M220" s="308"/>
      <c r="N220" s="310"/>
    </row>
    <row r="221" spans="1:14" x14ac:dyDescent="0.2">
      <c r="A221" s="293" t="s">
        <v>49</v>
      </c>
      <c r="B221" s="307"/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9">
        <v>0</v>
      </c>
    </row>
    <row r="222" spans="1:14" ht="13.5" thickBot="1" x14ac:dyDescent="0.25">
      <c r="A222" s="294"/>
      <c r="B222" s="308"/>
      <c r="C222" s="308"/>
      <c r="D222" s="308"/>
      <c r="E222" s="308"/>
      <c r="F222" s="308"/>
      <c r="G222" s="308"/>
      <c r="H222" s="308"/>
      <c r="I222" s="308"/>
      <c r="J222" s="308"/>
      <c r="K222" s="308"/>
      <c r="L222" s="308"/>
      <c r="M222" s="308"/>
      <c r="N222" s="310"/>
    </row>
    <row r="223" spans="1:14" x14ac:dyDescent="0.2">
      <c r="A223" s="293" t="s">
        <v>69</v>
      </c>
      <c r="B223" s="307">
        <v>4054600</v>
      </c>
      <c r="C223" s="307">
        <v>10871040</v>
      </c>
      <c r="D223" s="307">
        <v>13034555</v>
      </c>
      <c r="E223" s="307">
        <v>16975208</v>
      </c>
      <c r="F223" s="307">
        <v>3335832</v>
      </c>
      <c r="G223" s="307">
        <v>4125492</v>
      </c>
      <c r="H223" s="307">
        <v>12171484</v>
      </c>
      <c r="I223" s="307">
        <v>3771366</v>
      </c>
      <c r="J223" s="307">
        <v>0</v>
      </c>
      <c r="K223" s="307">
        <v>0</v>
      </c>
      <c r="L223" s="307">
        <v>57780</v>
      </c>
      <c r="M223" s="307">
        <v>566244</v>
      </c>
      <c r="N223" s="309">
        <v>68963601</v>
      </c>
    </row>
    <row r="224" spans="1:14" ht="13.5" thickBot="1" x14ac:dyDescent="0.25">
      <c r="A224" s="294"/>
      <c r="B224" s="308"/>
      <c r="C224" s="308"/>
      <c r="D224" s="308"/>
      <c r="E224" s="308"/>
      <c r="F224" s="308"/>
      <c r="G224" s="308"/>
      <c r="H224" s="308"/>
      <c r="I224" s="308"/>
      <c r="J224" s="308"/>
      <c r="K224" s="308"/>
      <c r="L224" s="308"/>
      <c r="M224" s="308"/>
      <c r="N224" s="310"/>
    </row>
    <row r="225" spans="1:14" x14ac:dyDescent="0.2">
      <c r="A225" s="293" t="s">
        <v>50</v>
      </c>
      <c r="B225" s="307">
        <v>292410</v>
      </c>
      <c r="C225" s="307">
        <v>720363</v>
      </c>
      <c r="D225" s="307"/>
      <c r="E225" s="307">
        <v>653402</v>
      </c>
      <c r="F225" s="307">
        <v>2452033</v>
      </c>
      <c r="G225" s="307">
        <v>2833800</v>
      </c>
      <c r="H225" s="307">
        <v>1146200</v>
      </c>
      <c r="I225" s="307">
        <v>1555980</v>
      </c>
      <c r="J225" s="307">
        <v>407712</v>
      </c>
      <c r="K225" s="307">
        <v>207200</v>
      </c>
      <c r="L225" s="307">
        <v>0</v>
      </c>
      <c r="M225" s="307">
        <v>48000</v>
      </c>
      <c r="N225" s="309">
        <v>10317100</v>
      </c>
    </row>
    <row r="226" spans="1:14" ht="13.5" thickBot="1" x14ac:dyDescent="0.25">
      <c r="A226" s="294"/>
      <c r="B226" s="308"/>
      <c r="C226" s="308"/>
      <c r="D226" s="308"/>
      <c r="E226" s="308"/>
      <c r="F226" s="308"/>
      <c r="G226" s="308"/>
      <c r="H226" s="308"/>
      <c r="I226" s="308"/>
      <c r="J226" s="308"/>
      <c r="K226" s="308"/>
      <c r="L226" s="308"/>
      <c r="M226" s="308"/>
      <c r="N226" s="310"/>
    </row>
    <row r="227" spans="1:14" x14ac:dyDescent="0.2">
      <c r="A227" s="295" t="s">
        <v>13</v>
      </c>
      <c r="B227" s="295">
        <v>67943812</v>
      </c>
      <c r="C227" s="295">
        <v>46664035</v>
      </c>
      <c r="D227" s="295">
        <v>47676415</v>
      </c>
      <c r="E227" s="295">
        <v>73267422</v>
      </c>
      <c r="F227" s="295">
        <v>77215200</v>
      </c>
      <c r="G227" s="295">
        <v>88476502</v>
      </c>
      <c r="H227" s="295">
        <v>79194174</v>
      </c>
      <c r="I227" s="295">
        <v>85911356</v>
      </c>
      <c r="J227" s="295">
        <v>92574961</v>
      </c>
      <c r="K227" s="295">
        <v>76698922</v>
      </c>
      <c r="L227" s="295">
        <v>76959851</v>
      </c>
      <c r="M227" s="295">
        <v>67848822</v>
      </c>
      <c r="N227" s="295">
        <v>880431472</v>
      </c>
    </row>
    <row r="228" spans="1:14" ht="13.5" thickBot="1" x14ac:dyDescent="0.25">
      <c r="A228" s="296"/>
      <c r="B228" s="296"/>
      <c r="C228" s="296"/>
      <c r="D228" s="296"/>
      <c r="E228" s="296"/>
      <c r="F228" s="296"/>
      <c r="G228" s="296"/>
      <c r="H228" s="296"/>
      <c r="I228" s="296"/>
      <c r="J228" s="296"/>
      <c r="K228" s="296"/>
      <c r="L228" s="296"/>
      <c r="M228" s="296"/>
      <c r="N228" s="296"/>
    </row>
  </sheetData>
  <mergeCells count="1337">
    <mergeCell ref="N57:N58"/>
    <mergeCell ref="A112:A113"/>
    <mergeCell ref="A2:N2"/>
    <mergeCell ref="A12:N12"/>
    <mergeCell ref="G14:G15"/>
    <mergeCell ref="H14:H15"/>
    <mergeCell ref="I14:I15"/>
    <mergeCell ref="A55:N55"/>
    <mergeCell ref="A110:N110"/>
    <mergeCell ref="A143:N143"/>
    <mergeCell ref="J57:J58"/>
    <mergeCell ref="K57:K58"/>
    <mergeCell ref="L57:L58"/>
    <mergeCell ref="M57:M58"/>
    <mergeCell ref="A14:A15"/>
    <mergeCell ref="B14:B15"/>
    <mergeCell ref="C14:C15"/>
    <mergeCell ref="D14:D15"/>
    <mergeCell ref="E14:E15"/>
    <mergeCell ref="F14:F15"/>
    <mergeCell ref="J14:J15"/>
    <mergeCell ref="K14:K15"/>
    <mergeCell ref="L14:L15"/>
    <mergeCell ref="M14:M15"/>
    <mergeCell ref="N14:N15"/>
    <mergeCell ref="A57:A58"/>
    <mergeCell ref="H57:H58"/>
    <mergeCell ref="I57:I58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E61:E62"/>
    <mergeCell ref="F61:F62"/>
    <mergeCell ref="G61:G62"/>
    <mergeCell ref="H61:H62"/>
    <mergeCell ref="I61:I62"/>
    <mergeCell ref="J61:J62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B73:B74"/>
    <mergeCell ref="C73:C74"/>
    <mergeCell ref="D73:D74"/>
    <mergeCell ref="K112:K113"/>
    <mergeCell ref="L112:L113"/>
    <mergeCell ref="M112:M113"/>
    <mergeCell ref="N112:N113"/>
    <mergeCell ref="A145:A146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A136:A137"/>
    <mergeCell ref="A138:A139"/>
    <mergeCell ref="B138:B139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K138:K139"/>
    <mergeCell ref="L138:L139"/>
    <mergeCell ref="M138:M139"/>
    <mergeCell ref="A174:A175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A205:A206"/>
    <mergeCell ref="B205:B206"/>
    <mergeCell ref="C205:C206"/>
    <mergeCell ref="D205:D206"/>
    <mergeCell ref="E205:E206"/>
    <mergeCell ref="F205:F206"/>
    <mergeCell ref="G205:G206"/>
    <mergeCell ref="H205:H206"/>
    <mergeCell ref="I205:I206"/>
    <mergeCell ref="J205:J206"/>
    <mergeCell ref="K205:K206"/>
    <mergeCell ref="L205:L206"/>
    <mergeCell ref="M205:M206"/>
    <mergeCell ref="N205:N206"/>
    <mergeCell ref="A182:A183"/>
    <mergeCell ref="A184:A185"/>
    <mergeCell ref="A186:A187"/>
    <mergeCell ref="A188:A189"/>
    <mergeCell ref="A16:A17"/>
    <mergeCell ref="A18:A19"/>
    <mergeCell ref="A20:A21"/>
    <mergeCell ref="A22:A23"/>
    <mergeCell ref="A24:A25"/>
    <mergeCell ref="A26:A27"/>
    <mergeCell ref="A28:A29"/>
    <mergeCell ref="A30:A31"/>
    <mergeCell ref="A32:A33"/>
    <mergeCell ref="A34:A35"/>
    <mergeCell ref="A36:A37"/>
    <mergeCell ref="A38:A39"/>
    <mergeCell ref="A40:A41"/>
    <mergeCell ref="A42:A43"/>
    <mergeCell ref="A44:A45"/>
    <mergeCell ref="A46:A47"/>
    <mergeCell ref="A48:A49"/>
    <mergeCell ref="A59:A60"/>
    <mergeCell ref="A61:A62"/>
    <mergeCell ref="A63:A64"/>
    <mergeCell ref="A65:A66"/>
    <mergeCell ref="A67:A68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97:A98"/>
    <mergeCell ref="A99:A100"/>
    <mergeCell ref="A101:A102"/>
    <mergeCell ref="A103:A104"/>
    <mergeCell ref="A114:A115"/>
    <mergeCell ref="A116:A117"/>
    <mergeCell ref="A118:A119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47:A148"/>
    <mergeCell ref="A149:A150"/>
    <mergeCell ref="A151:A152"/>
    <mergeCell ref="A153:A154"/>
    <mergeCell ref="A155:A156"/>
    <mergeCell ref="A157:A158"/>
    <mergeCell ref="A159:A160"/>
    <mergeCell ref="A161:A162"/>
    <mergeCell ref="A163:A164"/>
    <mergeCell ref="A165:A166"/>
    <mergeCell ref="A176:A177"/>
    <mergeCell ref="A172:N172"/>
    <mergeCell ref="A167:A168"/>
    <mergeCell ref="B167:B168"/>
    <mergeCell ref="C167:C168"/>
    <mergeCell ref="A178:A179"/>
    <mergeCell ref="A180:A181"/>
    <mergeCell ref="D167:D168"/>
    <mergeCell ref="E167:E168"/>
    <mergeCell ref="F167:F168"/>
    <mergeCell ref="G167:G168"/>
    <mergeCell ref="H167:H168"/>
    <mergeCell ref="I167:I168"/>
    <mergeCell ref="J167:J168"/>
    <mergeCell ref="K167:K168"/>
    <mergeCell ref="L167:L168"/>
    <mergeCell ref="M167:M168"/>
    <mergeCell ref="N167:N168"/>
    <mergeCell ref="B147:B148"/>
    <mergeCell ref="C147:C148"/>
    <mergeCell ref="D147:D148"/>
    <mergeCell ref="E147:E148"/>
    <mergeCell ref="A190:A191"/>
    <mergeCell ref="A192:A193"/>
    <mergeCell ref="A194:A195"/>
    <mergeCell ref="A196:A197"/>
    <mergeCell ref="A207:A208"/>
    <mergeCell ref="A209:A210"/>
    <mergeCell ref="A203:N203"/>
    <mergeCell ref="F198:F199"/>
    <mergeCell ref="G198:G199"/>
    <mergeCell ref="H198:H199"/>
    <mergeCell ref="A211:A212"/>
    <mergeCell ref="A213:A214"/>
    <mergeCell ref="A215:A216"/>
    <mergeCell ref="A217:A218"/>
    <mergeCell ref="A219:A220"/>
    <mergeCell ref="A221:A222"/>
    <mergeCell ref="A223:A224"/>
    <mergeCell ref="B192:B193"/>
    <mergeCell ref="C192:C193"/>
    <mergeCell ref="D192:D193"/>
    <mergeCell ref="E192:E193"/>
    <mergeCell ref="F192:F193"/>
    <mergeCell ref="G192:G193"/>
    <mergeCell ref="H192:H193"/>
    <mergeCell ref="I192:I193"/>
    <mergeCell ref="J192:J193"/>
    <mergeCell ref="K192:K193"/>
    <mergeCell ref="L192:L193"/>
    <mergeCell ref="M192:M193"/>
    <mergeCell ref="N192:N193"/>
    <mergeCell ref="B194:B195"/>
    <mergeCell ref="C194:C195"/>
    <mergeCell ref="A225:A226"/>
    <mergeCell ref="A227:A228"/>
    <mergeCell ref="B227:B228"/>
    <mergeCell ref="B225:B226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A198:A199"/>
    <mergeCell ref="B198:B199"/>
    <mergeCell ref="C198:C199"/>
    <mergeCell ref="D198:D199"/>
    <mergeCell ref="E198:E199"/>
    <mergeCell ref="I198:I199"/>
    <mergeCell ref="J198:J199"/>
    <mergeCell ref="K198:K199"/>
    <mergeCell ref="L198:L199"/>
    <mergeCell ref="M198:M199"/>
    <mergeCell ref="N198:N199"/>
    <mergeCell ref="B207:B208"/>
    <mergeCell ref="C207:C208"/>
    <mergeCell ref="D207:D208"/>
    <mergeCell ref="E207:E208"/>
    <mergeCell ref="F207:F208"/>
    <mergeCell ref="N138:N139"/>
    <mergeCell ref="A105:A106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J105:J106"/>
    <mergeCell ref="K105:K106"/>
    <mergeCell ref="L105:L106"/>
    <mergeCell ref="M105:M106"/>
    <mergeCell ref="N105:N106"/>
    <mergeCell ref="A50:A51"/>
    <mergeCell ref="B50:B51"/>
    <mergeCell ref="C50:C51"/>
    <mergeCell ref="D50:D51"/>
    <mergeCell ref="E50:E51"/>
    <mergeCell ref="F50:F51"/>
    <mergeCell ref="G50:G51"/>
    <mergeCell ref="H50:H51"/>
    <mergeCell ref="I50:I51"/>
    <mergeCell ref="J50:J51"/>
    <mergeCell ref="K50:K51"/>
    <mergeCell ref="L50:L51"/>
    <mergeCell ref="M50:M51"/>
    <mergeCell ref="N50:N51"/>
    <mergeCell ref="B61:B62"/>
    <mergeCell ref="C61:C62"/>
    <mergeCell ref="D61:D62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B30:B31"/>
    <mergeCell ref="C30:C31"/>
    <mergeCell ref="D30:D31"/>
    <mergeCell ref="E30:E31"/>
    <mergeCell ref="F30:F31"/>
    <mergeCell ref="G30:G31"/>
    <mergeCell ref="H30:H31"/>
    <mergeCell ref="I30:I31"/>
    <mergeCell ref="J30:J31"/>
    <mergeCell ref="K30:K31"/>
    <mergeCell ref="L30:L31"/>
    <mergeCell ref="M30:M31"/>
    <mergeCell ref="N30:N31"/>
    <mergeCell ref="B32:B33"/>
    <mergeCell ref="C32:C33"/>
    <mergeCell ref="D32:D33"/>
    <mergeCell ref="E32:E33"/>
    <mergeCell ref="F32:F33"/>
    <mergeCell ref="G32:G33"/>
    <mergeCell ref="H32:H33"/>
    <mergeCell ref="I32:I33"/>
    <mergeCell ref="J32:J33"/>
    <mergeCell ref="K32:K33"/>
    <mergeCell ref="L32:L33"/>
    <mergeCell ref="M32:M33"/>
    <mergeCell ref="N32:N33"/>
    <mergeCell ref="B34:B35"/>
    <mergeCell ref="C34:C35"/>
    <mergeCell ref="D34:D35"/>
    <mergeCell ref="E34:E35"/>
    <mergeCell ref="F34:F35"/>
    <mergeCell ref="G34:G35"/>
    <mergeCell ref="H34:H35"/>
    <mergeCell ref="I34:I35"/>
    <mergeCell ref="J34:J35"/>
    <mergeCell ref="K34:K35"/>
    <mergeCell ref="L34:L35"/>
    <mergeCell ref="M34:M35"/>
    <mergeCell ref="N34:N35"/>
    <mergeCell ref="B36:B37"/>
    <mergeCell ref="C36:C37"/>
    <mergeCell ref="D36:D37"/>
    <mergeCell ref="E36:E37"/>
    <mergeCell ref="F36:F37"/>
    <mergeCell ref="G36:G37"/>
    <mergeCell ref="H36:H37"/>
    <mergeCell ref="I36:I37"/>
    <mergeCell ref="J36:J37"/>
    <mergeCell ref="K36:K37"/>
    <mergeCell ref="L36:L37"/>
    <mergeCell ref="M36:M37"/>
    <mergeCell ref="N36:N37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B40:B41"/>
    <mergeCell ref="C40:C41"/>
    <mergeCell ref="D40:D41"/>
    <mergeCell ref="E40:E41"/>
    <mergeCell ref="F40:F41"/>
    <mergeCell ref="G40:G41"/>
    <mergeCell ref="H40:H41"/>
    <mergeCell ref="I40:I41"/>
    <mergeCell ref="J40:J41"/>
    <mergeCell ref="K40:K41"/>
    <mergeCell ref="L40:L41"/>
    <mergeCell ref="M40:M41"/>
    <mergeCell ref="N40:N41"/>
    <mergeCell ref="B42:B43"/>
    <mergeCell ref="C42:C43"/>
    <mergeCell ref="D42:D43"/>
    <mergeCell ref="E42:E43"/>
    <mergeCell ref="F42:F43"/>
    <mergeCell ref="G42:G43"/>
    <mergeCell ref="H42:H43"/>
    <mergeCell ref="I42:I43"/>
    <mergeCell ref="J42:J43"/>
    <mergeCell ref="K42:K43"/>
    <mergeCell ref="L42:L43"/>
    <mergeCell ref="M42:M43"/>
    <mergeCell ref="N42:N43"/>
    <mergeCell ref="B44:B45"/>
    <mergeCell ref="C44:C45"/>
    <mergeCell ref="D44:D45"/>
    <mergeCell ref="E44:E45"/>
    <mergeCell ref="F44:F45"/>
    <mergeCell ref="G44:G45"/>
    <mergeCell ref="H44:H45"/>
    <mergeCell ref="I44:I45"/>
    <mergeCell ref="J44:J45"/>
    <mergeCell ref="K44:K45"/>
    <mergeCell ref="L44:L45"/>
    <mergeCell ref="M44:M45"/>
    <mergeCell ref="N44:N45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  <mergeCell ref="M46:M47"/>
    <mergeCell ref="N46:N47"/>
    <mergeCell ref="B48:B49"/>
    <mergeCell ref="C48:C49"/>
    <mergeCell ref="D48:D49"/>
    <mergeCell ref="E48:E49"/>
    <mergeCell ref="F48:F49"/>
    <mergeCell ref="G48:G49"/>
    <mergeCell ref="H48:H49"/>
    <mergeCell ref="I48:I49"/>
    <mergeCell ref="J48:J49"/>
    <mergeCell ref="K48:K49"/>
    <mergeCell ref="L48:L49"/>
    <mergeCell ref="M48:M49"/>
    <mergeCell ref="N48:N49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57:B58"/>
    <mergeCell ref="C57:C58"/>
    <mergeCell ref="D57:D58"/>
    <mergeCell ref="E57:E58"/>
    <mergeCell ref="F57:F58"/>
    <mergeCell ref="G57:G58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85:B86"/>
    <mergeCell ref="C85:C86"/>
    <mergeCell ref="D85:D86"/>
    <mergeCell ref="E85:E86"/>
    <mergeCell ref="F85:F86"/>
    <mergeCell ref="G85:G86"/>
    <mergeCell ref="H85:H86"/>
    <mergeCell ref="I85:I86"/>
    <mergeCell ref="J85:J86"/>
    <mergeCell ref="K85:K86"/>
    <mergeCell ref="L85:L86"/>
    <mergeCell ref="M85:M86"/>
    <mergeCell ref="N85:N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B89:B90"/>
    <mergeCell ref="C89:C90"/>
    <mergeCell ref="D89:D90"/>
    <mergeCell ref="E89:E90"/>
    <mergeCell ref="F89:F90"/>
    <mergeCell ref="G89:G90"/>
    <mergeCell ref="H89:H90"/>
    <mergeCell ref="I89:I90"/>
    <mergeCell ref="J89:J90"/>
    <mergeCell ref="K89:K90"/>
    <mergeCell ref="L89:L90"/>
    <mergeCell ref="M89:M90"/>
    <mergeCell ref="N89:N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K91:K92"/>
    <mergeCell ref="L91:L92"/>
    <mergeCell ref="M91:M92"/>
    <mergeCell ref="N91:N92"/>
    <mergeCell ref="B93:B94"/>
    <mergeCell ref="C93:C94"/>
    <mergeCell ref="D93:D94"/>
    <mergeCell ref="E93:E94"/>
    <mergeCell ref="F93:F94"/>
    <mergeCell ref="G93:G94"/>
    <mergeCell ref="H93:H94"/>
    <mergeCell ref="I93:I94"/>
    <mergeCell ref="J93:J94"/>
    <mergeCell ref="K93:K94"/>
    <mergeCell ref="L93:L94"/>
    <mergeCell ref="M93:M94"/>
    <mergeCell ref="N93:N94"/>
    <mergeCell ref="B95:B96"/>
    <mergeCell ref="C95:C96"/>
    <mergeCell ref="D95:D96"/>
    <mergeCell ref="E95:E96"/>
    <mergeCell ref="F95:F96"/>
    <mergeCell ref="G95:G96"/>
    <mergeCell ref="H95:H96"/>
    <mergeCell ref="I95:I96"/>
    <mergeCell ref="J95:J96"/>
    <mergeCell ref="K95:K96"/>
    <mergeCell ref="L95:L96"/>
    <mergeCell ref="M95:M96"/>
    <mergeCell ref="N95:N96"/>
    <mergeCell ref="B97:B98"/>
    <mergeCell ref="C97:C98"/>
    <mergeCell ref="D97:D98"/>
    <mergeCell ref="E97:E98"/>
    <mergeCell ref="F97:F98"/>
    <mergeCell ref="G97:G98"/>
    <mergeCell ref="H97:H98"/>
    <mergeCell ref="I97:I98"/>
    <mergeCell ref="J97:J98"/>
    <mergeCell ref="K97:K98"/>
    <mergeCell ref="L97:L98"/>
    <mergeCell ref="M97:M98"/>
    <mergeCell ref="N97:N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K99:K100"/>
    <mergeCell ref="L99:L100"/>
    <mergeCell ref="M99:M100"/>
    <mergeCell ref="N99:N100"/>
    <mergeCell ref="B101:B102"/>
    <mergeCell ref="C101:C102"/>
    <mergeCell ref="D101:D102"/>
    <mergeCell ref="E101:E102"/>
    <mergeCell ref="F101:F102"/>
    <mergeCell ref="G101:G102"/>
    <mergeCell ref="H101:H102"/>
    <mergeCell ref="I101:I102"/>
    <mergeCell ref="J101:J102"/>
    <mergeCell ref="K101:K102"/>
    <mergeCell ref="L101:L102"/>
    <mergeCell ref="M101:M102"/>
    <mergeCell ref="N101:N102"/>
    <mergeCell ref="B103:B104"/>
    <mergeCell ref="C103:C104"/>
    <mergeCell ref="D103:D104"/>
    <mergeCell ref="E103:E104"/>
    <mergeCell ref="F103:F104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B120:B121"/>
    <mergeCell ref="C120:C121"/>
    <mergeCell ref="D120:D121"/>
    <mergeCell ref="E120:E121"/>
    <mergeCell ref="F120:F121"/>
    <mergeCell ref="G120:G121"/>
    <mergeCell ref="H120:H121"/>
    <mergeCell ref="I120:I121"/>
    <mergeCell ref="J120:J121"/>
    <mergeCell ref="K120:K121"/>
    <mergeCell ref="L120:L121"/>
    <mergeCell ref="M120:M121"/>
    <mergeCell ref="N120:N121"/>
    <mergeCell ref="B122:B123"/>
    <mergeCell ref="C122:C123"/>
    <mergeCell ref="D122:D123"/>
    <mergeCell ref="E122:E123"/>
    <mergeCell ref="F122:F123"/>
    <mergeCell ref="G122:G123"/>
    <mergeCell ref="H122:H123"/>
    <mergeCell ref="I122:I123"/>
    <mergeCell ref="J122:J123"/>
    <mergeCell ref="K122:K123"/>
    <mergeCell ref="L122:L123"/>
    <mergeCell ref="M122:M123"/>
    <mergeCell ref="N122:N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B126:B127"/>
    <mergeCell ref="C126:C127"/>
    <mergeCell ref="D126:D127"/>
    <mergeCell ref="E126:E127"/>
    <mergeCell ref="F126:F127"/>
    <mergeCell ref="G126:G127"/>
    <mergeCell ref="H126:H127"/>
    <mergeCell ref="I126:I127"/>
    <mergeCell ref="J126:J127"/>
    <mergeCell ref="K126:K127"/>
    <mergeCell ref="L126:L127"/>
    <mergeCell ref="M126:M127"/>
    <mergeCell ref="N126:N127"/>
    <mergeCell ref="B128:B129"/>
    <mergeCell ref="C128:C129"/>
    <mergeCell ref="D128:D129"/>
    <mergeCell ref="E128:E129"/>
    <mergeCell ref="F128:F129"/>
    <mergeCell ref="G128:G129"/>
    <mergeCell ref="H128:H129"/>
    <mergeCell ref="I128:I129"/>
    <mergeCell ref="J128:J129"/>
    <mergeCell ref="K128:K129"/>
    <mergeCell ref="L128:L129"/>
    <mergeCell ref="M128:M129"/>
    <mergeCell ref="N128:N129"/>
    <mergeCell ref="B130:B131"/>
    <mergeCell ref="C130:C131"/>
    <mergeCell ref="D130:D131"/>
    <mergeCell ref="E130:E131"/>
    <mergeCell ref="F130:F131"/>
    <mergeCell ref="G130:G131"/>
    <mergeCell ref="H130:H131"/>
    <mergeCell ref="I130:I131"/>
    <mergeCell ref="J130:J131"/>
    <mergeCell ref="K130:K131"/>
    <mergeCell ref="L130:L131"/>
    <mergeCell ref="M130:M131"/>
    <mergeCell ref="N130:N131"/>
    <mergeCell ref="B132:B133"/>
    <mergeCell ref="C132:C133"/>
    <mergeCell ref="D132:D133"/>
    <mergeCell ref="E132:E133"/>
    <mergeCell ref="F132:F133"/>
    <mergeCell ref="G132:G133"/>
    <mergeCell ref="H132:H133"/>
    <mergeCell ref="I132:I133"/>
    <mergeCell ref="J132:J133"/>
    <mergeCell ref="K132:K133"/>
    <mergeCell ref="L132:L133"/>
    <mergeCell ref="M132:M133"/>
    <mergeCell ref="N132:N133"/>
    <mergeCell ref="B134:B135"/>
    <mergeCell ref="C134:C135"/>
    <mergeCell ref="D134:D135"/>
    <mergeCell ref="E134:E135"/>
    <mergeCell ref="F134:F135"/>
    <mergeCell ref="G134:G135"/>
    <mergeCell ref="H134:H135"/>
    <mergeCell ref="I134:I135"/>
    <mergeCell ref="J134:J135"/>
    <mergeCell ref="K134:K135"/>
    <mergeCell ref="L134:L135"/>
    <mergeCell ref="M134:M135"/>
    <mergeCell ref="N134:N135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K136:K137"/>
    <mergeCell ref="L136:L137"/>
    <mergeCell ref="M136:M137"/>
    <mergeCell ref="N136:N137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N147:N148"/>
    <mergeCell ref="B149:B150"/>
    <mergeCell ref="C149:C150"/>
    <mergeCell ref="D149:D150"/>
    <mergeCell ref="E149:E150"/>
    <mergeCell ref="F149:F150"/>
    <mergeCell ref="G149:G150"/>
    <mergeCell ref="H149:H150"/>
    <mergeCell ref="I149:I150"/>
    <mergeCell ref="J149:J150"/>
    <mergeCell ref="K149:K150"/>
    <mergeCell ref="L149:L150"/>
    <mergeCell ref="M149:M150"/>
    <mergeCell ref="N149:N150"/>
    <mergeCell ref="B151:B152"/>
    <mergeCell ref="C151:C152"/>
    <mergeCell ref="D151:D152"/>
    <mergeCell ref="E151:E152"/>
    <mergeCell ref="F151:F152"/>
    <mergeCell ref="G151:G152"/>
    <mergeCell ref="H151:H152"/>
    <mergeCell ref="I151:I152"/>
    <mergeCell ref="J151:J152"/>
    <mergeCell ref="K151:K152"/>
    <mergeCell ref="L151:L152"/>
    <mergeCell ref="M151:M152"/>
    <mergeCell ref="N151:N152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J153:J154"/>
    <mergeCell ref="K153:K154"/>
    <mergeCell ref="L153:L154"/>
    <mergeCell ref="M153:M154"/>
    <mergeCell ref="N153:N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K155:K156"/>
    <mergeCell ref="L155:L156"/>
    <mergeCell ref="M155:M156"/>
    <mergeCell ref="N155:N156"/>
    <mergeCell ref="B157:B158"/>
    <mergeCell ref="C157:C158"/>
    <mergeCell ref="D157:D158"/>
    <mergeCell ref="E157:E158"/>
    <mergeCell ref="F157:F158"/>
    <mergeCell ref="G157:G158"/>
    <mergeCell ref="H157:H158"/>
    <mergeCell ref="I157:I158"/>
    <mergeCell ref="J157:J158"/>
    <mergeCell ref="K157:K158"/>
    <mergeCell ref="L157:L158"/>
    <mergeCell ref="M157:M158"/>
    <mergeCell ref="N157:N158"/>
    <mergeCell ref="B159:B160"/>
    <mergeCell ref="C159:C160"/>
    <mergeCell ref="D159:D160"/>
    <mergeCell ref="E159:E160"/>
    <mergeCell ref="F159:F160"/>
    <mergeCell ref="G159:G160"/>
    <mergeCell ref="H159:H160"/>
    <mergeCell ref="I159:I160"/>
    <mergeCell ref="J159:J160"/>
    <mergeCell ref="K159:K160"/>
    <mergeCell ref="L159:L160"/>
    <mergeCell ref="M159:M160"/>
    <mergeCell ref="N159:N160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J161:J162"/>
    <mergeCell ref="K161:K162"/>
    <mergeCell ref="L161:L162"/>
    <mergeCell ref="M161:M162"/>
    <mergeCell ref="N161:N162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K163:K164"/>
    <mergeCell ref="L163:L164"/>
    <mergeCell ref="M163:M164"/>
    <mergeCell ref="N163:N164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L165:L166"/>
    <mergeCell ref="M165:M166"/>
    <mergeCell ref="N165:N166"/>
    <mergeCell ref="B176:B177"/>
    <mergeCell ref="C176:C177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0:B181"/>
    <mergeCell ref="C180:C181"/>
    <mergeCell ref="D180:D181"/>
    <mergeCell ref="E180:E181"/>
    <mergeCell ref="F180:F181"/>
    <mergeCell ref="G180:G181"/>
    <mergeCell ref="H180:H181"/>
    <mergeCell ref="I180:I181"/>
    <mergeCell ref="J180:J181"/>
    <mergeCell ref="K180:K181"/>
    <mergeCell ref="L180:L181"/>
    <mergeCell ref="M180:M181"/>
    <mergeCell ref="N180:N181"/>
    <mergeCell ref="B182:B183"/>
    <mergeCell ref="C182:C183"/>
    <mergeCell ref="D182:D183"/>
    <mergeCell ref="E182:E183"/>
    <mergeCell ref="F182:F183"/>
    <mergeCell ref="G182:G183"/>
    <mergeCell ref="H182:H183"/>
    <mergeCell ref="I182:I183"/>
    <mergeCell ref="J182:J183"/>
    <mergeCell ref="K182:K183"/>
    <mergeCell ref="L182:L183"/>
    <mergeCell ref="M182:M183"/>
    <mergeCell ref="N182:N183"/>
    <mergeCell ref="B184:B185"/>
    <mergeCell ref="C184:C185"/>
    <mergeCell ref="D184:D185"/>
    <mergeCell ref="E184:E185"/>
    <mergeCell ref="F184:F185"/>
    <mergeCell ref="G184:G185"/>
    <mergeCell ref="H184:H185"/>
    <mergeCell ref="I184:I185"/>
    <mergeCell ref="J184:J185"/>
    <mergeCell ref="K184:K185"/>
    <mergeCell ref="L184:L185"/>
    <mergeCell ref="M184:M185"/>
    <mergeCell ref="N184:N185"/>
    <mergeCell ref="B186:B187"/>
    <mergeCell ref="C186:C187"/>
    <mergeCell ref="D186:D187"/>
    <mergeCell ref="E186:E187"/>
    <mergeCell ref="F186:F187"/>
    <mergeCell ref="G186:G187"/>
    <mergeCell ref="H186:H187"/>
    <mergeCell ref="I186:I187"/>
    <mergeCell ref="J186:J187"/>
    <mergeCell ref="K186:K187"/>
    <mergeCell ref="L186:L187"/>
    <mergeCell ref="M186:M187"/>
    <mergeCell ref="N186:N187"/>
    <mergeCell ref="B188:B189"/>
    <mergeCell ref="C188:C189"/>
    <mergeCell ref="D188:D189"/>
    <mergeCell ref="E188:E189"/>
    <mergeCell ref="F188:F189"/>
    <mergeCell ref="G188:G189"/>
    <mergeCell ref="H188:H189"/>
    <mergeCell ref="I188:I189"/>
    <mergeCell ref="J188:J189"/>
    <mergeCell ref="K188:K189"/>
    <mergeCell ref="L188:L189"/>
    <mergeCell ref="M188:M189"/>
    <mergeCell ref="N188:N189"/>
    <mergeCell ref="B190:B191"/>
    <mergeCell ref="C190:C191"/>
    <mergeCell ref="D190:D191"/>
    <mergeCell ref="E190:E191"/>
    <mergeCell ref="F190:F191"/>
    <mergeCell ref="G190:G191"/>
    <mergeCell ref="H190:H191"/>
    <mergeCell ref="I190:I191"/>
    <mergeCell ref="J190:J191"/>
    <mergeCell ref="K190:K191"/>
    <mergeCell ref="L190:L191"/>
    <mergeCell ref="M190:M191"/>
    <mergeCell ref="N190:N191"/>
    <mergeCell ref="D194:D195"/>
    <mergeCell ref="E194:E195"/>
    <mergeCell ref="F194:F195"/>
    <mergeCell ref="G194:G195"/>
    <mergeCell ref="H194:H195"/>
    <mergeCell ref="I194:I195"/>
    <mergeCell ref="J194:J195"/>
    <mergeCell ref="K194:K195"/>
    <mergeCell ref="L194:L195"/>
    <mergeCell ref="M194:M195"/>
    <mergeCell ref="N194:N195"/>
    <mergeCell ref="B196:B197"/>
    <mergeCell ref="C196:C197"/>
    <mergeCell ref="D196:D197"/>
    <mergeCell ref="E196:E197"/>
    <mergeCell ref="F196:F197"/>
    <mergeCell ref="G196:G197"/>
    <mergeCell ref="H196:H197"/>
    <mergeCell ref="I196:I197"/>
    <mergeCell ref="J196:J197"/>
    <mergeCell ref="K196:K197"/>
    <mergeCell ref="L196:L197"/>
    <mergeCell ref="M196:M197"/>
    <mergeCell ref="N196:N197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K211:K212"/>
    <mergeCell ref="L211:L212"/>
    <mergeCell ref="M211:M212"/>
    <mergeCell ref="N211:N212"/>
    <mergeCell ref="B213:B214"/>
    <mergeCell ref="C213:C214"/>
    <mergeCell ref="D213:D214"/>
    <mergeCell ref="E213:E214"/>
    <mergeCell ref="F213:F214"/>
    <mergeCell ref="G213:G214"/>
    <mergeCell ref="H213:H214"/>
    <mergeCell ref="I213:I214"/>
    <mergeCell ref="J213:J214"/>
    <mergeCell ref="K213:K214"/>
    <mergeCell ref="L213:L214"/>
    <mergeCell ref="M213:M214"/>
    <mergeCell ref="N213:N214"/>
    <mergeCell ref="B215:B216"/>
    <mergeCell ref="C215:C216"/>
    <mergeCell ref="D215:D216"/>
    <mergeCell ref="E215:E216"/>
    <mergeCell ref="F215:F216"/>
    <mergeCell ref="G215:G216"/>
    <mergeCell ref="H215:H216"/>
    <mergeCell ref="I215:I216"/>
    <mergeCell ref="J215:J216"/>
    <mergeCell ref="K215:K216"/>
    <mergeCell ref="L215:L216"/>
    <mergeCell ref="M215:M216"/>
    <mergeCell ref="N215:N216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J217:J218"/>
    <mergeCell ref="K217:K218"/>
    <mergeCell ref="L217:L218"/>
    <mergeCell ref="M217:M218"/>
    <mergeCell ref="N217:N218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K219:K220"/>
    <mergeCell ref="L219:L220"/>
    <mergeCell ref="M219:M220"/>
    <mergeCell ref="N219:N220"/>
    <mergeCell ref="B221:B222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B223:B224"/>
    <mergeCell ref="C223:C224"/>
    <mergeCell ref="D223:D224"/>
    <mergeCell ref="E223:E224"/>
    <mergeCell ref="F223:F224"/>
    <mergeCell ref="G223:G224"/>
    <mergeCell ref="L223:L224"/>
    <mergeCell ref="M223:M224"/>
    <mergeCell ref="K221:K222"/>
    <mergeCell ref="L221:L222"/>
    <mergeCell ref="M221:M222"/>
    <mergeCell ref="N221:N222"/>
    <mergeCell ref="I225:I226"/>
    <mergeCell ref="J225:J226"/>
    <mergeCell ref="K225:K226"/>
    <mergeCell ref="H223:H224"/>
    <mergeCell ref="I223:I224"/>
    <mergeCell ref="J223:J224"/>
    <mergeCell ref="K223:K224"/>
    <mergeCell ref="L225:L226"/>
    <mergeCell ref="M225:M226"/>
    <mergeCell ref="N225:N226"/>
    <mergeCell ref="N223:N224"/>
    <mergeCell ref="C225:C226"/>
    <mergeCell ref="D225:D226"/>
    <mergeCell ref="E225:E226"/>
    <mergeCell ref="F225:F226"/>
    <mergeCell ref="G225:G226"/>
    <mergeCell ref="H225:H226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9" location="'Tn Km 2013'!A137" display="6 - BELGRANO CARGAS Y LOGÍSTICA S.A. - Línea Belgrano"/>
    <hyperlink ref="A4:C4" location="'2002'!A40" display="1 - FERROEXPRESO PAMPEANO S.A."/>
    <hyperlink ref="A5:C5" location="'2002'!A85" display="2 - NUEVO CENTRAL ARGENTINO S.A."/>
    <hyperlink ref="A6:C6" location="'2002'!A140" display="3 - FERROSUR ROCA S.A."/>
    <hyperlink ref="A7:C7" location="'2002'!A169" display="4 - AMERICA LATINA LOGISTICA CENTRAL S.A. "/>
    <hyperlink ref="A8:C8" location="'2002'!A200" display="5 - AMERICA LATINA LOGISTICA MESOPOTAMICA S.A."/>
    <hyperlink ref="A9:C9" location="'2002'!A229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54" max="16383" man="1"/>
    <brk id="109" max="16383" man="1"/>
    <brk id="142" max="16383" man="1"/>
    <brk id="171" max="16383" man="1"/>
    <brk id="202" max="16383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08"/>
  <sheetViews>
    <sheetView showGridLines="0" showRowColHeaders="0" view="pageLayout" topLeftCell="G244" zoomScaleNormal="100" workbookViewId="0">
      <selection activeCell="N217" sqref="N217"/>
    </sheetView>
  </sheetViews>
  <sheetFormatPr baseColWidth="10" defaultRowHeight="12.75" x14ac:dyDescent="0.2"/>
  <cols>
    <col min="1" max="1" width="18.7109375" customWidth="1"/>
    <col min="2" max="13" width="15.7109375" customWidth="1"/>
    <col min="14" max="14" width="15.7109375" style="25" customWidth="1"/>
  </cols>
  <sheetData>
    <row r="2" spans="1:14" s="26" customFormat="1" ht="24.95" customHeight="1" x14ac:dyDescent="0.2">
      <c r="A2" s="302" t="s">
        <v>182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</row>
    <row r="4" spans="1:14" s="26" customFormat="1" ht="24.95" customHeight="1" x14ac:dyDescent="0.2">
      <c r="A4" s="190" t="s">
        <v>0</v>
      </c>
      <c r="B4" s="190"/>
      <c r="C4" s="190"/>
      <c r="D4" s="38"/>
      <c r="N4" s="25"/>
    </row>
    <row r="5" spans="1:14" s="26" customFormat="1" ht="24.95" customHeight="1" x14ac:dyDescent="0.2">
      <c r="A5" s="190" t="s">
        <v>18</v>
      </c>
      <c r="B5" s="190"/>
      <c r="C5" s="190"/>
      <c r="D5" s="38"/>
      <c r="N5" s="25"/>
    </row>
    <row r="6" spans="1:14" s="26" customFormat="1" ht="24.95" customHeight="1" x14ac:dyDescent="0.2">
      <c r="A6" s="190" t="s">
        <v>29</v>
      </c>
      <c r="B6" s="190"/>
      <c r="C6" s="190"/>
      <c r="D6" s="38"/>
      <c r="N6" s="25"/>
    </row>
    <row r="7" spans="1:14" s="26" customFormat="1" ht="24.95" customHeight="1" x14ac:dyDescent="0.2">
      <c r="A7" s="190" t="s">
        <v>202</v>
      </c>
      <c r="B7" s="190"/>
      <c r="C7" s="190"/>
      <c r="D7" s="38"/>
      <c r="N7" s="25"/>
    </row>
    <row r="8" spans="1:14" s="26" customFormat="1" ht="24.95" customHeight="1" x14ac:dyDescent="0.2">
      <c r="A8" s="190" t="s">
        <v>113</v>
      </c>
      <c r="B8" s="190"/>
      <c r="C8" s="190"/>
      <c r="D8" s="38"/>
      <c r="N8" s="25"/>
    </row>
    <row r="9" spans="1:14" s="26" customFormat="1" ht="24.95" customHeight="1" x14ac:dyDescent="0.2">
      <c r="A9" s="190" t="s">
        <v>76</v>
      </c>
      <c r="B9" s="190"/>
      <c r="C9" s="190"/>
      <c r="D9" s="204"/>
      <c r="N9" s="25"/>
    </row>
    <row r="10" spans="1:14" x14ac:dyDescent="0.2">
      <c r="A10" s="38"/>
      <c r="B10" s="38"/>
      <c r="C10" s="38"/>
      <c r="D10" s="38"/>
    </row>
    <row r="11" spans="1:14" x14ac:dyDescent="0.2">
      <c r="A11" s="10"/>
      <c r="B11" s="10"/>
      <c r="C11" s="10"/>
      <c r="D11" s="10"/>
    </row>
    <row r="12" spans="1:14" s="26" customFormat="1" ht="24.95" customHeight="1" x14ac:dyDescent="0.2">
      <c r="A12" s="301" t="s">
        <v>163</v>
      </c>
      <c r="B12" s="301"/>
      <c r="C12" s="301"/>
      <c r="D12" s="301"/>
      <c r="E12" s="301"/>
      <c r="F12" s="301"/>
      <c r="G12" s="301"/>
      <c r="H12" s="301"/>
      <c r="I12" s="301"/>
      <c r="J12" s="301"/>
      <c r="K12" s="301"/>
      <c r="L12" s="301"/>
      <c r="M12" s="301"/>
      <c r="N12" s="301"/>
    </row>
    <row r="13" spans="1:14" ht="13.5" thickBot="1" x14ac:dyDescent="0.25"/>
    <row r="14" spans="1:14" ht="13.5" customHeight="1" x14ac:dyDescent="0.2">
      <c r="A14" s="293"/>
      <c r="B14" s="303" t="s">
        <v>1</v>
      </c>
      <c r="C14" s="293" t="s">
        <v>2</v>
      </c>
      <c r="D14" s="303" t="s">
        <v>3</v>
      </c>
      <c r="E14" s="293" t="s">
        <v>4</v>
      </c>
      <c r="F14" s="303" t="s">
        <v>5</v>
      </c>
      <c r="G14" s="293" t="s">
        <v>6</v>
      </c>
      <c r="H14" s="303" t="s">
        <v>7</v>
      </c>
      <c r="I14" s="293" t="s">
        <v>8</v>
      </c>
      <c r="J14" s="303" t="s">
        <v>9</v>
      </c>
      <c r="K14" s="293" t="s">
        <v>10</v>
      </c>
      <c r="L14" s="303" t="s">
        <v>11</v>
      </c>
      <c r="M14" s="293" t="s">
        <v>12</v>
      </c>
      <c r="N14" s="305" t="s">
        <v>13</v>
      </c>
    </row>
    <row r="15" spans="1:14" ht="13.5" customHeight="1" thickBot="1" x14ac:dyDescent="0.25">
      <c r="A15" s="294"/>
      <c r="B15" s="304"/>
      <c r="C15" s="294"/>
      <c r="D15" s="304"/>
      <c r="E15" s="294"/>
      <c r="F15" s="304"/>
      <c r="G15" s="294"/>
      <c r="H15" s="304"/>
      <c r="I15" s="294"/>
      <c r="J15" s="304"/>
      <c r="K15" s="294"/>
      <c r="L15" s="304"/>
      <c r="M15" s="294"/>
      <c r="N15" s="306"/>
    </row>
    <row r="16" spans="1:14" ht="13.5" customHeight="1" x14ac:dyDescent="0.2">
      <c r="A16" s="293" t="s">
        <v>25</v>
      </c>
      <c r="B16" s="307">
        <v>43560000</v>
      </c>
      <c r="C16" s="307">
        <v>37750000</v>
      </c>
      <c r="D16" s="307">
        <v>40170000</v>
      </c>
      <c r="E16" s="307">
        <v>29050000</v>
      </c>
      <c r="F16" s="307">
        <v>29270000</v>
      </c>
      <c r="G16" s="307">
        <v>20140000</v>
      </c>
      <c r="H16" s="307">
        <v>30300000</v>
      </c>
      <c r="I16" s="307">
        <v>21570000</v>
      </c>
      <c r="J16" s="307">
        <v>10660000</v>
      </c>
      <c r="K16" s="307">
        <v>17400000</v>
      </c>
      <c r="L16" s="307">
        <v>29020000</v>
      </c>
      <c r="M16" s="307">
        <v>29540000</v>
      </c>
      <c r="N16" s="309">
        <v>338430000</v>
      </c>
    </row>
    <row r="17" spans="1:14" ht="13.5" customHeight="1" thickBot="1" x14ac:dyDescent="0.25">
      <c r="A17" s="294"/>
      <c r="B17" s="308"/>
      <c r="C17" s="308"/>
      <c r="D17" s="308"/>
      <c r="E17" s="308"/>
      <c r="F17" s="308"/>
      <c r="G17" s="308"/>
      <c r="H17" s="308"/>
      <c r="I17" s="308"/>
      <c r="J17" s="308"/>
      <c r="K17" s="308"/>
      <c r="L17" s="308"/>
      <c r="M17" s="308"/>
      <c r="N17" s="310"/>
    </row>
    <row r="18" spans="1:14" ht="13.5" customHeight="1" x14ac:dyDescent="0.2">
      <c r="A18" s="293" t="s">
        <v>100</v>
      </c>
      <c r="B18" s="307">
        <v>9530000</v>
      </c>
      <c r="C18" s="307">
        <v>2730000</v>
      </c>
      <c r="D18" s="307">
        <v>20530000</v>
      </c>
      <c r="E18" s="307">
        <v>41500000</v>
      </c>
      <c r="F18" s="307">
        <v>44510000</v>
      </c>
      <c r="G18" s="307">
        <v>44440000</v>
      </c>
      <c r="H18" s="307">
        <v>34690000</v>
      </c>
      <c r="I18" s="307">
        <v>34360000</v>
      </c>
      <c r="J18" s="307">
        <v>28230000</v>
      </c>
      <c r="K18" s="307">
        <v>30790000</v>
      </c>
      <c r="L18" s="307">
        <v>26860000</v>
      </c>
      <c r="M18" s="307">
        <v>9190000</v>
      </c>
      <c r="N18" s="309">
        <v>327360000</v>
      </c>
    </row>
    <row r="19" spans="1:14" ht="13.5" customHeight="1" thickBot="1" x14ac:dyDescent="0.25">
      <c r="A19" s="294"/>
      <c r="B19" s="308"/>
      <c r="C19" s="308"/>
      <c r="D19" s="308"/>
      <c r="E19" s="308"/>
      <c r="F19" s="308"/>
      <c r="G19" s="308"/>
      <c r="H19" s="308"/>
      <c r="I19" s="308"/>
      <c r="J19" s="308"/>
      <c r="K19" s="308"/>
      <c r="L19" s="308"/>
      <c r="M19" s="308"/>
      <c r="N19" s="310"/>
    </row>
    <row r="20" spans="1:14" ht="13.5" customHeight="1" x14ac:dyDescent="0.2">
      <c r="A20" s="293" t="s">
        <v>101</v>
      </c>
      <c r="B20" s="307">
        <v>3410000</v>
      </c>
      <c r="C20" s="307">
        <v>5640000</v>
      </c>
      <c r="D20" s="307">
        <v>18060000</v>
      </c>
      <c r="E20" s="307">
        <v>14380000</v>
      </c>
      <c r="F20" s="307">
        <v>12650000</v>
      </c>
      <c r="G20" s="307">
        <v>13290000</v>
      </c>
      <c r="H20" s="307">
        <v>9530000</v>
      </c>
      <c r="I20" s="307">
        <v>16460000</v>
      </c>
      <c r="J20" s="307">
        <v>15200000</v>
      </c>
      <c r="K20" s="307">
        <v>10830000</v>
      </c>
      <c r="L20" s="307">
        <v>10760000</v>
      </c>
      <c r="M20" s="307">
        <v>8380000</v>
      </c>
      <c r="N20" s="309">
        <v>138590000</v>
      </c>
    </row>
    <row r="21" spans="1:14" ht="13.5" customHeight="1" thickBot="1" x14ac:dyDescent="0.25">
      <c r="A21" s="294"/>
      <c r="B21" s="308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10"/>
    </row>
    <row r="22" spans="1:14" ht="13.5" customHeight="1" x14ac:dyDescent="0.2">
      <c r="A22" s="293" t="s">
        <v>102</v>
      </c>
      <c r="B22" s="307">
        <v>13030000</v>
      </c>
      <c r="C22" s="307">
        <v>16430000</v>
      </c>
      <c r="D22" s="307">
        <v>15430000</v>
      </c>
      <c r="E22" s="307">
        <v>10620000</v>
      </c>
      <c r="F22" s="307">
        <v>29500000</v>
      </c>
      <c r="G22" s="307">
        <v>25500000</v>
      </c>
      <c r="H22" s="307">
        <v>19930000</v>
      </c>
      <c r="I22" s="307">
        <v>28670000</v>
      </c>
      <c r="J22" s="307">
        <v>31080000</v>
      </c>
      <c r="K22" s="307">
        <v>23360000</v>
      </c>
      <c r="L22" s="307">
        <v>23860000</v>
      </c>
      <c r="M22" s="307">
        <v>25360000</v>
      </c>
      <c r="N22" s="309">
        <v>262770000</v>
      </c>
    </row>
    <row r="23" spans="1:14" ht="13.5" customHeight="1" thickBot="1" x14ac:dyDescent="0.25">
      <c r="A23" s="294"/>
      <c r="B23" s="308"/>
      <c r="C23" s="308"/>
      <c r="D23" s="308"/>
      <c r="E23" s="308"/>
      <c r="F23" s="308"/>
      <c r="G23" s="308"/>
      <c r="H23" s="308"/>
      <c r="I23" s="308"/>
      <c r="J23" s="308"/>
      <c r="K23" s="308"/>
      <c r="L23" s="308"/>
      <c r="M23" s="308"/>
      <c r="N23" s="310"/>
    </row>
    <row r="24" spans="1:14" ht="13.5" customHeight="1" x14ac:dyDescent="0.2">
      <c r="A24" s="293" t="s">
        <v>16</v>
      </c>
      <c r="B24" s="307">
        <v>4250000</v>
      </c>
      <c r="C24" s="307">
        <v>4110000</v>
      </c>
      <c r="D24" s="307">
        <v>1320000</v>
      </c>
      <c r="E24" s="307">
        <v>1600000</v>
      </c>
      <c r="F24" s="307">
        <v>11800000</v>
      </c>
      <c r="G24" s="307">
        <v>9990000</v>
      </c>
      <c r="H24" s="307">
        <v>2950000</v>
      </c>
      <c r="I24" s="307">
        <v>9610000</v>
      </c>
      <c r="J24" s="307">
        <v>17510000</v>
      </c>
      <c r="K24" s="307">
        <v>5360000</v>
      </c>
      <c r="L24" s="307">
        <v>6410000</v>
      </c>
      <c r="M24" s="307">
        <v>10060000</v>
      </c>
      <c r="N24" s="309">
        <v>84970000</v>
      </c>
    </row>
    <row r="25" spans="1:14" ht="13.5" customHeight="1" thickBot="1" x14ac:dyDescent="0.25">
      <c r="A25" s="294"/>
      <c r="B25" s="308"/>
      <c r="C25" s="308"/>
      <c r="D25" s="308"/>
      <c r="E25" s="308"/>
      <c r="F25" s="308"/>
      <c r="G25" s="308"/>
      <c r="H25" s="308"/>
      <c r="I25" s="308"/>
      <c r="J25" s="308"/>
      <c r="K25" s="308"/>
      <c r="L25" s="308"/>
      <c r="M25" s="308"/>
      <c r="N25" s="310"/>
    </row>
    <row r="26" spans="1:14" ht="13.5" customHeight="1" x14ac:dyDescent="0.2">
      <c r="A26" s="293" t="s">
        <v>17</v>
      </c>
      <c r="B26" s="307"/>
      <c r="C26" s="307"/>
      <c r="D26" s="307"/>
      <c r="E26" s="307"/>
      <c r="F26" s="307"/>
      <c r="G26" s="307"/>
      <c r="H26" s="307"/>
      <c r="I26" s="307"/>
      <c r="J26" s="307">
        <v>560000</v>
      </c>
      <c r="K26" s="307">
        <v>1080000</v>
      </c>
      <c r="L26" s="307">
        <v>650000</v>
      </c>
      <c r="M26" s="307">
        <v>1150000</v>
      </c>
      <c r="N26" s="309">
        <v>3440000</v>
      </c>
    </row>
    <row r="27" spans="1:14" ht="13.5" customHeight="1" thickBot="1" x14ac:dyDescent="0.25">
      <c r="A27" s="294"/>
      <c r="B27" s="308"/>
      <c r="C27" s="308"/>
      <c r="D27" s="308"/>
      <c r="E27" s="308"/>
      <c r="F27" s="308"/>
      <c r="G27" s="308"/>
      <c r="H27" s="308"/>
      <c r="I27" s="308"/>
      <c r="J27" s="308"/>
      <c r="K27" s="308"/>
      <c r="L27" s="308"/>
      <c r="M27" s="308"/>
      <c r="N27" s="310"/>
    </row>
    <row r="28" spans="1:14" ht="13.5" customHeight="1" x14ac:dyDescent="0.2">
      <c r="A28" s="295" t="s">
        <v>13</v>
      </c>
      <c r="B28" s="295">
        <v>73780000</v>
      </c>
      <c r="C28" s="295">
        <v>66660000</v>
      </c>
      <c r="D28" s="295">
        <v>95510000</v>
      </c>
      <c r="E28" s="295">
        <v>97150000</v>
      </c>
      <c r="F28" s="295">
        <v>127730000</v>
      </c>
      <c r="G28" s="295">
        <v>113360000</v>
      </c>
      <c r="H28" s="295">
        <v>97400000</v>
      </c>
      <c r="I28" s="295">
        <v>110670000</v>
      </c>
      <c r="J28" s="295">
        <v>103240000</v>
      </c>
      <c r="K28" s="295">
        <v>88820000</v>
      </c>
      <c r="L28" s="295">
        <v>97560000</v>
      </c>
      <c r="M28" s="295">
        <v>83680000</v>
      </c>
      <c r="N28" s="295">
        <v>1155560000</v>
      </c>
    </row>
    <row r="29" spans="1:14" ht="13.5" customHeight="1" thickBot="1" x14ac:dyDescent="0.25">
      <c r="A29" s="296"/>
      <c r="B29" s="296"/>
      <c r="C29" s="296"/>
      <c r="D29" s="296"/>
      <c r="E29" s="296"/>
      <c r="F29" s="296"/>
      <c r="G29" s="296"/>
      <c r="H29" s="296"/>
      <c r="I29" s="296"/>
      <c r="J29" s="296"/>
      <c r="K29" s="296"/>
      <c r="L29" s="296"/>
      <c r="M29" s="296"/>
      <c r="N29" s="296"/>
    </row>
    <row r="33" spans="1:14" s="26" customFormat="1" ht="24.95" customHeight="1" x14ac:dyDescent="0.2">
      <c r="A33" s="301" t="s">
        <v>167</v>
      </c>
      <c r="B33" s="301"/>
      <c r="C33" s="301"/>
      <c r="D33" s="301"/>
      <c r="E33" s="301"/>
      <c r="F33" s="301"/>
      <c r="G33" s="301"/>
      <c r="H33" s="301"/>
      <c r="I33" s="301"/>
      <c r="J33" s="301"/>
      <c r="K33" s="301"/>
      <c r="L33" s="301"/>
      <c r="M33" s="301"/>
      <c r="N33" s="301"/>
    </row>
    <row r="34" spans="1:14" ht="13.5" thickBot="1" x14ac:dyDescent="0.25"/>
    <row r="35" spans="1:14" ht="13.5" customHeight="1" x14ac:dyDescent="0.2">
      <c r="A35" s="293"/>
      <c r="B35" s="303" t="s">
        <v>1</v>
      </c>
      <c r="C35" s="293" t="s">
        <v>2</v>
      </c>
      <c r="D35" s="303" t="s">
        <v>3</v>
      </c>
      <c r="E35" s="293" t="s">
        <v>4</v>
      </c>
      <c r="F35" s="303" t="s">
        <v>5</v>
      </c>
      <c r="G35" s="293" t="s">
        <v>6</v>
      </c>
      <c r="H35" s="303" t="s">
        <v>7</v>
      </c>
      <c r="I35" s="293" t="s">
        <v>8</v>
      </c>
      <c r="J35" s="303" t="s">
        <v>9</v>
      </c>
      <c r="K35" s="293" t="s">
        <v>10</v>
      </c>
      <c r="L35" s="303" t="s">
        <v>11</v>
      </c>
      <c r="M35" s="293" t="s">
        <v>12</v>
      </c>
      <c r="N35" s="305" t="s">
        <v>13</v>
      </c>
    </row>
    <row r="36" spans="1:14" ht="13.5" customHeight="1" thickBot="1" x14ac:dyDescent="0.25">
      <c r="A36" s="294"/>
      <c r="B36" s="304"/>
      <c r="C36" s="294"/>
      <c r="D36" s="304"/>
      <c r="E36" s="294"/>
      <c r="F36" s="304"/>
      <c r="G36" s="294"/>
      <c r="H36" s="304"/>
      <c r="I36" s="294"/>
      <c r="J36" s="304"/>
      <c r="K36" s="294"/>
      <c r="L36" s="304"/>
      <c r="M36" s="294"/>
      <c r="N36" s="306"/>
    </row>
    <row r="37" spans="1:14" ht="13.5" customHeight="1" x14ac:dyDescent="0.2">
      <c r="A37" s="293" t="s">
        <v>14</v>
      </c>
      <c r="B37" s="307">
        <v>10183128</v>
      </c>
      <c r="C37" s="307">
        <v>8613694</v>
      </c>
      <c r="D37" s="307">
        <v>6919808</v>
      </c>
      <c r="E37" s="307">
        <v>7526059</v>
      </c>
      <c r="F37" s="307">
        <v>11162635</v>
      </c>
      <c r="G37" s="307">
        <v>12069841</v>
      </c>
      <c r="H37" s="307">
        <v>11569700</v>
      </c>
      <c r="I37" s="307">
        <v>8108375</v>
      </c>
      <c r="J37" s="307">
        <v>9253934</v>
      </c>
      <c r="K37" s="307">
        <v>10684315</v>
      </c>
      <c r="L37" s="307">
        <v>8091205</v>
      </c>
      <c r="M37" s="307">
        <v>6520450</v>
      </c>
      <c r="N37" s="309">
        <v>110703144</v>
      </c>
    </row>
    <row r="38" spans="1:14" ht="13.5" customHeight="1" thickBot="1" x14ac:dyDescent="0.25">
      <c r="A38" s="294"/>
      <c r="B38" s="308"/>
      <c r="C38" s="308"/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10"/>
    </row>
    <row r="39" spans="1:14" ht="13.5" customHeight="1" x14ac:dyDescent="0.2">
      <c r="A39" s="293" t="s">
        <v>103</v>
      </c>
      <c r="B39" s="307"/>
      <c r="C39" s="307"/>
      <c r="D39" s="307"/>
      <c r="E39" s="307"/>
      <c r="F39" s="307"/>
      <c r="G39" s="307"/>
      <c r="H39" s="307"/>
      <c r="I39" s="307"/>
      <c r="J39" s="307"/>
      <c r="K39" s="307"/>
      <c r="L39" s="307"/>
      <c r="M39" s="307"/>
      <c r="N39" s="309">
        <v>0</v>
      </c>
    </row>
    <row r="40" spans="1:14" ht="13.5" customHeight="1" thickBot="1" x14ac:dyDescent="0.25">
      <c r="A40" s="294"/>
      <c r="B40" s="308"/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10"/>
    </row>
    <row r="41" spans="1:14" ht="13.5" customHeight="1" x14ac:dyDescent="0.2">
      <c r="A41" s="293" t="s">
        <v>19</v>
      </c>
      <c r="B41" s="307">
        <v>4081442</v>
      </c>
      <c r="C41" s="307">
        <v>5230584</v>
      </c>
      <c r="D41" s="307">
        <v>8450699</v>
      </c>
      <c r="E41" s="307">
        <v>5880740</v>
      </c>
      <c r="F41" s="307">
        <v>4650431</v>
      </c>
      <c r="G41" s="307">
        <v>20324103</v>
      </c>
      <c r="H41" s="307">
        <v>22719086</v>
      </c>
      <c r="I41" s="307">
        <v>32421927</v>
      </c>
      <c r="J41" s="307">
        <v>37847245</v>
      </c>
      <c r="K41" s="307">
        <v>23980010</v>
      </c>
      <c r="L41" s="307">
        <v>21100504</v>
      </c>
      <c r="M41" s="307">
        <v>21075939</v>
      </c>
      <c r="N41" s="309">
        <v>207762710</v>
      </c>
    </row>
    <row r="42" spans="1:14" ht="13.5" customHeight="1" thickBot="1" x14ac:dyDescent="0.25">
      <c r="A42" s="294"/>
      <c r="B42" s="308"/>
      <c r="C42" s="308"/>
      <c r="D42" s="308"/>
      <c r="E42" s="308"/>
      <c r="F42" s="308"/>
      <c r="G42" s="308"/>
      <c r="H42" s="308"/>
      <c r="I42" s="308"/>
      <c r="J42" s="308"/>
      <c r="K42" s="308"/>
      <c r="L42" s="308"/>
      <c r="M42" s="308"/>
      <c r="N42" s="310"/>
    </row>
    <row r="43" spans="1:14" ht="13.5" customHeight="1" x14ac:dyDescent="0.2">
      <c r="A43" s="293" t="s">
        <v>20</v>
      </c>
      <c r="B43" s="307">
        <v>8557607</v>
      </c>
      <c r="C43" s="307">
        <v>7174051</v>
      </c>
      <c r="D43" s="307">
        <v>8916633</v>
      </c>
      <c r="E43" s="307">
        <v>8295543</v>
      </c>
      <c r="F43" s="307">
        <v>8408493</v>
      </c>
      <c r="G43" s="307">
        <v>8047391</v>
      </c>
      <c r="H43" s="307">
        <v>8120934</v>
      </c>
      <c r="I43" s="307">
        <v>8422470</v>
      </c>
      <c r="J43" s="307">
        <v>8424815</v>
      </c>
      <c r="K43" s="307">
        <v>8954532</v>
      </c>
      <c r="L43" s="307">
        <v>8646329</v>
      </c>
      <c r="M43" s="307">
        <v>8877092</v>
      </c>
      <c r="N43" s="309">
        <v>100845890</v>
      </c>
    </row>
    <row r="44" spans="1:14" ht="13.5" customHeight="1" thickBot="1" x14ac:dyDescent="0.25">
      <c r="A44" s="294"/>
      <c r="B44" s="308"/>
      <c r="C44" s="308"/>
      <c r="D44" s="308"/>
      <c r="E44" s="308"/>
      <c r="F44" s="308"/>
      <c r="G44" s="308"/>
      <c r="H44" s="308"/>
      <c r="I44" s="308"/>
      <c r="J44" s="308"/>
      <c r="K44" s="308"/>
      <c r="L44" s="308"/>
      <c r="M44" s="308"/>
      <c r="N44" s="310"/>
    </row>
    <row r="45" spans="1:14" ht="13.5" customHeight="1" x14ac:dyDescent="0.2">
      <c r="A45" s="293" t="s">
        <v>15</v>
      </c>
      <c r="B45" s="307">
        <v>943812</v>
      </c>
      <c r="C45" s="307">
        <v>2466418</v>
      </c>
      <c r="D45" s="307">
        <v>1793572</v>
      </c>
      <c r="E45" s="307">
        <v>2229910</v>
      </c>
      <c r="F45" s="307">
        <v>1457840</v>
      </c>
      <c r="G45" s="307">
        <v>2542721</v>
      </c>
      <c r="H45" s="307">
        <v>1954564</v>
      </c>
      <c r="I45" s="307">
        <v>2117406</v>
      </c>
      <c r="J45" s="307">
        <v>2551650</v>
      </c>
      <c r="K45" s="307">
        <v>1804796</v>
      </c>
      <c r="L45" s="307">
        <v>1435072</v>
      </c>
      <c r="M45" s="307">
        <v>1830516</v>
      </c>
      <c r="N45" s="309">
        <v>23128277</v>
      </c>
    </row>
    <row r="46" spans="1:14" ht="13.5" customHeight="1" thickBot="1" x14ac:dyDescent="0.25">
      <c r="A46" s="294"/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10"/>
    </row>
    <row r="47" spans="1:14" ht="13.5" customHeight="1" x14ac:dyDescent="0.2">
      <c r="A47" s="293" t="s">
        <v>104</v>
      </c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9">
        <v>0</v>
      </c>
    </row>
    <row r="48" spans="1:14" ht="13.5" customHeight="1" thickBot="1" x14ac:dyDescent="0.25">
      <c r="A48" s="294"/>
      <c r="B48" s="308"/>
      <c r="C48" s="308"/>
      <c r="D48" s="308"/>
      <c r="E48" s="308"/>
      <c r="F48" s="308"/>
      <c r="G48" s="308"/>
      <c r="H48" s="308"/>
      <c r="I48" s="308"/>
      <c r="J48" s="308"/>
      <c r="K48" s="308"/>
      <c r="L48" s="308"/>
      <c r="M48" s="308"/>
      <c r="N48" s="310"/>
    </row>
    <row r="49" spans="1:14" ht="13.5" customHeight="1" x14ac:dyDescent="0.2">
      <c r="A49" s="293" t="s">
        <v>105</v>
      </c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9">
        <v>0</v>
      </c>
    </row>
    <row r="50" spans="1:14" ht="13.5" customHeight="1" thickBot="1" x14ac:dyDescent="0.25">
      <c r="A50" s="294"/>
      <c r="B50" s="308"/>
      <c r="C50" s="308"/>
      <c r="D50" s="308"/>
      <c r="E50" s="308"/>
      <c r="F50" s="308"/>
      <c r="G50" s="308"/>
      <c r="H50" s="308"/>
      <c r="I50" s="308"/>
      <c r="J50" s="308"/>
      <c r="K50" s="308"/>
      <c r="L50" s="308"/>
      <c r="M50" s="308"/>
      <c r="N50" s="310"/>
    </row>
    <row r="51" spans="1:14" ht="13.5" customHeight="1" x14ac:dyDescent="0.2">
      <c r="A51" s="293" t="s">
        <v>115</v>
      </c>
      <c r="B51" s="307">
        <v>739853</v>
      </c>
      <c r="C51" s="307">
        <v>989433</v>
      </c>
      <c r="D51" s="307">
        <v>1360103</v>
      </c>
      <c r="E51" s="307">
        <v>1138244</v>
      </c>
      <c r="F51" s="307">
        <v>1350697</v>
      </c>
      <c r="G51" s="307">
        <v>1193101</v>
      </c>
      <c r="H51" s="307">
        <v>1604169</v>
      </c>
      <c r="I51" s="307">
        <v>1339208</v>
      </c>
      <c r="J51" s="307">
        <v>1177991</v>
      </c>
      <c r="K51" s="307">
        <v>1472605</v>
      </c>
      <c r="L51" s="307">
        <v>1607323</v>
      </c>
      <c r="M51" s="307">
        <v>1364329</v>
      </c>
      <c r="N51" s="309">
        <v>15337056</v>
      </c>
    </row>
    <row r="52" spans="1:14" ht="13.5" customHeight="1" thickBot="1" x14ac:dyDescent="0.25">
      <c r="A52" s="294"/>
      <c r="B52" s="308"/>
      <c r="C52" s="308"/>
      <c r="D52" s="308"/>
      <c r="E52" s="308"/>
      <c r="F52" s="308"/>
      <c r="G52" s="308"/>
      <c r="H52" s="308"/>
      <c r="I52" s="308"/>
      <c r="J52" s="308"/>
      <c r="K52" s="308"/>
      <c r="L52" s="308"/>
      <c r="M52" s="308"/>
      <c r="N52" s="310"/>
    </row>
    <row r="53" spans="1:14" ht="13.5" customHeight="1" x14ac:dyDescent="0.2">
      <c r="A53" s="293" t="s">
        <v>21</v>
      </c>
      <c r="B53" s="307">
        <v>12948914</v>
      </c>
      <c r="C53" s="307">
        <v>14391132</v>
      </c>
      <c r="D53" s="307">
        <v>13280360</v>
      </c>
      <c r="E53" s="307">
        <v>13974100</v>
      </c>
      <c r="F53" s="307">
        <v>21611090</v>
      </c>
      <c r="G53" s="307">
        <v>20304667</v>
      </c>
      <c r="H53" s="307">
        <v>24283677</v>
      </c>
      <c r="I53" s="307">
        <v>29324869</v>
      </c>
      <c r="J53" s="307">
        <v>24566133</v>
      </c>
      <c r="K53" s="307">
        <v>23700115</v>
      </c>
      <c r="L53" s="307">
        <v>19221827</v>
      </c>
      <c r="M53" s="307">
        <v>16821389</v>
      </c>
      <c r="N53" s="309">
        <v>234428273</v>
      </c>
    </row>
    <row r="54" spans="1:14" ht="13.5" customHeight="1" thickBot="1" x14ac:dyDescent="0.25">
      <c r="A54" s="294"/>
      <c r="B54" s="308"/>
      <c r="C54" s="308"/>
      <c r="D54" s="308"/>
      <c r="E54" s="308"/>
      <c r="F54" s="308"/>
      <c r="G54" s="308"/>
      <c r="H54" s="308"/>
      <c r="I54" s="308"/>
      <c r="J54" s="308"/>
      <c r="K54" s="308"/>
      <c r="L54" s="308"/>
      <c r="M54" s="308"/>
      <c r="N54" s="310"/>
    </row>
    <row r="55" spans="1:14" ht="13.5" customHeight="1" x14ac:dyDescent="0.2">
      <c r="A55" s="293" t="s">
        <v>22</v>
      </c>
      <c r="B55" s="307">
        <v>2684586</v>
      </c>
      <c r="C55" s="307">
        <v>2560460</v>
      </c>
      <c r="D55" s="307">
        <v>2314580</v>
      </c>
      <c r="E55" s="307">
        <v>2575537</v>
      </c>
      <c r="F55" s="307">
        <v>3919352</v>
      </c>
      <c r="G55" s="307">
        <v>4014054</v>
      </c>
      <c r="H55" s="307">
        <v>3951550</v>
      </c>
      <c r="I55" s="307">
        <v>4745769</v>
      </c>
      <c r="J55" s="307">
        <v>3691491</v>
      </c>
      <c r="K55" s="307">
        <v>3636296</v>
      </c>
      <c r="L55" s="307">
        <v>2841445</v>
      </c>
      <c r="M55" s="307">
        <v>2836125</v>
      </c>
      <c r="N55" s="309">
        <v>39771245</v>
      </c>
    </row>
    <row r="56" spans="1:14" ht="13.5" customHeight="1" thickBot="1" x14ac:dyDescent="0.25">
      <c r="A56" s="294"/>
      <c r="B56" s="308"/>
      <c r="C56" s="308"/>
      <c r="D56" s="308"/>
      <c r="E56" s="308"/>
      <c r="F56" s="308"/>
      <c r="G56" s="308"/>
      <c r="H56" s="308"/>
      <c r="I56" s="308"/>
      <c r="J56" s="308"/>
      <c r="K56" s="308"/>
      <c r="L56" s="308"/>
      <c r="M56" s="308"/>
      <c r="N56" s="310"/>
    </row>
    <row r="57" spans="1:14" ht="13.5" customHeight="1" x14ac:dyDescent="0.2">
      <c r="A57" s="293" t="s">
        <v>23</v>
      </c>
      <c r="B57" s="307">
        <v>60903167</v>
      </c>
      <c r="C57" s="307">
        <v>38251116</v>
      </c>
      <c r="D57" s="307">
        <v>46038953</v>
      </c>
      <c r="E57" s="307">
        <v>50117673</v>
      </c>
      <c r="F57" s="307">
        <v>62226518</v>
      </c>
      <c r="G57" s="307">
        <v>56967079</v>
      </c>
      <c r="H57" s="307">
        <v>57873043</v>
      </c>
      <c r="I57" s="307">
        <v>52695386</v>
      </c>
      <c r="J57" s="307">
        <v>67289084</v>
      </c>
      <c r="K57" s="307">
        <v>64596983</v>
      </c>
      <c r="L57" s="307">
        <v>59973017</v>
      </c>
      <c r="M57" s="307">
        <v>61016794</v>
      </c>
      <c r="N57" s="309">
        <v>677948813</v>
      </c>
    </row>
    <row r="58" spans="1:14" ht="13.5" customHeight="1" thickBot="1" x14ac:dyDescent="0.25">
      <c r="A58" s="294"/>
      <c r="B58" s="308"/>
      <c r="C58" s="308"/>
      <c r="D58" s="308"/>
      <c r="E58" s="308"/>
      <c r="F58" s="308"/>
      <c r="G58" s="308"/>
      <c r="H58" s="308"/>
      <c r="I58" s="308"/>
      <c r="J58" s="308"/>
      <c r="K58" s="308"/>
      <c r="L58" s="308"/>
      <c r="M58" s="308"/>
      <c r="N58" s="310"/>
    </row>
    <row r="59" spans="1:14" ht="13.5" customHeight="1" x14ac:dyDescent="0.2">
      <c r="A59" s="293" t="s">
        <v>62</v>
      </c>
      <c r="B59" s="307">
        <v>17042141</v>
      </c>
      <c r="C59" s="307">
        <v>14316116</v>
      </c>
      <c r="D59" s="307">
        <v>14752639</v>
      </c>
      <c r="E59" s="307">
        <v>20346747</v>
      </c>
      <c r="F59" s="307">
        <v>18355649</v>
      </c>
      <c r="G59" s="307">
        <v>14971371</v>
      </c>
      <c r="H59" s="307">
        <v>17486540</v>
      </c>
      <c r="I59" s="307">
        <v>13706132</v>
      </c>
      <c r="J59" s="307">
        <v>14497481</v>
      </c>
      <c r="K59" s="307">
        <v>10860106</v>
      </c>
      <c r="L59" s="307">
        <v>11558804</v>
      </c>
      <c r="M59" s="307">
        <v>12263239</v>
      </c>
      <c r="N59" s="309">
        <v>180156965</v>
      </c>
    </row>
    <row r="60" spans="1:14" ht="13.5" customHeight="1" thickBot="1" x14ac:dyDescent="0.25">
      <c r="A60" s="294"/>
      <c r="B60" s="308"/>
      <c r="C60" s="308"/>
      <c r="D60" s="308"/>
      <c r="E60" s="308"/>
      <c r="F60" s="308"/>
      <c r="G60" s="308"/>
      <c r="H60" s="308"/>
      <c r="I60" s="308"/>
      <c r="J60" s="308"/>
      <c r="K60" s="308"/>
      <c r="L60" s="308"/>
      <c r="M60" s="308"/>
      <c r="N60" s="310"/>
    </row>
    <row r="61" spans="1:14" ht="13.5" customHeight="1" x14ac:dyDescent="0.2">
      <c r="A61" s="293" t="s">
        <v>16</v>
      </c>
      <c r="B61" s="307">
        <v>265771</v>
      </c>
      <c r="C61" s="307">
        <v>919478</v>
      </c>
      <c r="D61" s="307">
        <v>353925</v>
      </c>
      <c r="E61" s="307"/>
      <c r="F61" s="307">
        <v>2750978</v>
      </c>
      <c r="G61" s="307">
        <v>354400</v>
      </c>
      <c r="H61" s="307">
        <v>3688468</v>
      </c>
      <c r="I61" s="307"/>
      <c r="J61" s="307"/>
      <c r="K61" s="307">
        <v>3372332</v>
      </c>
      <c r="L61" s="307">
        <v>1934831</v>
      </c>
      <c r="M61" s="307"/>
      <c r="N61" s="309">
        <v>13640183</v>
      </c>
    </row>
    <row r="62" spans="1:14" ht="13.5" customHeight="1" thickBot="1" x14ac:dyDescent="0.25">
      <c r="A62" s="294"/>
      <c r="B62" s="308"/>
      <c r="C62" s="308"/>
      <c r="D62" s="308"/>
      <c r="E62" s="308"/>
      <c r="F62" s="308"/>
      <c r="G62" s="308"/>
      <c r="H62" s="308"/>
      <c r="I62" s="308"/>
      <c r="J62" s="308"/>
      <c r="K62" s="308"/>
      <c r="L62" s="308"/>
      <c r="M62" s="308"/>
      <c r="N62" s="310"/>
    </row>
    <row r="63" spans="1:14" ht="13.5" customHeight="1" x14ac:dyDescent="0.2">
      <c r="A63" s="293" t="s">
        <v>24</v>
      </c>
      <c r="B63" s="307"/>
      <c r="C63" s="307"/>
      <c r="D63" s="307">
        <v>5989500</v>
      </c>
      <c r="E63" s="307">
        <v>10964250</v>
      </c>
      <c r="F63" s="307">
        <v>19931130</v>
      </c>
      <c r="G63" s="307">
        <v>22443245</v>
      </c>
      <c r="H63" s="307">
        <v>22788686</v>
      </c>
      <c r="I63" s="307">
        <v>18284668</v>
      </c>
      <c r="J63" s="307">
        <v>2575073</v>
      </c>
      <c r="K63" s="307"/>
      <c r="L63" s="307"/>
      <c r="M63" s="307"/>
      <c r="N63" s="309">
        <v>102976552</v>
      </c>
    </row>
    <row r="64" spans="1:14" ht="13.5" customHeight="1" thickBot="1" x14ac:dyDescent="0.25">
      <c r="A64" s="294"/>
      <c r="B64" s="308"/>
      <c r="C64" s="308"/>
      <c r="D64" s="308"/>
      <c r="E64" s="308"/>
      <c r="F64" s="308"/>
      <c r="G64" s="308"/>
      <c r="H64" s="308"/>
      <c r="I64" s="308"/>
      <c r="J64" s="308"/>
      <c r="K64" s="308"/>
      <c r="L64" s="308"/>
      <c r="M64" s="308"/>
      <c r="N64" s="310"/>
    </row>
    <row r="65" spans="1:14" ht="13.5" customHeight="1" x14ac:dyDescent="0.2">
      <c r="A65" s="293" t="s">
        <v>31</v>
      </c>
      <c r="B65" s="307">
        <v>2909282</v>
      </c>
      <c r="C65" s="307">
        <v>969044</v>
      </c>
      <c r="D65" s="307"/>
      <c r="E65" s="307">
        <v>2137483</v>
      </c>
      <c r="F65" s="307">
        <v>2514368</v>
      </c>
      <c r="G65" s="307">
        <v>6758512</v>
      </c>
      <c r="H65" s="307">
        <v>6553342</v>
      </c>
      <c r="I65" s="307">
        <v>5745190</v>
      </c>
      <c r="J65" s="307">
        <v>2873299</v>
      </c>
      <c r="K65" s="307">
        <v>2864922</v>
      </c>
      <c r="L65" s="307">
        <v>954565</v>
      </c>
      <c r="M65" s="307"/>
      <c r="N65" s="309">
        <v>34280007</v>
      </c>
    </row>
    <row r="66" spans="1:14" ht="13.5" customHeight="1" thickBot="1" x14ac:dyDescent="0.25">
      <c r="A66" s="294"/>
      <c r="B66" s="308"/>
      <c r="C66" s="308"/>
      <c r="D66" s="308"/>
      <c r="E66" s="308"/>
      <c r="F66" s="308"/>
      <c r="G66" s="308"/>
      <c r="H66" s="308"/>
      <c r="I66" s="308"/>
      <c r="J66" s="308"/>
      <c r="K66" s="308"/>
      <c r="L66" s="308"/>
      <c r="M66" s="308"/>
      <c r="N66" s="310"/>
    </row>
    <row r="67" spans="1:14" ht="13.5" customHeight="1" x14ac:dyDescent="0.2">
      <c r="A67" s="293" t="s">
        <v>25</v>
      </c>
      <c r="B67" s="307">
        <v>37541811</v>
      </c>
      <c r="C67" s="307">
        <v>51474468</v>
      </c>
      <c r="D67" s="307">
        <v>57712876</v>
      </c>
      <c r="E67" s="307">
        <v>112713951</v>
      </c>
      <c r="F67" s="307">
        <v>141316159</v>
      </c>
      <c r="G67" s="307">
        <v>148765362</v>
      </c>
      <c r="H67" s="307">
        <v>136858390</v>
      </c>
      <c r="I67" s="307">
        <v>71077165</v>
      </c>
      <c r="J67" s="307">
        <v>93237485</v>
      </c>
      <c r="K67" s="307">
        <v>94318369</v>
      </c>
      <c r="L67" s="307">
        <v>41756833</v>
      </c>
      <c r="M67" s="307">
        <v>83894750</v>
      </c>
      <c r="N67" s="309">
        <v>1070667619</v>
      </c>
    </row>
    <row r="68" spans="1:14" ht="13.5" customHeight="1" thickBot="1" x14ac:dyDescent="0.25">
      <c r="A68" s="294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10"/>
    </row>
    <row r="69" spans="1:14" ht="13.5" customHeight="1" x14ac:dyDescent="0.2">
      <c r="A69" s="293" t="s">
        <v>106</v>
      </c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9">
        <v>0</v>
      </c>
    </row>
    <row r="70" spans="1:14" ht="13.5" customHeight="1" thickBot="1" x14ac:dyDescent="0.25">
      <c r="A70" s="294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10"/>
    </row>
    <row r="71" spans="1:14" ht="13.5" customHeight="1" x14ac:dyDescent="0.2">
      <c r="A71" s="293" t="s">
        <v>107</v>
      </c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9">
        <v>0</v>
      </c>
    </row>
    <row r="72" spans="1:14" ht="13.5" customHeight="1" thickBot="1" x14ac:dyDescent="0.25">
      <c r="A72" s="294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10"/>
    </row>
    <row r="73" spans="1:14" ht="13.5" customHeight="1" x14ac:dyDescent="0.2">
      <c r="A73" s="293" t="s">
        <v>26</v>
      </c>
      <c r="B73" s="307">
        <v>47030765</v>
      </c>
      <c r="C73" s="307">
        <v>48513118</v>
      </c>
      <c r="D73" s="307">
        <v>36653282</v>
      </c>
      <c r="E73" s="307">
        <v>39939984</v>
      </c>
      <c r="F73" s="307">
        <v>63016925</v>
      </c>
      <c r="G73" s="307">
        <v>68826396</v>
      </c>
      <c r="H73" s="307">
        <v>65043614</v>
      </c>
      <c r="I73" s="307">
        <v>66769238</v>
      </c>
      <c r="J73" s="307">
        <v>69108394</v>
      </c>
      <c r="K73" s="307">
        <v>70058801</v>
      </c>
      <c r="L73" s="307">
        <v>55353274</v>
      </c>
      <c r="M73" s="307">
        <v>44090127</v>
      </c>
      <c r="N73" s="309">
        <v>674403918</v>
      </c>
    </row>
    <row r="74" spans="1:14" ht="13.5" customHeight="1" thickBot="1" x14ac:dyDescent="0.25">
      <c r="A74" s="294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10"/>
    </row>
    <row r="75" spans="1:14" ht="13.5" customHeight="1" x14ac:dyDescent="0.2">
      <c r="A75" s="293" t="s">
        <v>27</v>
      </c>
      <c r="B75" s="307">
        <v>6092153</v>
      </c>
      <c r="C75" s="307">
        <v>8367762</v>
      </c>
      <c r="D75" s="307">
        <v>10558612</v>
      </c>
      <c r="E75" s="307">
        <v>12321432</v>
      </c>
      <c r="F75" s="307">
        <v>9913670</v>
      </c>
      <c r="G75" s="307">
        <v>15367075</v>
      </c>
      <c r="H75" s="307">
        <v>12851228</v>
      </c>
      <c r="I75" s="307">
        <v>12362830</v>
      </c>
      <c r="J75" s="307">
        <v>13087027</v>
      </c>
      <c r="K75" s="307">
        <v>15457268</v>
      </c>
      <c r="L75" s="307">
        <v>15759139</v>
      </c>
      <c r="M75" s="307">
        <v>14429955</v>
      </c>
      <c r="N75" s="309">
        <v>146568151</v>
      </c>
    </row>
    <row r="76" spans="1:14" ht="13.5" customHeight="1" thickBot="1" x14ac:dyDescent="0.25">
      <c r="A76" s="294"/>
      <c r="B76" s="308"/>
      <c r="C76" s="308"/>
      <c r="D76" s="308"/>
      <c r="E76" s="308"/>
      <c r="F76" s="308"/>
      <c r="G76" s="308"/>
      <c r="H76" s="308"/>
      <c r="I76" s="308"/>
      <c r="J76" s="308"/>
      <c r="K76" s="308"/>
      <c r="L76" s="308"/>
      <c r="M76" s="308"/>
      <c r="N76" s="310"/>
    </row>
    <row r="77" spans="1:14" ht="13.5" customHeight="1" x14ac:dyDescent="0.2">
      <c r="A77" s="293" t="s">
        <v>63</v>
      </c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9">
        <v>0</v>
      </c>
    </row>
    <row r="78" spans="1:14" ht="13.5" customHeight="1" thickBot="1" x14ac:dyDescent="0.25">
      <c r="A78" s="294"/>
      <c r="B78" s="308"/>
      <c r="C78" s="308"/>
      <c r="D78" s="308"/>
      <c r="E78" s="308"/>
      <c r="F78" s="308"/>
      <c r="G78" s="308"/>
      <c r="H78" s="308"/>
      <c r="I78" s="308"/>
      <c r="J78" s="308"/>
      <c r="K78" s="308"/>
      <c r="L78" s="308"/>
      <c r="M78" s="308"/>
      <c r="N78" s="310"/>
    </row>
    <row r="79" spans="1:14" ht="13.5" customHeight="1" x14ac:dyDescent="0.2">
      <c r="A79" s="293" t="s">
        <v>64</v>
      </c>
      <c r="B79" s="307">
        <v>5666702</v>
      </c>
      <c r="C79" s="307">
        <v>6040304</v>
      </c>
      <c r="D79" s="307">
        <v>5298536</v>
      </c>
      <c r="E79" s="307">
        <v>5151051</v>
      </c>
      <c r="F79" s="307">
        <v>5534366</v>
      </c>
      <c r="G79" s="307">
        <v>4629789</v>
      </c>
      <c r="H79" s="307">
        <v>5361905</v>
      </c>
      <c r="I79" s="307">
        <v>5809445</v>
      </c>
      <c r="J79" s="307">
        <v>4983957</v>
      </c>
      <c r="K79" s="307">
        <v>3389564</v>
      </c>
      <c r="L79" s="307">
        <v>4989923</v>
      </c>
      <c r="M79" s="307">
        <v>4930306</v>
      </c>
      <c r="N79" s="309">
        <v>61785848</v>
      </c>
    </row>
    <row r="80" spans="1:14" ht="13.5" customHeight="1" thickBot="1" x14ac:dyDescent="0.25">
      <c r="A80" s="294"/>
      <c r="B80" s="308"/>
      <c r="C80" s="308"/>
      <c r="D80" s="308"/>
      <c r="E80" s="308"/>
      <c r="F80" s="308"/>
      <c r="G80" s="308"/>
      <c r="H80" s="308"/>
      <c r="I80" s="308"/>
      <c r="J80" s="308"/>
      <c r="K80" s="308"/>
      <c r="L80" s="308"/>
      <c r="M80" s="308"/>
      <c r="N80" s="310"/>
    </row>
    <row r="81" spans="1:14" ht="13.5" customHeight="1" x14ac:dyDescent="0.2">
      <c r="A81" s="293" t="s">
        <v>28</v>
      </c>
      <c r="B81" s="307">
        <v>3357276</v>
      </c>
      <c r="C81" s="307">
        <v>2426585</v>
      </c>
      <c r="D81" s="307">
        <v>3762849</v>
      </c>
      <c r="E81" s="307">
        <v>1133372</v>
      </c>
      <c r="F81" s="307">
        <v>1011111</v>
      </c>
      <c r="G81" s="307">
        <v>209266</v>
      </c>
      <c r="H81" s="307">
        <v>85614</v>
      </c>
      <c r="I81" s="307">
        <v>427312</v>
      </c>
      <c r="J81" s="307">
        <v>2084798</v>
      </c>
      <c r="K81" s="307">
        <v>2475054</v>
      </c>
      <c r="L81" s="307">
        <v>1720018</v>
      </c>
      <c r="M81" s="307">
        <v>976055</v>
      </c>
      <c r="N81" s="309">
        <v>19669310</v>
      </c>
    </row>
    <row r="82" spans="1:14" ht="13.5" customHeight="1" thickBot="1" x14ac:dyDescent="0.25">
      <c r="A82" s="294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10"/>
    </row>
    <row r="83" spans="1:14" ht="13.5" customHeight="1" x14ac:dyDescent="0.2">
      <c r="A83" s="295" t="s">
        <v>13</v>
      </c>
      <c r="B83" s="295">
        <v>220948410</v>
      </c>
      <c r="C83" s="295">
        <v>212703763</v>
      </c>
      <c r="D83" s="295">
        <v>224156927</v>
      </c>
      <c r="E83" s="295">
        <v>296446076</v>
      </c>
      <c r="F83" s="295">
        <v>379131412</v>
      </c>
      <c r="G83" s="295">
        <v>407788373</v>
      </c>
      <c r="H83" s="295">
        <v>402794510</v>
      </c>
      <c r="I83" s="295">
        <v>333357390</v>
      </c>
      <c r="J83" s="295">
        <v>357249857</v>
      </c>
      <c r="K83" s="295">
        <v>341626068</v>
      </c>
      <c r="L83" s="295">
        <v>256944109</v>
      </c>
      <c r="M83" s="295">
        <v>280927066</v>
      </c>
      <c r="N83" s="295">
        <v>3714073961</v>
      </c>
    </row>
    <row r="84" spans="1:14" ht="13.5" customHeight="1" thickBot="1" x14ac:dyDescent="0.25">
      <c r="A84" s="296"/>
      <c r="B84" s="296"/>
      <c r="C84" s="296"/>
      <c r="D84" s="296"/>
      <c r="E84" s="296"/>
      <c r="F84" s="296"/>
      <c r="G84" s="296"/>
      <c r="H84" s="296"/>
      <c r="I84" s="296"/>
      <c r="J84" s="296"/>
      <c r="K84" s="296"/>
      <c r="L84" s="296"/>
      <c r="M84" s="296"/>
      <c r="N84" s="296"/>
    </row>
    <row r="88" spans="1:14" s="26" customFormat="1" ht="24.95" customHeight="1" x14ac:dyDescent="0.2">
      <c r="A88" s="301" t="s">
        <v>165</v>
      </c>
      <c r="B88" s="301"/>
      <c r="C88" s="301"/>
      <c r="D88" s="301"/>
      <c r="E88" s="301"/>
      <c r="F88" s="301"/>
      <c r="G88" s="301"/>
      <c r="H88" s="301"/>
      <c r="I88" s="301"/>
      <c r="J88" s="301"/>
      <c r="K88" s="301"/>
      <c r="L88" s="301"/>
      <c r="M88" s="301"/>
      <c r="N88" s="301"/>
    </row>
    <row r="89" spans="1:14" ht="13.5" thickBot="1" x14ac:dyDescent="0.25"/>
    <row r="90" spans="1:14" ht="13.5" customHeight="1" x14ac:dyDescent="0.2">
      <c r="A90" s="293"/>
      <c r="B90" s="303" t="s">
        <v>1</v>
      </c>
      <c r="C90" s="293" t="s">
        <v>2</v>
      </c>
      <c r="D90" s="303" t="s">
        <v>3</v>
      </c>
      <c r="E90" s="293" t="s">
        <v>4</v>
      </c>
      <c r="F90" s="303" t="s">
        <v>5</v>
      </c>
      <c r="G90" s="293" t="s">
        <v>6</v>
      </c>
      <c r="H90" s="303" t="s">
        <v>7</v>
      </c>
      <c r="I90" s="293" t="s">
        <v>8</v>
      </c>
      <c r="J90" s="303" t="s">
        <v>9</v>
      </c>
      <c r="K90" s="293" t="s">
        <v>10</v>
      </c>
      <c r="L90" s="303" t="s">
        <v>11</v>
      </c>
      <c r="M90" s="293" t="s">
        <v>12</v>
      </c>
      <c r="N90" s="305" t="s">
        <v>13</v>
      </c>
    </row>
    <row r="91" spans="1:14" ht="13.5" customHeight="1" thickBot="1" x14ac:dyDescent="0.25">
      <c r="A91" s="294"/>
      <c r="B91" s="304"/>
      <c r="C91" s="294"/>
      <c r="D91" s="304"/>
      <c r="E91" s="294"/>
      <c r="F91" s="304"/>
      <c r="G91" s="294"/>
      <c r="H91" s="304"/>
      <c r="I91" s="294"/>
      <c r="J91" s="304"/>
      <c r="K91" s="294"/>
      <c r="L91" s="304"/>
      <c r="M91" s="294"/>
      <c r="N91" s="306"/>
    </row>
    <row r="92" spans="1:14" ht="13.5" customHeight="1" x14ac:dyDescent="0.2">
      <c r="A92" s="293" t="s">
        <v>30</v>
      </c>
      <c r="B92" s="307">
        <v>17901900</v>
      </c>
      <c r="C92" s="307">
        <v>20951800</v>
      </c>
      <c r="D92" s="307">
        <v>20077200</v>
      </c>
      <c r="E92" s="307">
        <v>23649000</v>
      </c>
      <c r="F92" s="307">
        <v>16544700</v>
      </c>
      <c r="G92" s="307">
        <v>22051900</v>
      </c>
      <c r="H92" s="307">
        <v>24182370</v>
      </c>
      <c r="I92" s="307">
        <v>23600550</v>
      </c>
      <c r="J92" s="307">
        <v>28689890</v>
      </c>
      <c r="K92" s="307">
        <v>33196080</v>
      </c>
      <c r="L92" s="307">
        <v>27517930</v>
      </c>
      <c r="M92" s="307">
        <v>23298110</v>
      </c>
      <c r="N92" s="309">
        <v>281661430</v>
      </c>
    </row>
    <row r="93" spans="1:14" ht="13.5" customHeight="1" thickBot="1" x14ac:dyDescent="0.25">
      <c r="A93" s="294"/>
      <c r="B93" s="308"/>
      <c r="C93" s="308"/>
      <c r="D93" s="308"/>
      <c r="E93" s="308"/>
      <c r="F93" s="308"/>
      <c r="G93" s="308"/>
      <c r="H93" s="308"/>
      <c r="I93" s="308"/>
      <c r="J93" s="308"/>
      <c r="K93" s="308"/>
      <c r="L93" s="308"/>
      <c r="M93" s="308"/>
      <c r="N93" s="310"/>
    </row>
    <row r="94" spans="1:14" ht="13.5" customHeight="1" x14ac:dyDescent="0.2">
      <c r="A94" s="293" t="s">
        <v>66</v>
      </c>
      <c r="B94" s="307">
        <v>179300</v>
      </c>
      <c r="C94" s="307">
        <v>118000</v>
      </c>
      <c r="D94" s="307">
        <v>63400</v>
      </c>
      <c r="E94" s="307">
        <v>168200</v>
      </c>
      <c r="F94" s="307">
        <v>254500</v>
      </c>
      <c r="G94" s="307">
        <v>198100</v>
      </c>
      <c r="H94" s="307">
        <v>362550</v>
      </c>
      <c r="I94" s="307">
        <v>255710</v>
      </c>
      <c r="J94" s="307">
        <v>429290</v>
      </c>
      <c r="K94" s="307">
        <v>497290</v>
      </c>
      <c r="L94" s="307">
        <v>255050</v>
      </c>
      <c r="M94" s="307">
        <v>127060</v>
      </c>
      <c r="N94" s="309">
        <v>2908450</v>
      </c>
    </row>
    <row r="95" spans="1:14" ht="13.5" customHeight="1" thickBot="1" x14ac:dyDescent="0.25">
      <c r="A95" s="294"/>
      <c r="B95" s="308"/>
      <c r="C95" s="308"/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10"/>
    </row>
    <row r="96" spans="1:14" ht="13.5" customHeight="1" x14ac:dyDescent="0.2">
      <c r="A96" s="293" t="s">
        <v>74</v>
      </c>
      <c r="B96" s="307">
        <v>6305720</v>
      </c>
      <c r="C96" s="307">
        <v>5299400</v>
      </c>
      <c r="D96" s="307">
        <v>5676730</v>
      </c>
      <c r="E96" s="307">
        <v>3727000</v>
      </c>
      <c r="F96" s="307">
        <v>4293000</v>
      </c>
      <c r="G96" s="307">
        <v>3529000</v>
      </c>
      <c r="H96" s="307">
        <v>2976110</v>
      </c>
      <c r="I96" s="307">
        <v>3814890</v>
      </c>
      <c r="J96" s="307">
        <v>2726720</v>
      </c>
      <c r="K96" s="307">
        <v>2327300</v>
      </c>
      <c r="L96" s="307">
        <v>2468830</v>
      </c>
      <c r="M96" s="307">
        <v>4302360</v>
      </c>
      <c r="N96" s="309">
        <v>47447060</v>
      </c>
    </row>
    <row r="97" spans="1:14" ht="13.5" customHeight="1" thickBot="1" x14ac:dyDescent="0.25">
      <c r="A97" s="294"/>
      <c r="B97" s="308"/>
      <c r="C97" s="308"/>
      <c r="D97" s="308"/>
      <c r="E97" s="308"/>
      <c r="F97" s="308"/>
      <c r="G97" s="308"/>
      <c r="H97" s="308"/>
      <c r="I97" s="308"/>
      <c r="J97" s="308"/>
      <c r="K97" s="308"/>
      <c r="L97" s="308"/>
      <c r="M97" s="308"/>
      <c r="N97" s="310"/>
    </row>
    <row r="98" spans="1:14" ht="13.5" customHeight="1" x14ac:dyDescent="0.2">
      <c r="A98" s="293" t="s">
        <v>32</v>
      </c>
      <c r="B98" s="307">
        <v>5490700</v>
      </c>
      <c r="C98" s="307">
        <v>7017200</v>
      </c>
      <c r="D98" s="307">
        <v>6856500</v>
      </c>
      <c r="E98" s="307">
        <v>7144300</v>
      </c>
      <c r="F98" s="307">
        <v>6832600</v>
      </c>
      <c r="G98" s="307">
        <v>4390300</v>
      </c>
      <c r="H98" s="307">
        <v>5251690</v>
      </c>
      <c r="I98" s="307">
        <v>2449150</v>
      </c>
      <c r="J98" s="307">
        <v>4454100</v>
      </c>
      <c r="K98" s="307">
        <v>3694190</v>
      </c>
      <c r="L98" s="307">
        <v>2139650</v>
      </c>
      <c r="M98" s="307">
        <v>3068290</v>
      </c>
      <c r="N98" s="309">
        <v>58788670</v>
      </c>
    </row>
    <row r="99" spans="1:14" ht="13.5" customHeight="1" thickBot="1" x14ac:dyDescent="0.25">
      <c r="A99" s="294"/>
      <c r="B99" s="308"/>
      <c r="C99" s="308"/>
      <c r="D99" s="308"/>
      <c r="E99" s="308"/>
      <c r="F99" s="308"/>
      <c r="G99" s="308"/>
      <c r="H99" s="308"/>
      <c r="I99" s="308"/>
      <c r="J99" s="308"/>
      <c r="K99" s="308"/>
      <c r="L99" s="308"/>
      <c r="M99" s="308"/>
      <c r="N99" s="310"/>
    </row>
    <row r="100" spans="1:14" ht="13.5" customHeight="1" x14ac:dyDescent="0.2">
      <c r="A100" s="293" t="s">
        <v>33</v>
      </c>
      <c r="B100" s="307">
        <v>1150220</v>
      </c>
      <c r="C100" s="307">
        <v>1136000</v>
      </c>
      <c r="D100" s="307">
        <v>1369690</v>
      </c>
      <c r="E100" s="307">
        <v>1175000</v>
      </c>
      <c r="F100" s="307">
        <v>836600</v>
      </c>
      <c r="G100" s="307">
        <v>730000</v>
      </c>
      <c r="H100" s="307">
        <v>692290</v>
      </c>
      <c r="I100" s="307">
        <v>546240</v>
      </c>
      <c r="J100" s="307">
        <v>1082140</v>
      </c>
      <c r="K100" s="307">
        <v>756200</v>
      </c>
      <c r="L100" s="307">
        <v>644130</v>
      </c>
      <c r="M100" s="307">
        <v>543960</v>
      </c>
      <c r="N100" s="309">
        <v>10662470</v>
      </c>
    </row>
    <row r="101" spans="1:14" ht="13.5" customHeight="1" thickBot="1" x14ac:dyDescent="0.25">
      <c r="A101" s="294"/>
      <c r="B101" s="308"/>
      <c r="C101" s="308"/>
      <c r="D101" s="308"/>
      <c r="E101" s="308"/>
      <c r="F101" s="308"/>
      <c r="G101" s="308"/>
      <c r="H101" s="308"/>
      <c r="I101" s="308"/>
      <c r="J101" s="308"/>
      <c r="K101" s="308"/>
      <c r="L101" s="308"/>
      <c r="M101" s="308"/>
      <c r="N101" s="310"/>
    </row>
    <row r="102" spans="1:14" ht="13.5" customHeight="1" x14ac:dyDescent="0.2">
      <c r="A102" s="293" t="s">
        <v>62</v>
      </c>
      <c r="B102" s="307">
        <v>1054000</v>
      </c>
      <c r="C102" s="307">
        <v>1464300</v>
      </c>
      <c r="D102" s="307">
        <v>1708600</v>
      </c>
      <c r="E102" s="307">
        <v>2164500</v>
      </c>
      <c r="F102" s="307">
        <v>2572100</v>
      </c>
      <c r="G102" s="307">
        <v>4742800</v>
      </c>
      <c r="H102" s="307">
        <v>2225920</v>
      </c>
      <c r="I102" s="307">
        <v>1392370</v>
      </c>
      <c r="J102" s="307">
        <v>2279600</v>
      </c>
      <c r="K102" s="307">
        <v>1773570</v>
      </c>
      <c r="L102" s="307">
        <v>2446370</v>
      </c>
      <c r="M102" s="307">
        <v>12776170</v>
      </c>
      <c r="N102" s="309">
        <v>36600300</v>
      </c>
    </row>
    <row r="103" spans="1:14" ht="13.5" customHeight="1" thickBot="1" x14ac:dyDescent="0.25">
      <c r="A103" s="294"/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10"/>
    </row>
    <row r="104" spans="1:14" ht="13.5" customHeight="1" x14ac:dyDescent="0.2">
      <c r="A104" s="293" t="s">
        <v>25</v>
      </c>
      <c r="B104" s="307">
        <v>3791400</v>
      </c>
      <c r="C104" s="307">
        <v>4207200</v>
      </c>
      <c r="D104" s="307">
        <v>5231500</v>
      </c>
      <c r="E104" s="307">
        <v>5755200</v>
      </c>
      <c r="F104" s="307">
        <v>8397700</v>
      </c>
      <c r="G104" s="307">
        <v>7394300</v>
      </c>
      <c r="H104" s="307">
        <v>9905130</v>
      </c>
      <c r="I104" s="307">
        <v>6083390</v>
      </c>
      <c r="J104" s="307">
        <v>3070200</v>
      </c>
      <c r="K104" s="307">
        <v>3114040</v>
      </c>
      <c r="L104" s="307">
        <v>3299780</v>
      </c>
      <c r="M104" s="307">
        <v>3096900</v>
      </c>
      <c r="N104" s="309">
        <v>63346740</v>
      </c>
    </row>
    <row r="105" spans="1:14" ht="13.5" customHeight="1" thickBot="1" x14ac:dyDescent="0.25">
      <c r="A105" s="294"/>
      <c r="B105" s="308"/>
      <c r="C105" s="308"/>
      <c r="D105" s="308"/>
      <c r="E105" s="308"/>
      <c r="F105" s="308"/>
      <c r="G105" s="308"/>
      <c r="H105" s="308"/>
      <c r="I105" s="308"/>
      <c r="J105" s="308"/>
      <c r="K105" s="308"/>
      <c r="L105" s="308"/>
      <c r="M105" s="308"/>
      <c r="N105" s="310"/>
    </row>
    <row r="106" spans="1:14" ht="13.5" customHeight="1" x14ac:dyDescent="0.2">
      <c r="A106" s="293" t="s">
        <v>34</v>
      </c>
      <c r="B106" s="307">
        <v>27802800</v>
      </c>
      <c r="C106" s="307">
        <v>35263100</v>
      </c>
      <c r="D106" s="307">
        <v>36206700</v>
      </c>
      <c r="E106" s="307">
        <v>35622000</v>
      </c>
      <c r="F106" s="307">
        <v>45592400</v>
      </c>
      <c r="G106" s="307">
        <v>40414700</v>
      </c>
      <c r="H106" s="307">
        <v>44091710</v>
      </c>
      <c r="I106" s="307">
        <v>41262730</v>
      </c>
      <c r="J106" s="307">
        <v>46832330</v>
      </c>
      <c r="K106" s="307">
        <v>51006930</v>
      </c>
      <c r="L106" s="307">
        <v>43603990</v>
      </c>
      <c r="M106" s="307">
        <v>37567030</v>
      </c>
      <c r="N106" s="309">
        <v>485266420</v>
      </c>
    </row>
    <row r="107" spans="1:14" ht="13.5" customHeight="1" thickBot="1" x14ac:dyDescent="0.25">
      <c r="A107" s="294"/>
      <c r="B107" s="308"/>
      <c r="C107" s="308"/>
      <c r="D107" s="308"/>
      <c r="E107" s="308"/>
      <c r="F107" s="308"/>
      <c r="G107" s="308"/>
      <c r="H107" s="308"/>
      <c r="I107" s="308"/>
      <c r="J107" s="308"/>
      <c r="K107" s="308"/>
      <c r="L107" s="308"/>
      <c r="M107" s="308"/>
      <c r="N107" s="310"/>
    </row>
    <row r="108" spans="1:14" ht="13.5" customHeight="1" x14ac:dyDescent="0.2">
      <c r="A108" s="293" t="s">
        <v>108</v>
      </c>
      <c r="B108" s="307">
        <v>19832200</v>
      </c>
      <c r="C108" s="307">
        <v>21157700</v>
      </c>
      <c r="D108" s="307">
        <v>22533800</v>
      </c>
      <c r="E108" s="307">
        <v>26521000</v>
      </c>
      <c r="F108" s="307">
        <v>27139100</v>
      </c>
      <c r="G108" s="307">
        <v>28179300</v>
      </c>
      <c r="H108" s="307">
        <v>26121180</v>
      </c>
      <c r="I108" s="307">
        <v>33145200</v>
      </c>
      <c r="J108" s="307">
        <v>31723240</v>
      </c>
      <c r="K108" s="307">
        <v>37061570</v>
      </c>
      <c r="L108" s="307">
        <v>31958410</v>
      </c>
      <c r="M108" s="307">
        <v>32569310</v>
      </c>
      <c r="N108" s="309">
        <v>337942010</v>
      </c>
    </row>
    <row r="109" spans="1:14" ht="13.5" customHeight="1" thickBot="1" x14ac:dyDescent="0.25">
      <c r="A109" s="294"/>
      <c r="B109" s="308"/>
      <c r="C109" s="308"/>
      <c r="D109" s="308"/>
      <c r="E109" s="308"/>
      <c r="F109" s="308"/>
      <c r="G109" s="308"/>
      <c r="H109" s="308"/>
      <c r="I109" s="308"/>
      <c r="J109" s="308"/>
      <c r="K109" s="308"/>
      <c r="L109" s="308"/>
      <c r="M109" s="308"/>
      <c r="N109" s="310"/>
    </row>
    <row r="110" spans="1:14" ht="13.5" customHeight="1" x14ac:dyDescent="0.2">
      <c r="A110" s="293" t="s">
        <v>35</v>
      </c>
      <c r="B110" s="307">
        <v>8321200</v>
      </c>
      <c r="C110" s="307">
        <v>7785300</v>
      </c>
      <c r="D110" s="307">
        <v>8815600</v>
      </c>
      <c r="E110" s="307">
        <v>8345000</v>
      </c>
      <c r="F110" s="307">
        <v>9391800</v>
      </c>
      <c r="G110" s="307">
        <v>11349700</v>
      </c>
      <c r="H110" s="307">
        <v>12377380</v>
      </c>
      <c r="I110" s="307">
        <v>13943400</v>
      </c>
      <c r="J110" s="307">
        <v>9383580</v>
      </c>
      <c r="K110" s="307">
        <v>10394120</v>
      </c>
      <c r="L110" s="307">
        <v>11167310</v>
      </c>
      <c r="M110" s="307">
        <v>1944000</v>
      </c>
      <c r="N110" s="309">
        <v>113218390</v>
      </c>
    </row>
    <row r="111" spans="1:14" ht="13.5" customHeight="1" thickBot="1" x14ac:dyDescent="0.25">
      <c r="A111" s="294"/>
      <c r="B111" s="308"/>
      <c r="C111" s="308"/>
      <c r="D111" s="308"/>
      <c r="E111" s="308"/>
      <c r="F111" s="308"/>
      <c r="G111" s="308"/>
      <c r="H111" s="308"/>
      <c r="I111" s="308"/>
      <c r="J111" s="308"/>
      <c r="K111" s="308"/>
      <c r="L111" s="308"/>
      <c r="M111" s="308"/>
      <c r="N111" s="310"/>
    </row>
    <row r="112" spans="1:14" ht="13.5" customHeight="1" x14ac:dyDescent="0.2">
      <c r="A112" s="293" t="s">
        <v>117</v>
      </c>
      <c r="B112" s="307">
        <v>2569170</v>
      </c>
      <c r="C112" s="307">
        <v>2273100</v>
      </c>
      <c r="D112" s="307">
        <v>2583100</v>
      </c>
      <c r="E112" s="307">
        <v>2467000</v>
      </c>
      <c r="F112" s="307">
        <v>2394000</v>
      </c>
      <c r="G112" s="307">
        <v>1683000</v>
      </c>
      <c r="H112" s="307">
        <v>2384240</v>
      </c>
      <c r="I112" s="307">
        <v>2386660</v>
      </c>
      <c r="J112" s="307">
        <v>1999610</v>
      </c>
      <c r="K112" s="307">
        <v>2252400</v>
      </c>
      <c r="L112" s="307">
        <v>2557180</v>
      </c>
      <c r="M112" s="307">
        <v>1888190</v>
      </c>
      <c r="N112" s="309">
        <v>27437650</v>
      </c>
    </row>
    <row r="113" spans="1:14" ht="13.5" customHeight="1" thickBot="1" x14ac:dyDescent="0.25">
      <c r="A113" s="294"/>
      <c r="B113" s="308"/>
      <c r="C113" s="308"/>
      <c r="D113" s="308"/>
      <c r="E113" s="308"/>
      <c r="F113" s="308"/>
      <c r="G113" s="308"/>
      <c r="H113" s="308"/>
      <c r="I113" s="308"/>
      <c r="J113" s="308"/>
      <c r="K113" s="308"/>
      <c r="L113" s="308"/>
      <c r="M113" s="308"/>
      <c r="N113" s="310"/>
    </row>
    <row r="114" spans="1:14" ht="13.5" customHeight="1" x14ac:dyDescent="0.2">
      <c r="A114" s="293" t="s">
        <v>49</v>
      </c>
      <c r="B114" s="307">
        <v>6345390</v>
      </c>
      <c r="C114" s="307">
        <v>6316600</v>
      </c>
      <c r="D114" s="307">
        <v>7641710</v>
      </c>
      <c r="E114" s="307">
        <v>7802000</v>
      </c>
      <c r="F114" s="307">
        <v>7552000</v>
      </c>
      <c r="G114" s="307">
        <v>5929000</v>
      </c>
      <c r="H114" s="307">
        <v>5245530</v>
      </c>
      <c r="I114" s="307">
        <v>3192890</v>
      </c>
      <c r="J114" s="307">
        <v>6153220</v>
      </c>
      <c r="K114" s="307">
        <v>3233300</v>
      </c>
      <c r="L114" s="307">
        <v>5045530</v>
      </c>
      <c r="M114" s="307">
        <v>1522820</v>
      </c>
      <c r="N114" s="309">
        <v>65979990</v>
      </c>
    </row>
    <row r="115" spans="1:14" ht="13.5" customHeight="1" thickBot="1" x14ac:dyDescent="0.25">
      <c r="A115" s="294"/>
      <c r="B115" s="308"/>
      <c r="C115" s="308"/>
      <c r="D115" s="308"/>
      <c r="E115" s="308"/>
      <c r="F115" s="308"/>
      <c r="G115" s="308"/>
      <c r="H115" s="308"/>
      <c r="I115" s="308"/>
      <c r="J115" s="308"/>
      <c r="K115" s="308"/>
      <c r="L115" s="308"/>
      <c r="M115" s="308"/>
      <c r="N115" s="310"/>
    </row>
    <row r="116" spans="1:14" ht="13.5" customHeight="1" x14ac:dyDescent="0.2">
      <c r="A116" s="293" t="s">
        <v>17</v>
      </c>
      <c r="B116" s="307">
        <v>6689200</v>
      </c>
      <c r="C116" s="307">
        <v>5838300</v>
      </c>
      <c r="D116" s="307">
        <v>7080170</v>
      </c>
      <c r="E116" s="307">
        <v>10730000</v>
      </c>
      <c r="F116" s="307">
        <v>11532600</v>
      </c>
      <c r="G116" s="307">
        <v>9782000</v>
      </c>
      <c r="H116" s="307">
        <v>9008490</v>
      </c>
      <c r="I116" s="307">
        <v>10997190</v>
      </c>
      <c r="J116" s="307">
        <v>6532400</v>
      </c>
      <c r="K116" s="307">
        <v>12441560</v>
      </c>
      <c r="L116" s="307">
        <v>9266420</v>
      </c>
      <c r="M116" s="307">
        <v>10172710</v>
      </c>
      <c r="N116" s="309">
        <v>110071040</v>
      </c>
    </row>
    <row r="117" spans="1:14" ht="13.5" customHeight="1" thickBot="1" x14ac:dyDescent="0.25">
      <c r="A117" s="294"/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10"/>
    </row>
    <row r="118" spans="1:14" ht="13.5" customHeight="1" x14ac:dyDescent="0.2">
      <c r="A118" s="295" t="s">
        <v>13</v>
      </c>
      <c r="B118" s="295">
        <v>107433200</v>
      </c>
      <c r="C118" s="295">
        <v>118828000</v>
      </c>
      <c r="D118" s="295">
        <v>125844700</v>
      </c>
      <c r="E118" s="295">
        <v>135270200</v>
      </c>
      <c r="F118" s="295">
        <v>143333100</v>
      </c>
      <c r="G118" s="295">
        <v>140374100</v>
      </c>
      <c r="H118" s="295">
        <v>144824590</v>
      </c>
      <c r="I118" s="295">
        <v>143070370</v>
      </c>
      <c r="J118" s="295">
        <v>145356320</v>
      </c>
      <c r="K118" s="295">
        <v>161748550</v>
      </c>
      <c r="L118" s="295">
        <v>142370580</v>
      </c>
      <c r="M118" s="295">
        <v>132876910</v>
      </c>
      <c r="N118" s="295">
        <v>1641330620</v>
      </c>
    </row>
    <row r="119" spans="1:14" ht="13.5" customHeight="1" thickBot="1" x14ac:dyDescent="0.25">
      <c r="A119" s="296"/>
      <c r="B119" s="296"/>
      <c r="C119" s="296"/>
      <c r="D119" s="296"/>
      <c r="E119" s="296"/>
      <c r="F119" s="296"/>
      <c r="G119" s="296"/>
      <c r="H119" s="296"/>
      <c r="I119" s="296"/>
      <c r="J119" s="296"/>
      <c r="K119" s="296"/>
      <c r="L119" s="296"/>
      <c r="M119" s="296"/>
      <c r="N119" s="296"/>
    </row>
    <row r="123" spans="1:14" s="26" customFormat="1" ht="24.95" customHeight="1" x14ac:dyDescent="0.2">
      <c r="A123" s="301" t="s">
        <v>171</v>
      </c>
      <c r="B123" s="301"/>
      <c r="C123" s="301"/>
      <c r="D123" s="301"/>
      <c r="E123" s="301"/>
      <c r="F123" s="301"/>
      <c r="G123" s="301"/>
      <c r="H123" s="301"/>
      <c r="I123" s="301"/>
      <c r="J123" s="301"/>
      <c r="K123" s="301"/>
      <c r="L123" s="301"/>
      <c r="M123" s="301"/>
      <c r="N123" s="301"/>
    </row>
    <row r="124" spans="1:14" ht="13.5" thickBot="1" x14ac:dyDescent="0.25"/>
    <row r="125" spans="1:14" ht="13.5" customHeight="1" x14ac:dyDescent="0.2">
      <c r="A125" s="293"/>
      <c r="B125" s="303" t="s">
        <v>1</v>
      </c>
      <c r="C125" s="293" t="s">
        <v>2</v>
      </c>
      <c r="D125" s="303" t="s">
        <v>3</v>
      </c>
      <c r="E125" s="293" t="s">
        <v>4</v>
      </c>
      <c r="F125" s="303" t="s">
        <v>5</v>
      </c>
      <c r="G125" s="293" t="s">
        <v>6</v>
      </c>
      <c r="H125" s="303" t="s">
        <v>7</v>
      </c>
      <c r="I125" s="293" t="s">
        <v>8</v>
      </c>
      <c r="J125" s="303" t="s">
        <v>9</v>
      </c>
      <c r="K125" s="293" t="s">
        <v>10</v>
      </c>
      <c r="L125" s="303" t="s">
        <v>11</v>
      </c>
      <c r="M125" s="293" t="s">
        <v>12</v>
      </c>
      <c r="N125" s="305" t="s">
        <v>13</v>
      </c>
    </row>
    <row r="126" spans="1:14" ht="13.5" customHeight="1" thickBot="1" x14ac:dyDescent="0.25">
      <c r="A126" s="294"/>
      <c r="B126" s="304"/>
      <c r="C126" s="294"/>
      <c r="D126" s="304"/>
      <c r="E126" s="294"/>
      <c r="F126" s="304"/>
      <c r="G126" s="294"/>
      <c r="H126" s="304"/>
      <c r="I126" s="294"/>
      <c r="J126" s="304"/>
      <c r="K126" s="294"/>
      <c r="L126" s="304"/>
      <c r="M126" s="294"/>
      <c r="N126" s="306"/>
    </row>
    <row r="127" spans="1:14" ht="13.5" customHeight="1" x14ac:dyDescent="0.2">
      <c r="A127" s="293" t="s">
        <v>36</v>
      </c>
      <c r="B127" s="307">
        <v>28553279</v>
      </c>
      <c r="C127" s="307">
        <v>39965736</v>
      </c>
      <c r="D127" s="307">
        <v>40440531</v>
      </c>
      <c r="E127" s="307">
        <v>41688744</v>
      </c>
      <c r="F127" s="307">
        <v>36390888</v>
      </c>
      <c r="G127" s="307">
        <v>44219679</v>
      </c>
      <c r="H127" s="307">
        <v>34521791</v>
      </c>
      <c r="I127" s="307">
        <v>41146233</v>
      </c>
      <c r="J127" s="307">
        <v>41902228</v>
      </c>
      <c r="K127" s="307">
        <v>45560932</v>
      </c>
      <c r="L127" s="307">
        <v>34961395</v>
      </c>
      <c r="M127" s="307">
        <v>31846169</v>
      </c>
      <c r="N127" s="309">
        <v>461197605</v>
      </c>
    </row>
    <row r="128" spans="1:14" ht="13.5" customHeight="1" thickBot="1" x14ac:dyDescent="0.25">
      <c r="A128" s="294"/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10"/>
    </row>
    <row r="129" spans="1:14" ht="13.5" customHeight="1" x14ac:dyDescent="0.2">
      <c r="A129" s="293" t="s">
        <v>37</v>
      </c>
      <c r="B129" s="307">
        <v>45404021</v>
      </c>
      <c r="C129" s="307">
        <v>36728206</v>
      </c>
      <c r="D129" s="307">
        <v>33905705</v>
      </c>
      <c r="E129" s="307">
        <v>37023623</v>
      </c>
      <c r="F129" s="307">
        <v>28095380</v>
      </c>
      <c r="G129" s="307">
        <v>34382720</v>
      </c>
      <c r="H129" s="307">
        <v>37567710</v>
      </c>
      <c r="I129" s="307">
        <v>36833083</v>
      </c>
      <c r="J129" s="307">
        <v>39532666</v>
      </c>
      <c r="K129" s="307">
        <v>36726187</v>
      </c>
      <c r="L129" s="307">
        <v>38619088</v>
      </c>
      <c r="M129" s="307">
        <v>34256911</v>
      </c>
      <c r="N129" s="309">
        <v>439075300</v>
      </c>
    </row>
    <row r="130" spans="1:14" ht="13.5" customHeight="1" thickBot="1" x14ac:dyDescent="0.25">
      <c r="A130" s="294"/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10"/>
    </row>
    <row r="131" spans="1:14" ht="13.5" customHeight="1" x14ac:dyDescent="0.2">
      <c r="A131" s="293" t="s">
        <v>38</v>
      </c>
      <c r="B131" s="307">
        <v>24817407</v>
      </c>
      <c r="C131" s="307">
        <v>15771696</v>
      </c>
      <c r="D131" s="307">
        <v>25987957</v>
      </c>
      <c r="E131" s="307">
        <v>32823065</v>
      </c>
      <c r="F131" s="307">
        <v>44160822</v>
      </c>
      <c r="G131" s="307">
        <v>37424852</v>
      </c>
      <c r="H131" s="307">
        <v>42974348</v>
      </c>
      <c r="I131" s="307">
        <v>30706403</v>
      </c>
      <c r="J131" s="307">
        <v>35253088</v>
      </c>
      <c r="K131" s="307">
        <v>25333778</v>
      </c>
      <c r="L131" s="307">
        <v>14311118</v>
      </c>
      <c r="M131" s="307">
        <v>18537217</v>
      </c>
      <c r="N131" s="309">
        <v>348101751</v>
      </c>
    </row>
    <row r="132" spans="1:14" ht="13.5" customHeight="1" thickBot="1" x14ac:dyDescent="0.25">
      <c r="A132" s="294"/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10"/>
    </row>
    <row r="133" spans="1:14" ht="13.5" customHeight="1" x14ac:dyDescent="0.2">
      <c r="A133" s="313" t="s">
        <v>39</v>
      </c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9">
        <v>0</v>
      </c>
    </row>
    <row r="134" spans="1:14" ht="13.5" customHeight="1" thickBot="1" x14ac:dyDescent="0.25">
      <c r="A134" s="294"/>
      <c r="B134" s="308"/>
      <c r="C134" s="308"/>
      <c r="D134" s="308"/>
      <c r="E134" s="308"/>
      <c r="F134" s="308"/>
      <c r="G134" s="308"/>
      <c r="H134" s="308"/>
      <c r="I134" s="308"/>
      <c r="J134" s="308"/>
      <c r="K134" s="308"/>
      <c r="L134" s="308"/>
      <c r="M134" s="308"/>
      <c r="N134" s="310"/>
    </row>
    <row r="135" spans="1:14" ht="13.5" customHeight="1" x14ac:dyDescent="0.2">
      <c r="A135" s="293" t="s">
        <v>40</v>
      </c>
      <c r="B135" s="307">
        <v>17035863</v>
      </c>
      <c r="C135" s="307">
        <v>4321636</v>
      </c>
      <c r="D135" s="307">
        <v>1942062</v>
      </c>
      <c r="E135" s="307"/>
      <c r="F135" s="307">
        <v>11977667</v>
      </c>
      <c r="G135" s="307">
        <v>16175141</v>
      </c>
      <c r="H135" s="307">
        <v>16064372</v>
      </c>
      <c r="I135" s="307">
        <v>16557980</v>
      </c>
      <c r="J135" s="307">
        <v>20215968</v>
      </c>
      <c r="K135" s="307">
        <v>25191002</v>
      </c>
      <c r="L135" s="307">
        <v>24286455</v>
      </c>
      <c r="M135" s="307">
        <v>30417636</v>
      </c>
      <c r="N135" s="309">
        <v>184185782</v>
      </c>
    </row>
    <row r="136" spans="1:14" ht="13.5" customHeight="1" thickBot="1" x14ac:dyDescent="0.25">
      <c r="A136" s="294"/>
      <c r="B136" s="308"/>
      <c r="C136" s="308"/>
      <c r="D136" s="308"/>
      <c r="E136" s="308"/>
      <c r="F136" s="308"/>
      <c r="G136" s="308"/>
      <c r="H136" s="308"/>
      <c r="I136" s="308"/>
      <c r="J136" s="308"/>
      <c r="K136" s="308"/>
      <c r="L136" s="308"/>
      <c r="M136" s="308"/>
      <c r="N136" s="310"/>
    </row>
    <row r="137" spans="1:14" ht="13.5" customHeight="1" x14ac:dyDescent="0.2">
      <c r="A137" s="293" t="s">
        <v>32</v>
      </c>
      <c r="B137" s="307">
        <v>12790004</v>
      </c>
      <c r="C137" s="307">
        <v>12019151</v>
      </c>
      <c r="D137" s="307">
        <v>14795124</v>
      </c>
      <c r="E137" s="307">
        <v>12642866</v>
      </c>
      <c r="F137" s="307">
        <v>13919945</v>
      </c>
      <c r="G137" s="307">
        <v>11803835</v>
      </c>
      <c r="H137" s="307">
        <v>14576900</v>
      </c>
      <c r="I137" s="307">
        <v>13342165</v>
      </c>
      <c r="J137" s="307">
        <v>14596614</v>
      </c>
      <c r="K137" s="307">
        <v>13131371</v>
      </c>
      <c r="L137" s="307">
        <v>10112150</v>
      </c>
      <c r="M137" s="307">
        <v>10655515</v>
      </c>
      <c r="N137" s="309">
        <v>154385640</v>
      </c>
    </row>
    <row r="138" spans="1:14" ht="13.5" customHeight="1" thickBot="1" x14ac:dyDescent="0.25">
      <c r="A138" s="294"/>
      <c r="B138" s="308"/>
      <c r="C138" s="308"/>
      <c r="D138" s="308"/>
      <c r="E138" s="308"/>
      <c r="F138" s="308"/>
      <c r="G138" s="308"/>
      <c r="H138" s="308"/>
      <c r="I138" s="308"/>
      <c r="J138" s="308"/>
      <c r="K138" s="308"/>
      <c r="L138" s="308"/>
      <c r="M138" s="308"/>
      <c r="N138" s="310"/>
    </row>
    <row r="139" spans="1:14" ht="13.5" customHeight="1" x14ac:dyDescent="0.2">
      <c r="A139" s="293" t="s">
        <v>67</v>
      </c>
      <c r="B139" s="307">
        <v>18490235</v>
      </c>
      <c r="C139" s="307">
        <v>21101451</v>
      </c>
      <c r="D139" s="307">
        <v>19936674</v>
      </c>
      <c r="E139" s="307">
        <v>21044586</v>
      </c>
      <c r="F139" s="307">
        <v>23198689</v>
      </c>
      <c r="G139" s="307">
        <v>25443188</v>
      </c>
      <c r="H139" s="307">
        <v>35019968</v>
      </c>
      <c r="I139" s="307">
        <v>30636718</v>
      </c>
      <c r="J139" s="307">
        <v>29135594</v>
      </c>
      <c r="K139" s="307">
        <v>29893922</v>
      </c>
      <c r="L139" s="307">
        <v>29703211</v>
      </c>
      <c r="M139" s="307">
        <v>22526679</v>
      </c>
      <c r="N139" s="309">
        <v>306130915</v>
      </c>
    </row>
    <row r="140" spans="1:14" ht="13.5" customHeight="1" thickBot="1" x14ac:dyDescent="0.25">
      <c r="A140" s="294"/>
      <c r="B140" s="308"/>
      <c r="C140" s="308"/>
      <c r="D140" s="308"/>
      <c r="E140" s="308"/>
      <c r="F140" s="308"/>
      <c r="G140" s="308"/>
      <c r="H140" s="308"/>
      <c r="I140" s="308"/>
      <c r="J140" s="308"/>
      <c r="K140" s="308"/>
      <c r="L140" s="308"/>
      <c r="M140" s="308"/>
      <c r="N140" s="310"/>
    </row>
    <row r="141" spans="1:14" ht="13.5" customHeight="1" x14ac:dyDescent="0.2">
      <c r="A141" s="293" t="s">
        <v>68</v>
      </c>
      <c r="B141" s="307">
        <v>42721675</v>
      </c>
      <c r="C141" s="307">
        <v>55567394</v>
      </c>
      <c r="D141" s="307">
        <v>37417794</v>
      </c>
      <c r="E141" s="307">
        <v>53320464</v>
      </c>
      <c r="F141" s="307">
        <v>54893981</v>
      </c>
      <c r="G141" s="307">
        <v>50763681</v>
      </c>
      <c r="H141" s="307">
        <v>51596216</v>
      </c>
      <c r="I141" s="307">
        <v>53598956</v>
      </c>
      <c r="J141" s="307">
        <v>60977794</v>
      </c>
      <c r="K141" s="307">
        <v>62259882</v>
      </c>
      <c r="L141" s="307">
        <v>50013681</v>
      </c>
      <c r="M141" s="307">
        <v>72418209</v>
      </c>
      <c r="N141" s="309">
        <v>645549727</v>
      </c>
    </row>
    <row r="142" spans="1:14" ht="13.5" customHeight="1" thickBot="1" x14ac:dyDescent="0.25">
      <c r="A142" s="294"/>
      <c r="B142" s="308"/>
      <c r="C142" s="308"/>
      <c r="D142" s="308"/>
      <c r="E142" s="308"/>
      <c r="F142" s="308"/>
      <c r="G142" s="308"/>
      <c r="H142" s="308"/>
      <c r="I142" s="308"/>
      <c r="J142" s="308"/>
      <c r="K142" s="308"/>
      <c r="L142" s="308"/>
      <c r="M142" s="308"/>
      <c r="N142" s="310"/>
    </row>
    <row r="143" spans="1:14" ht="13.5" customHeight="1" x14ac:dyDescent="0.2">
      <c r="A143" s="293" t="s">
        <v>69</v>
      </c>
      <c r="B143" s="307">
        <v>3267744</v>
      </c>
      <c r="C143" s="307">
        <v>1882603</v>
      </c>
      <c r="D143" s="307">
        <v>772192</v>
      </c>
      <c r="E143" s="307">
        <v>2938302</v>
      </c>
      <c r="F143" s="307">
        <v>148373</v>
      </c>
      <c r="G143" s="307">
        <v>1238947</v>
      </c>
      <c r="H143" s="307"/>
      <c r="I143" s="307">
        <v>130581</v>
      </c>
      <c r="J143" s="307">
        <v>1540185</v>
      </c>
      <c r="K143" s="307">
        <v>1620170</v>
      </c>
      <c r="L143" s="307">
        <v>556447</v>
      </c>
      <c r="M143" s="307">
        <v>755349</v>
      </c>
      <c r="N143" s="309">
        <v>14850893</v>
      </c>
    </row>
    <row r="144" spans="1:14" ht="13.5" customHeight="1" thickBot="1" x14ac:dyDescent="0.25">
      <c r="A144" s="294"/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  <c r="L144" s="308"/>
      <c r="M144" s="308"/>
      <c r="N144" s="310"/>
    </row>
    <row r="145" spans="1:14" ht="13.5" customHeight="1" x14ac:dyDescent="0.2">
      <c r="A145" s="293" t="s">
        <v>17</v>
      </c>
      <c r="B145" s="307">
        <v>12197860</v>
      </c>
      <c r="C145" s="307">
        <v>9370315</v>
      </c>
      <c r="D145" s="307">
        <v>17381764</v>
      </c>
      <c r="E145" s="307">
        <v>18376154</v>
      </c>
      <c r="F145" s="307">
        <v>17820129</v>
      </c>
      <c r="G145" s="307">
        <v>14066770</v>
      </c>
      <c r="H145" s="307">
        <v>14822412</v>
      </c>
      <c r="I145" s="307">
        <v>12979099</v>
      </c>
      <c r="J145" s="307">
        <v>14462423</v>
      </c>
      <c r="K145" s="307">
        <v>11589308</v>
      </c>
      <c r="L145" s="307">
        <v>13628151</v>
      </c>
      <c r="M145" s="307">
        <v>18115668</v>
      </c>
      <c r="N145" s="309">
        <v>174810053</v>
      </c>
    </row>
    <row r="146" spans="1:14" ht="13.5" customHeight="1" thickBot="1" x14ac:dyDescent="0.25">
      <c r="A146" s="294"/>
      <c r="B146" s="308"/>
      <c r="C146" s="308"/>
      <c r="D146" s="308"/>
      <c r="E146" s="308"/>
      <c r="F146" s="308"/>
      <c r="G146" s="308"/>
      <c r="H146" s="308"/>
      <c r="I146" s="308"/>
      <c r="J146" s="308"/>
      <c r="K146" s="308"/>
      <c r="L146" s="308"/>
      <c r="M146" s="308"/>
      <c r="N146" s="310"/>
    </row>
    <row r="147" spans="1:14" ht="13.5" customHeight="1" x14ac:dyDescent="0.2">
      <c r="A147" s="295" t="s">
        <v>13</v>
      </c>
      <c r="B147" s="295">
        <v>205278088</v>
      </c>
      <c r="C147" s="295">
        <v>196728188</v>
      </c>
      <c r="D147" s="295">
        <v>192579803</v>
      </c>
      <c r="E147" s="295">
        <v>219857804</v>
      </c>
      <c r="F147" s="295">
        <v>230605874</v>
      </c>
      <c r="G147" s="295">
        <v>235518813</v>
      </c>
      <c r="H147" s="295">
        <v>247143717</v>
      </c>
      <c r="I147" s="295">
        <v>235931218</v>
      </c>
      <c r="J147" s="295">
        <v>257616560</v>
      </c>
      <c r="K147" s="295">
        <v>251306552</v>
      </c>
      <c r="L147" s="295">
        <v>216191696</v>
      </c>
      <c r="M147" s="295">
        <v>239529353</v>
      </c>
      <c r="N147" s="295">
        <v>2728287666</v>
      </c>
    </row>
    <row r="148" spans="1:14" ht="13.5" customHeight="1" thickBot="1" x14ac:dyDescent="0.25">
      <c r="A148" s="296"/>
      <c r="B148" s="296"/>
      <c r="C148" s="296"/>
      <c r="D148" s="296"/>
      <c r="E148" s="296"/>
      <c r="F148" s="296"/>
      <c r="G148" s="296"/>
      <c r="H148" s="296"/>
      <c r="I148" s="296"/>
      <c r="J148" s="296"/>
      <c r="K148" s="296"/>
      <c r="L148" s="296"/>
      <c r="M148" s="296"/>
      <c r="N148" s="296"/>
    </row>
    <row r="152" spans="1:14" s="26" customFormat="1" ht="24.95" customHeight="1" x14ac:dyDescent="0.2">
      <c r="A152" s="301" t="s">
        <v>172</v>
      </c>
      <c r="B152" s="301"/>
      <c r="C152" s="301"/>
      <c r="D152" s="301"/>
      <c r="E152" s="301"/>
      <c r="F152" s="301"/>
      <c r="G152" s="301"/>
      <c r="H152" s="301"/>
      <c r="I152" s="301"/>
      <c r="J152" s="301"/>
      <c r="K152" s="301"/>
      <c r="L152" s="301"/>
      <c r="M152" s="301"/>
      <c r="N152" s="301"/>
    </row>
    <row r="153" spans="1:14" ht="13.5" thickBot="1" x14ac:dyDescent="0.25"/>
    <row r="154" spans="1:14" ht="13.5" customHeight="1" x14ac:dyDescent="0.2">
      <c r="A154" s="293"/>
      <c r="B154" s="303" t="s">
        <v>1</v>
      </c>
      <c r="C154" s="293" t="s">
        <v>2</v>
      </c>
      <c r="D154" s="303" t="s">
        <v>3</v>
      </c>
      <c r="E154" s="293" t="s">
        <v>4</v>
      </c>
      <c r="F154" s="303" t="s">
        <v>5</v>
      </c>
      <c r="G154" s="293" t="s">
        <v>6</v>
      </c>
      <c r="H154" s="303" t="s">
        <v>7</v>
      </c>
      <c r="I154" s="293" t="s">
        <v>8</v>
      </c>
      <c r="J154" s="303" t="s">
        <v>9</v>
      </c>
      <c r="K154" s="293" t="s">
        <v>10</v>
      </c>
      <c r="L154" s="303" t="s">
        <v>11</v>
      </c>
      <c r="M154" s="293" t="s">
        <v>12</v>
      </c>
      <c r="N154" s="305" t="s">
        <v>13</v>
      </c>
    </row>
    <row r="155" spans="1:14" ht="13.5" customHeight="1" thickBot="1" x14ac:dyDescent="0.25">
      <c r="A155" s="294"/>
      <c r="B155" s="304"/>
      <c r="C155" s="294"/>
      <c r="D155" s="304"/>
      <c r="E155" s="294"/>
      <c r="F155" s="304"/>
      <c r="G155" s="294"/>
      <c r="H155" s="304"/>
      <c r="I155" s="294"/>
      <c r="J155" s="304"/>
      <c r="K155" s="294"/>
      <c r="L155" s="304"/>
      <c r="M155" s="294"/>
      <c r="N155" s="306"/>
    </row>
    <row r="156" spans="1:14" ht="13.5" customHeight="1" x14ac:dyDescent="0.2">
      <c r="A156" s="293" t="s">
        <v>42</v>
      </c>
      <c r="B156" s="307">
        <v>172764</v>
      </c>
      <c r="C156" s="307">
        <v>373165</v>
      </c>
      <c r="D156" s="307">
        <v>1857885</v>
      </c>
      <c r="E156" s="307">
        <v>4000574</v>
      </c>
      <c r="F156" s="307">
        <v>4958246</v>
      </c>
      <c r="G156" s="307">
        <v>6521576</v>
      </c>
      <c r="H156" s="307">
        <v>7209270</v>
      </c>
      <c r="I156" s="307">
        <v>6441848</v>
      </c>
      <c r="J156" s="307">
        <v>5111591</v>
      </c>
      <c r="K156" s="307">
        <v>5560319</v>
      </c>
      <c r="L156" s="307">
        <v>3664247</v>
      </c>
      <c r="M156" s="307">
        <v>2056989</v>
      </c>
      <c r="N156" s="309">
        <v>47928474</v>
      </c>
    </row>
    <row r="157" spans="1:14" ht="13.5" customHeight="1" thickBot="1" x14ac:dyDescent="0.25">
      <c r="A157" s="294"/>
      <c r="B157" s="308"/>
      <c r="C157" s="308"/>
      <c r="D157" s="308"/>
      <c r="E157" s="308"/>
      <c r="F157" s="308"/>
      <c r="G157" s="308"/>
      <c r="H157" s="308"/>
      <c r="I157" s="308"/>
      <c r="J157" s="308"/>
      <c r="K157" s="308"/>
      <c r="L157" s="308"/>
      <c r="M157" s="308"/>
      <c r="N157" s="310"/>
    </row>
    <row r="158" spans="1:14" ht="13.5" customHeight="1" x14ac:dyDescent="0.2">
      <c r="A158" s="293" t="s">
        <v>41</v>
      </c>
      <c r="B158" s="307">
        <v>335018</v>
      </c>
      <c r="C158" s="307">
        <v>262188</v>
      </c>
      <c r="D158" s="307">
        <v>262188</v>
      </c>
      <c r="E158" s="307">
        <v>349584</v>
      </c>
      <c r="F158" s="307">
        <v>203924</v>
      </c>
      <c r="G158" s="307">
        <v>174792</v>
      </c>
      <c r="H158" s="307">
        <v>349584</v>
      </c>
      <c r="I158" s="307">
        <v>320452</v>
      </c>
      <c r="J158" s="307">
        <v>145660</v>
      </c>
      <c r="K158" s="307">
        <v>320452</v>
      </c>
      <c r="L158" s="307">
        <v>349584</v>
      </c>
      <c r="M158" s="307">
        <v>145660</v>
      </c>
      <c r="N158" s="309">
        <v>3219086</v>
      </c>
    </row>
    <row r="159" spans="1:14" ht="13.5" customHeight="1" thickBot="1" x14ac:dyDescent="0.25">
      <c r="A159" s="294"/>
      <c r="B159" s="308"/>
      <c r="C159" s="308"/>
      <c r="D159" s="308"/>
      <c r="E159" s="308"/>
      <c r="F159" s="308"/>
      <c r="G159" s="308"/>
      <c r="H159" s="308"/>
      <c r="I159" s="308"/>
      <c r="J159" s="308"/>
      <c r="K159" s="308"/>
      <c r="L159" s="308"/>
      <c r="M159" s="308"/>
      <c r="N159" s="310"/>
    </row>
    <row r="160" spans="1:14" ht="13.5" customHeight="1" x14ac:dyDescent="0.2">
      <c r="A160" s="293" t="s">
        <v>65</v>
      </c>
      <c r="B160" s="307">
        <v>1654933</v>
      </c>
      <c r="C160" s="307">
        <v>2442165</v>
      </c>
      <c r="D160" s="307">
        <v>3276748</v>
      </c>
      <c r="E160" s="307">
        <v>474425</v>
      </c>
      <c r="F160" s="307">
        <v>15050</v>
      </c>
      <c r="G160" s="307">
        <v>231793</v>
      </c>
      <c r="H160" s="307">
        <v>1618832</v>
      </c>
      <c r="I160" s="307">
        <v>3247322</v>
      </c>
      <c r="J160" s="307">
        <v>8490282</v>
      </c>
      <c r="K160" s="307">
        <v>2830710</v>
      </c>
      <c r="L160" s="307">
        <v>7704096</v>
      </c>
      <c r="M160" s="307">
        <v>4448323</v>
      </c>
      <c r="N160" s="309">
        <v>36434679</v>
      </c>
    </row>
    <row r="161" spans="1:14" ht="13.5" customHeight="1" thickBot="1" x14ac:dyDescent="0.25">
      <c r="A161" s="294"/>
      <c r="B161" s="308"/>
      <c r="C161" s="308"/>
      <c r="D161" s="308"/>
      <c r="E161" s="308"/>
      <c r="F161" s="308"/>
      <c r="G161" s="308"/>
      <c r="H161" s="308"/>
      <c r="I161" s="308"/>
      <c r="J161" s="308"/>
      <c r="K161" s="308"/>
      <c r="L161" s="308"/>
      <c r="M161" s="308"/>
      <c r="N161" s="310"/>
    </row>
    <row r="162" spans="1:14" ht="13.5" customHeight="1" x14ac:dyDescent="0.2">
      <c r="A162" s="293" t="s">
        <v>43</v>
      </c>
      <c r="B162" s="307">
        <v>4956966</v>
      </c>
      <c r="C162" s="307">
        <v>7512112</v>
      </c>
      <c r="D162" s="307">
        <v>6127197</v>
      </c>
      <c r="E162" s="307">
        <v>9040787</v>
      </c>
      <c r="F162" s="307">
        <v>8799072</v>
      </c>
      <c r="G162" s="307">
        <v>10582435</v>
      </c>
      <c r="H162" s="307">
        <v>10068600</v>
      </c>
      <c r="I162" s="307">
        <v>10703184</v>
      </c>
      <c r="J162" s="307">
        <v>10296070</v>
      </c>
      <c r="K162" s="307">
        <v>10824025</v>
      </c>
      <c r="L162" s="307">
        <v>8955598</v>
      </c>
      <c r="M162" s="307">
        <v>8769423</v>
      </c>
      <c r="N162" s="309">
        <v>106635469</v>
      </c>
    </row>
    <row r="163" spans="1:14" ht="13.5" customHeight="1" thickBot="1" x14ac:dyDescent="0.25">
      <c r="A163" s="294"/>
      <c r="B163" s="308"/>
      <c r="C163" s="308"/>
      <c r="D163" s="308"/>
      <c r="E163" s="308"/>
      <c r="F163" s="308"/>
      <c r="G163" s="308"/>
      <c r="H163" s="308"/>
      <c r="I163" s="308"/>
      <c r="J163" s="308"/>
      <c r="K163" s="308"/>
      <c r="L163" s="308"/>
      <c r="M163" s="308"/>
      <c r="N163" s="310"/>
    </row>
    <row r="164" spans="1:14" ht="13.5" customHeight="1" x14ac:dyDescent="0.2">
      <c r="A164" s="293" t="s">
        <v>116</v>
      </c>
      <c r="B164" s="307"/>
      <c r="C164" s="307">
        <v>392273</v>
      </c>
      <c r="D164" s="307"/>
      <c r="E164" s="307"/>
      <c r="F164" s="307"/>
      <c r="G164" s="307"/>
      <c r="H164" s="307">
        <v>163139</v>
      </c>
      <c r="I164" s="307"/>
      <c r="J164" s="307"/>
      <c r="K164" s="307">
        <v>8418651</v>
      </c>
      <c r="L164" s="307">
        <v>10939976</v>
      </c>
      <c r="M164" s="307">
        <v>9408317</v>
      </c>
      <c r="N164" s="309">
        <v>29322356</v>
      </c>
    </row>
    <row r="165" spans="1:14" ht="13.5" customHeight="1" thickBot="1" x14ac:dyDescent="0.25">
      <c r="A165" s="294"/>
      <c r="B165" s="308"/>
      <c r="C165" s="308"/>
      <c r="D165" s="308"/>
      <c r="E165" s="308"/>
      <c r="F165" s="308"/>
      <c r="G165" s="308"/>
      <c r="H165" s="308"/>
      <c r="I165" s="308"/>
      <c r="J165" s="308"/>
      <c r="K165" s="308"/>
      <c r="L165" s="308"/>
      <c r="M165" s="308"/>
      <c r="N165" s="310"/>
    </row>
    <row r="166" spans="1:14" ht="13.5" customHeight="1" x14ac:dyDescent="0.2">
      <c r="A166" s="293" t="s">
        <v>110</v>
      </c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9">
        <v>0</v>
      </c>
    </row>
    <row r="167" spans="1:14" ht="13.5" customHeight="1" thickBot="1" x14ac:dyDescent="0.25">
      <c r="A167" s="294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10"/>
    </row>
    <row r="168" spans="1:14" ht="13.5" customHeight="1" x14ac:dyDescent="0.2">
      <c r="A168" s="293" t="s">
        <v>44</v>
      </c>
      <c r="B168" s="307"/>
      <c r="C168" s="307"/>
      <c r="D168" s="307">
        <v>7434852</v>
      </c>
      <c r="E168" s="307">
        <v>9312524</v>
      </c>
      <c r="F168" s="307">
        <v>9822151</v>
      </c>
      <c r="G168" s="307">
        <v>3971613</v>
      </c>
      <c r="H168" s="307">
        <v>7149181</v>
      </c>
      <c r="I168" s="307">
        <v>4212337</v>
      </c>
      <c r="J168" s="307"/>
      <c r="K168" s="307"/>
      <c r="L168" s="307"/>
      <c r="M168" s="307"/>
      <c r="N168" s="309">
        <v>41902658</v>
      </c>
    </row>
    <row r="169" spans="1:14" ht="13.5" customHeight="1" thickBot="1" x14ac:dyDescent="0.25">
      <c r="A169" s="294"/>
      <c r="B169" s="308"/>
      <c r="C169" s="308"/>
      <c r="D169" s="308"/>
      <c r="E169" s="308"/>
      <c r="F169" s="308"/>
      <c r="G169" s="308"/>
      <c r="H169" s="308"/>
      <c r="I169" s="308"/>
      <c r="J169" s="308"/>
      <c r="K169" s="308"/>
      <c r="L169" s="308"/>
      <c r="M169" s="308"/>
      <c r="N169" s="310"/>
    </row>
    <row r="170" spans="1:14" ht="13.5" customHeight="1" x14ac:dyDescent="0.2">
      <c r="A170" s="293" t="s">
        <v>32</v>
      </c>
      <c r="B170" s="307">
        <v>13039320</v>
      </c>
      <c r="C170" s="307">
        <v>10661674</v>
      </c>
      <c r="D170" s="307">
        <v>8479787</v>
      </c>
      <c r="E170" s="307">
        <v>12515479</v>
      </c>
      <c r="F170" s="307">
        <v>11426211</v>
      </c>
      <c r="G170" s="307">
        <v>9380966</v>
      </c>
      <c r="H170" s="307">
        <v>7944271</v>
      </c>
      <c r="I170" s="307">
        <v>11437720</v>
      </c>
      <c r="J170" s="307">
        <v>11631398</v>
      </c>
      <c r="K170" s="307">
        <v>13737131</v>
      </c>
      <c r="L170" s="307">
        <v>13820811</v>
      </c>
      <c r="M170" s="307">
        <v>10313730</v>
      </c>
      <c r="N170" s="309">
        <v>134388498</v>
      </c>
    </row>
    <row r="171" spans="1:14" ht="13.5" customHeight="1" thickBot="1" x14ac:dyDescent="0.25">
      <c r="A171" s="294"/>
      <c r="B171" s="308"/>
      <c r="C171" s="308"/>
      <c r="D171" s="308"/>
      <c r="E171" s="308"/>
      <c r="F171" s="308"/>
      <c r="G171" s="308"/>
      <c r="H171" s="308"/>
      <c r="I171" s="308"/>
      <c r="J171" s="308"/>
      <c r="K171" s="308"/>
      <c r="L171" s="308"/>
      <c r="M171" s="308"/>
      <c r="N171" s="310"/>
    </row>
    <row r="172" spans="1:14" ht="13.5" customHeight="1" x14ac:dyDescent="0.2">
      <c r="A172" s="293" t="s">
        <v>73</v>
      </c>
      <c r="B172" s="307">
        <v>25788128</v>
      </c>
      <c r="C172" s="307">
        <v>20697250</v>
      </c>
      <c r="D172" s="307">
        <v>14580067</v>
      </c>
      <c r="E172" s="307">
        <v>21271088</v>
      </c>
      <c r="F172" s="307">
        <v>21613741</v>
      </c>
      <c r="G172" s="307">
        <v>23611387</v>
      </c>
      <c r="H172" s="307">
        <v>24902799</v>
      </c>
      <c r="I172" s="307">
        <v>25228892</v>
      </c>
      <c r="J172" s="307">
        <v>22562783</v>
      </c>
      <c r="K172" s="307">
        <v>22157496</v>
      </c>
      <c r="L172" s="307">
        <v>20685904</v>
      </c>
      <c r="M172" s="307">
        <v>19924770</v>
      </c>
      <c r="N172" s="309">
        <v>263024305</v>
      </c>
    </row>
    <row r="173" spans="1:14" ht="13.5" customHeight="1" thickBot="1" x14ac:dyDescent="0.25">
      <c r="A173" s="294"/>
      <c r="B173" s="308"/>
      <c r="C173" s="308"/>
      <c r="D173" s="308"/>
      <c r="E173" s="308"/>
      <c r="F173" s="308"/>
      <c r="G173" s="308"/>
      <c r="H173" s="308"/>
      <c r="I173" s="308"/>
      <c r="J173" s="308"/>
      <c r="K173" s="308"/>
      <c r="L173" s="308"/>
      <c r="M173" s="308"/>
      <c r="N173" s="310"/>
    </row>
    <row r="174" spans="1:14" ht="13.5" customHeight="1" x14ac:dyDescent="0.2">
      <c r="A174" s="293" t="s">
        <v>69</v>
      </c>
      <c r="B174" s="307">
        <v>3422116</v>
      </c>
      <c r="C174" s="307">
        <v>4179275</v>
      </c>
      <c r="D174" s="307">
        <v>5663551</v>
      </c>
      <c r="E174" s="307">
        <v>6609107</v>
      </c>
      <c r="F174" s="307">
        <v>9855806</v>
      </c>
      <c r="G174" s="307">
        <v>8296008</v>
      </c>
      <c r="H174" s="307">
        <v>9416272</v>
      </c>
      <c r="I174" s="307">
        <v>9189891</v>
      </c>
      <c r="J174" s="307">
        <v>9037087</v>
      </c>
      <c r="K174" s="307">
        <v>7173788</v>
      </c>
      <c r="L174" s="307">
        <v>6880180</v>
      </c>
      <c r="M174" s="307">
        <v>6070055</v>
      </c>
      <c r="N174" s="309">
        <v>85793136</v>
      </c>
    </row>
    <row r="175" spans="1:14" ht="13.5" customHeight="1" thickBot="1" x14ac:dyDescent="0.25">
      <c r="A175" s="294"/>
      <c r="B175" s="308"/>
      <c r="C175" s="308"/>
      <c r="D175" s="308"/>
      <c r="E175" s="308"/>
      <c r="F175" s="308"/>
      <c r="G175" s="308"/>
      <c r="H175" s="308"/>
      <c r="I175" s="308"/>
      <c r="J175" s="308"/>
      <c r="K175" s="308"/>
      <c r="L175" s="308"/>
      <c r="M175" s="308"/>
      <c r="N175" s="310"/>
    </row>
    <row r="176" spans="1:14" ht="13.5" customHeight="1" x14ac:dyDescent="0.2">
      <c r="A176" s="293" t="s">
        <v>17</v>
      </c>
      <c r="B176" s="307">
        <v>2174448</v>
      </c>
      <c r="C176" s="307">
        <v>2209750</v>
      </c>
      <c r="D176" s="307">
        <v>1886743</v>
      </c>
      <c r="E176" s="307">
        <v>2916200</v>
      </c>
      <c r="F176" s="307">
        <v>2433901</v>
      </c>
      <c r="G176" s="307">
        <v>1837106</v>
      </c>
      <c r="H176" s="307">
        <v>2535033</v>
      </c>
      <c r="I176" s="307">
        <v>3665371</v>
      </c>
      <c r="J176" s="307">
        <v>3737068</v>
      </c>
      <c r="K176" s="307">
        <v>2994436</v>
      </c>
      <c r="L176" s="307">
        <v>2008704</v>
      </c>
      <c r="M176" s="307">
        <v>1735831</v>
      </c>
      <c r="N176" s="309">
        <v>30134591</v>
      </c>
    </row>
    <row r="177" spans="1:14" ht="13.5" customHeight="1" thickBot="1" x14ac:dyDescent="0.25">
      <c r="A177" s="294"/>
      <c r="B177" s="308"/>
      <c r="C177" s="308"/>
      <c r="D177" s="308"/>
      <c r="E177" s="308"/>
      <c r="F177" s="308"/>
      <c r="G177" s="308"/>
      <c r="H177" s="308"/>
      <c r="I177" s="308"/>
      <c r="J177" s="308"/>
      <c r="K177" s="308"/>
      <c r="L177" s="308"/>
      <c r="M177" s="308"/>
      <c r="N177" s="310"/>
    </row>
    <row r="178" spans="1:14" ht="13.5" customHeight="1" x14ac:dyDescent="0.2">
      <c r="A178" s="295" t="s">
        <v>13</v>
      </c>
      <c r="B178" s="295">
        <v>51543693</v>
      </c>
      <c r="C178" s="295">
        <v>48729852</v>
      </c>
      <c r="D178" s="295">
        <v>49569018</v>
      </c>
      <c r="E178" s="295">
        <v>66489768</v>
      </c>
      <c r="F178" s="295">
        <v>69128102</v>
      </c>
      <c r="G178" s="295">
        <v>64607676</v>
      </c>
      <c r="H178" s="295">
        <v>71356981</v>
      </c>
      <c r="I178" s="295">
        <v>74447017</v>
      </c>
      <c r="J178" s="295">
        <v>71011939</v>
      </c>
      <c r="K178" s="295">
        <v>74017008</v>
      </c>
      <c r="L178" s="295">
        <v>75009100</v>
      </c>
      <c r="M178" s="295">
        <v>62873098</v>
      </c>
      <c r="N178" s="295">
        <v>778783252</v>
      </c>
    </row>
    <row r="179" spans="1:14" ht="13.5" customHeight="1" thickBot="1" x14ac:dyDescent="0.25">
      <c r="A179" s="296"/>
      <c r="B179" s="296"/>
      <c r="C179" s="296"/>
      <c r="D179" s="296"/>
      <c r="E179" s="296"/>
      <c r="F179" s="296"/>
      <c r="G179" s="296"/>
      <c r="H179" s="296"/>
      <c r="I179" s="296"/>
      <c r="J179" s="296"/>
      <c r="K179" s="296"/>
      <c r="L179" s="296"/>
      <c r="M179" s="296"/>
      <c r="N179" s="296"/>
    </row>
    <row r="183" spans="1:14" s="26" customFormat="1" ht="24.95" customHeight="1" x14ac:dyDescent="0.2">
      <c r="A183" s="301" t="s">
        <v>169</v>
      </c>
      <c r="B183" s="301"/>
      <c r="C183" s="301"/>
      <c r="D183" s="301"/>
      <c r="E183" s="301"/>
      <c r="F183" s="301"/>
      <c r="G183" s="301"/>
      <c r="H183" s="301"/>
      <c r="I183" s="301"/>
      <c r="J183" s="301"/>
      <c r="K183" s="301"/>
      <c r="L183" s="301"/>
      <c r="M183" s="301"/>
      <c r="N183" s="301"/>
    </row>
    <row r="184" spans="1:14" ht="13.5" thickBot="1" x14ac:dyDescent="0.25"/>
    <row r="185" spans="1:14" ht="13.5" customHeight="1" x14ac:dyDescent="0.2">
      <c r="A185" s="293"/>
      <c r="B185" s="303" t="s">
        <v>1</v>
      </c>
      <c r="C185" s="293" t="s">
        <v>2</v>
      </c>
      <c r="D185" s="303" t="s">
        <v>3</v>
      </c>
      <c r="E185" s="293" t="s">
        <v>4</v>
      </c>
      <c r="F185" s="303" t="s">
        <v>5</v>
      </c>
      <c r="G185" s="293" t="s">
        <v>6</v>
      </c>
      <c r="H185" s="303" t="s">
        <v>7</v>
      </c>
      <c r="I185" s="293" t="s">
        <v>8</v>
      </c>
      <c r="J185" s="303" t="s">
        <v>9</v>
      </c>
      <c r="K185" s="293" t="s">
        <v>10</v>
      </c>
      <c r="L185" s="303" t="s">
        <v>11</v>
      </c>
      <c r="M185" s="293" t="s">
        <v>12</v>
      </c>
      <c r="N185" s="305" t="s">
        <v>13</v>
      </c>
    </row>
    <row r="186" spans="1:14" ht="13.5" customHeight="1" thickBot="1" x14ac:dyDescent="0.25">
      <c r="A186" s="294"/>
      <c r="B186" s="304"/>
      <c r="C186" s="294"/>
      <c r="D186" s="304"/>
      <c r="E186" s="294"/>
      <c r="F186" s="304"/>
      <c r="G186" s="294"/>
      <c r="H186" s="304"/>
      <c r="I186" s="294"/>
      <c r="J186" s="304"/>
      <c r="K186" s="294"/>
      <c r="L186" s="304"/>
      <c r="M186" s="294"/>
      <c r="N186" s="306"/>
    </row>
    <row r="187" spans="1:14" ht="13.5" customHeight="1" x14ac:dyDescent="0.2">
      <c r="A187" s="293" t="s">
        <v>19</v>
      </c>
      <c r="B187" s="307">
        <v>16806950</v>
      </c>
      <c r="C187" s="307">
        <v>14217400</v>
      </c>
      <c r="D187" s="307">
        <v>16658435</v>
      </c>
      <c r="E187" s="307">
        <v>9546060</v>
      </c>
      <c r="F187" s="307">
        <v>18561010</v>
      </c>
      <c r="G187" s="307">
        <v>26566465</v>
      </c>
      <c r="H187" s="307">
        <v>27625775</v>
      </c>
      <c r="I187" s="307">
        <v>28506990</v>
      </c>
      <c r="J187" s="307">
        <v>28017197</v>
      </c>
      <c r="K187" s="307">
        <v>25396960</v>
      </c>
      <c r="L187" s="307">
        <v>26913820</v>
      </c>
      <c r="M187" s="307">
        <v>22465352</v>
      </c>
      <c r="N187" s="309">
        <v>261282414</v>
      </c>
    </row>
    <row r="188" spans="1:14" ht="13.5" customHeight="1" thickBot="1" x14ac:dyDescent="0.25">
      <c r="A188" s="294"/>
      <c r="B188" s="308"/>
      <c r="C188" s="308"/>
      <c r="D188" s="308"/>
      <c r="E188" s="308"/>
      <c r="F188" s="308"/>
      <c r="G188" s="308"/>
      <c r="H188" s="308"/>
      <c r="I188" s="308"/>
      <c r="J188" s="308"/>
      <c r="K188" s="308"/>
      <c r="L188" s="308"/>
      <c r="M188" s="308"/>
      <c r="N188" s="310"/>
    </row>
    <row r="189" spans="1:14" ht="13.5" customHeight="1" x14ac:dyDescent="0.2">
      <c r="A189" s="293" t="s">
        <v>45</v>
      </c>
      <c r="B189" s="307">
        <v>27723598</v>
      </c>
      <c r="C189" s="307">
        <v>12117134</v>
      </c>
      <c r="D189" s="307">
        <v>11176591</v>
      </c>
      <c r="E189" s="307">
        <v>53022422</v>
      </c>
      <c r="F189" s="307">
        <v>52794473</v>
      </c>
      <c r="G189" s="307">
        <v>41804765</v>
      </c>
      <c r="H189" s="307">
        <v>53203042</v>
      </c>
      <c r="I189" s="307">
        <v>67183256</v>
      </c>
      <c r="J189" s="307">
        <v>63926498</v>
      </c>
      <c r="K189" s="307">
        <v>56521962</v>
      </c>
      <c r="L189" s="307">
        <v>47460906</v>
      </c>
      <c r="M189" s="307">
        <v>42943272</v>
      </c>
      <c r="N189" s="309">
        <v>529877919</v>
      </c>
    </row>
    <row r="190" spans="1:14" ht="13.5" customHeight="1" thickBot="1" x14ac:dyDescent="0.25">
      <c r="A190" s="294"/>
      <c r="B190" s="308"/>
      <c r="C190" s="308"/>
      <c r="D190" s="308"/>
      <c r="E190" s="308"/>
      <c r="F190" s="308"/>
      <c r="G190" s="308"/>
      <c r="H190" s="308"/>
      <c r="I190" s="308"/>
      <c r="J190" s="308"/>
      <c r="K190" s="308"/>
      <c r="L190" s="308"/>
      <c r="M190" s="308"/>
      <c r="N190" s="310"/>
    </row>
    <row r="191" spans="1:14" ht="13.5" customHeight="1" x14ac:dyDescent="0.2">
      <c r="A191" s="293" t="s">
        <v>46</v>
      </c>
      <c r="B191" s="307">
        <v>1797120</v>
      </c>
      <c r="C191" s="307">
        <v>1797120</v>
      </c>
      <c r="D191" s="307">
        <v>1797120</v>
      </c>
      <c r="E191" s="307">
        <v>898560</v>
      </c>
      <c r="F191" s="307">
        <v>898580</v>
      </c>
      <c r="G191" s="307">
        <v>898560</v>
      </c>
      <c r="H191" s="307">
        <v>898560</v>
      </c>
      <c r="I191" s="307"/>
      <c r="J191" s="307">
        <v>898560</v>
      </c>
      <c r="K191" s="307">
        <v>1797120</v>
      </c>
      <c r="L191" s="307">
        <v>449280</v>
      </c>
      <c r="M191" s="307">
        <v>1797120</v>
      </c>
      <c r="N191" s="309">
        <v>13927700</v>
      </c>
    </row>
    <row r="192" spans="1:14" ht="13.5" customHeight="1" thickBot="1" x14ac:dyDescent="0.25">
      <c r="A192" s="294"/>
      <c r="B192" s="308"/>
      <c r="C192" s="308"/>
      <c r="D192" s="308"/>
      <c r="E192" s="308"/>
      <c r="F192" s="308"/>
      <c r="G192" s="308"/>
      <c r="H192" s="308"/>
      <c r="I192" s="308"/>
      <c r="J192" s="308"/>
      <c r="K192" s="308"/>
      <c r="L192" s="308"/>
      <c r="M192" s="308"/>
      <c r="N192" s="310"/>
    </row>
    <row r="193" spans="1:14" ht="13.5" customHeight="1" x14ac:dyDescent="0.2">
      <c r="A193" s="293" t="s">
        <v>23</v>
      </c>
      <c r="B193" s="307">
        <v>583700</v>
      </c>
      <c r="C193" s="307">
        <v>1669008</v>
      </c>
      <c r="D193" s="307">
        <v>1555107</v>
      </c>
      <c r="E193" s="307">
        <v>1197700</v>
      </c>
      <c r="F193" s="307">
        <v>569920</v>
      </c>
      <c r="G193" s="307">
        <v>518100</v>
      </c>
      <c r="H193" s="307">
        <v>1155972</v>
      </c>
      <c r="I193" s="307">
        <v>933456</v>
      </c>
      <c r="J193" s="307">
        <v>1213308</v>
      </c>
      <c r="K193" s="307">
        <v>600668</v>
      </c>
      <c r="L193" s="307">
        <v>1051814</v>
      </c>
      <c r="M193" s="307">
        <v>341810</v>
      </c>
      <c r="N193" s="309">
        <v>11390563</v>
      </c>
    </row>
    <row r="194" spans="1:14" ht="13.5" customHeight="1" thickBot="1" x14ac:dyDescent="0.25">
      <c r="A194" s="294"/>
      <c r="B194" s="308"/>
      <c r="C194" s="308"/>
      <c r="D194" s="308"/>
      <c r="E194" s="308"/>
      <c r="F194" s="308"/>
      <c r="G194" s="308"/>
      <c r="H194" s="308"/>
      <c r="I194" s="308"/>
      <c r="J194" s="308"/>
      <c r="K194" s="308"/>
      <c r="L194" s="308"/>
      <c r="M194" s="308"/>
      <c r="N194" s="310"/>
    </row>
    <row r="195" spans="1:14" ht="13.5" customHeight="1" x14ac:dyDescent="0.2">
      <c r="A195" s="293" t="s">
        <v>47</v>
      </c>
      <c r="B195" s="307">
        <v>816228</v>
      </c>
      <c r="C195" s="307">
        <v>1423520</v>
      </c>
      <c r="D195" s="307">
        <v>2692942</v>
      </c>
      <c r="E195" s="307">
        <v>3578404</v>
      </c>
      <c r="F195" s="307">
        <v>3879623</v>
      </c>
      <c r="G195" s="307">
        <v>6775358</v>
      </c>
      <c r="H195" s="307">
        <v>4193846</v>
      </c>
      <c r="I195" s="307">
        <v>7160407</v>
      </c>
      <c r="J195" s="307">
        <v>7478973</v>
      </c>
      <c r="K195" s="307">
        <v>8560808</v>
      </c>
      <c r="L195" s="307">
        <v>6259053</v>
      </c>
      <c r="M195" s="307">
        <v>4918033</v>
      </c>
      <c r="N195" s="309">
        <v>57737195</v>
      </c>
    </row>
    <row r="196" spans="1:14" ht="13.5" customHeight="1" thickBot="1" x14ac:dyDescent="0.25">
      <c r="A196" s="294"/>
      <c r="B196" s="308"/>
      <c r="C196" s="308"/>
      <c r="D196" s="308"/>
      <c r="E196" s="308"/>
      <c r="F196" s="308"/>
      <c r="G196" s="308"/>
      <c r="H196" s="308"/>
      <c r="I196" s="308"/>
      <c r="J196" s="308"/>
      <c r="K196" s="308"/>
      <c r="L196" s="308"/>
      <c r="M196" s="308"/>
      <c r="N196" s="310"/>
    </row>
    <row r="197" spans="1:14" ht="13.5" customHeight="1" x14ac:dyDescent="0.2">
      <c r="A197" s="293" t="s">
        <v>48</v>
      </c>
      <c r="B197" s="307">
        <v>802980</v>
      </c>
      <c r="C197" s="307">
        <v>428760</v>
      </c>
      <c r="D197" s="307">
        <v>192780</v>
      </c>
      <c r="E197" s="307"/>
      <c r="F197" s="307"/>
      <c r="G197" s="307"/>
      <c r="H197" s="307">
        <v>881820</v>
      </c>
      <c r="I197" s="307">
        <v>2129400</v>
      </c>
      <c r="J197" s="307">
        <v>2079760</v>
      </c>
      <c r="K197" s="307">
        <v>1939600</v>
      </c>
      <c r="L197" s="307">
        <v>1566000</v>
      </c>
      <c r="M197" s="307">
        <v>1358640</v>
      </c>
      <c r="N197" s="309">
        <v>11379740</v>
      </c>
    </row>
    <row r="198" spans="1:14" ht="13.5" customHeight="1" thickBot="1" x14ac:dyDescent="0.25">
      <c r="A198" s="294"/>
      <c r="B198" s="308"/>
      <c r="C198" s="308"/>
      <c r="D198" s="308"/>
      <c r="E198" s="308"/>
      <c r="F198" s="308"/>
      <c r="G198" s="308"/>
      <c r="H198" s="308"/>
      <c r="I198" s="308"/>
      <c r="J198" s="308"/>
      <c r="K198" s="308"/>
      <c r="L198" s="308"/>
      <c r="M198" s="308"/>
      <c r="N198" s="310"/>
    </row>
    <row r="199" spans="1:14" ht="13.5" customHeight="1" x14ac:dyDescent="0.2">
      <c r="A199" s="293" t="s">
        <v>72</v>
      </c>
      <c r="B199" s="307">
        <v>1365876</v>
      </c>
      <c r="C199" s="307"/>
      <c r="D199" s="307">
        <v>794970</v>
      </c>
      <c r="E199" s="307">
        <v>588060</v>
      </c>
      <c r="F199" s="307">
        <v>1166319</v>
      </c>
      <c r="G199" s="307">
        <v>1720620</v>
      </c>
      <c r="H199" s="307">
        <v>9680504</v>
      </c>
      <c r="I199" s="307">
        <v>7926669</v>
      </c>
      <c r="J199" s="307">
        <v>7515272</v>
      </c>
      <c r="K199" s="307">
        <v>5870467</v>
      </c>
      <c r="L199" s="307">
        <v>6048047</v>
      </c>
      <c r="M199" s="307">
        <v>5573768</v>
      </c>
      <c r="N199" s="309">
        <v>48250572</v>
      </c>
    </row>
    <row r="200" spans="1:14" ht="13.5" customHeight="1" thickBot="1" x14ac:dyDescent="0.25">
      <c r="A200" s="294"/>
      <c r="B200" s="308"/>
      <c r="C200" s="308"/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10"/>
    </row>
    <row r="201" spans="1:14" ht="13.5" customHeight="1" x14ac:dyDescent="0.2">
      <c r="A201" s="293" t="s">
        <v>49</v>
      </c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9">
        <v>0</v>
      </c>
    </row>
    <row r="202" spans="1:14" ht="13.5" customHeight="1" thickBot="1" x14ac:dyDescent="0.25">
      <c r="A202" s="294"/>
      <c r="B202" s="308"/>
      <c r="C202" s="308"/>
      <c r="D202" s="308"/>
      <c r="E202" s="308"/>
      <c r="F202" s="308"/>
      <c r="G202" s="308"/>
      <c r="H202" s="308"/>
      <c r="I202" s="308"/>
      <c r="J202" s="308"/>
      <c r="K202" s="308"/>
      <c r="L202" s="308"/>
      <c r="M202" s="308"/>
      <c r="N202" s="310"/>
    </row>
    <row r="203" spans="1:14" ht="13.5" customHeight="1" x14ac:dyDescent="0.2">
      <c r="A203" s="293" t="s">
        <v>69</v>
      </c>
      <c r="B203" s="307"/>
      <c r="C203" s="307"/>
      <c r="D203" s="307">
        <v>383274</v>
      </c>
      <c r="E203" s="307"/>
      <c r="F203" s="307"/>
      <c r="G203" s="307">
        <v>841662</v>
      </c>
      <c r="H203" s="307">
        <v>67410</v>
      </c>
      <c r="I203" s="307">
        <v>2544246</v>
      </c>
      <c r="J203" s="307">
        <v>4464468</v>
      </c>
      <c r="K203" s="307">
        <v>5296500</v>
      </c>
      <c r="L203" s="307">
        <v>504612</v>
      </c>
      <c r="M203" s="307">
        <v>1209528</v>
      </c>
      <c r="N203" s="309">
        <v>15311700</v>
      </c>
    </row>
    <row r="204" spans="1:14" ht="13.5" customHeight="1" thickBot="1" x14ac:dyDescent="0.25">
      <c r="A204" s="294"/>
      <c r="B204" s="308"/>
      <c r="C204" s="308"/>
      <c r="D204" s="308"/>
      <c r="E204" s="308"/>
      <c r="F204" s="308"/>
      <c r="G204" s="308"/>
      <c r="H204" s="308"/>
      <c r="I204" s="308"/>
      <c r="J204" s="308"/>
      <c r="K204" s="308"/>
      <c r="L204" s="308"/>
      <c r="M204" s="308"/>
      <c r="N204" s="310"/>
    </row>
    <row r="205" spans="1:14" ht="13.5" customHeight="1" x14ac:dyDescent="0.2">
      <c r="A205" s="293" t="s">
        <v>50</v>
      </c>
      <c r="B205" s="307">
        <v>58990</v>
      </c>
      <c r="C205" s="307">
        <v>697740</v>
      </c>
      <c r="D205" s="307">
        <v>1699125</v>
      </c>
      <c r="E205" s="307">
        <v>2543597</v>
      </c>
      <c r="F205" s="307">
        <v>2169960</v>
      </c>
      <c r="G205" s="307">
        <v>4803216</v>
      </c>
      <c r="H205" s="307">
        <v>2266496</v>
      </c>
      <c r="I205" s="307">
        <v>541280</v>
      </c>
      <c r="J205" s="307">
        <v>908870</v>
      </c>
      <c r="K205" s="307">
        <v>390196</v>
      </c>
      <c r="L205" s="307">
        <v>3462880</v>
      </c>
      <c r="M205" s="307">
        <v>2003805</v>
      </c>
      <c r="N205" s="309">
        <v>21546155</v>
      </c>
    </row>
    <row r="206" spans="1:14" ht="13.5" customHeight="1" thickBot="1" x14ac:dyDescent="0.25">
      <c r="A206" s="294"/>
      <c r="B206" s="308"/>
      <c r="C206" s="308"/>
      <c r="D206" s="308"/>
      <c r="E206" s="308"/>
      <c r="F206" s="308"/>
      <c r="G206" s="308"/>
      <c r="H206" s="308"/>
      <c r="I206" s="308"/>
      <c r="J206" s="308"/>
      <c r="K206" s="308"/>
      <c r="L206" s="308"/>
      <c r="M206" s="308"/>
      <c r="N206" s="310"/>
    </row>
    <row r="207" spans="1:14" ht="13.5" customHeight="1" x14ac:dyDescent="0.2">
      <c r="A207" s="295" t="s">
        <v>13</v>
      </c>
      <c r="B207" s="295">
        <v>49955442</v>
      </c>
      <c r="C207" s="295">
        <v>32350682</v>
      </c>
      <c r="D207" s="295">
        <v>36950344</v>
      </c>
      <c r="E207" s="295">
        <v>71374803</v>
      </c>
      <c r="F207" s="295">
        <v>80039885</v>
      </c>
      <c r="G207" s="295">
        <v>83928746</v>
      </c>
      <c r="H207" s="295">
        <v>99973425</v>
      </c>
      <c r="I207" s="295">
        <v>116925704</v>
      </c>
      <c r="J207" s="295">
        <v>116502906</v>
      </c>
      <c r="K207" s="295">
        <v>106374281</v>
      </c>
      <c r="L207" s="295">
        <v>93716412</v>
      </c>
      <c r="M207" s="295">
        <v>82611328</v>
      </c>
      <c r="N207" s="295">
        <v>970703958</v>
      </c>
    </row>
    <row r="208" spans="1:14" ht="13.5" customHeight="1" thickBot="1" x14ac:dyDescent="0.25">
      <c r="A208" s="296"/>
      <c r="B208" s="296"/>
      <c r="C208" s="296"/>
      <c r="D208" s="296"/>
      <c r="E208" s="296"/>
      <c r="F208" s="296"/>
      <c r="G208" s="296"/>
      <c r="H208" s="296"/>
      <c r="I208" s="296"/>
      <c r="J208" s="296"/>
      <c r="K208" s="296"/>
      <c r="L208" s="296"/>
      <c r="M208" s="296"/>
      <c r="N208" s="296"/>
    </row>
  </sheetData>
  <mergeCells count="1197">
    <mergeCell ref="C37:C38"/>
    <mergeCell ref="D37:D38"/>
    <mergeCell ref="E37:E38"/>
    <mergeCell ref="F37:F38"/>
    <mergeCell ref="G37:G38"/>
    <mergeCell ref="H37:H38"/>
    <mergeCell ref="I37:I38"/>
    <mergeCell ref="A2:N2"/>
    <mergeCell ref="A12:N12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K14:K15"/>
    <mergeCell ref="L14:L15"/>
    <mergeCell ref="M14:M15"/>
    <mergeCell ref="N14:N15"/>
    <mergeCell ref="A16:A17"/>
    <mergeCell ref="A18:A19"/>
    <mergeCell ref="A20:A21"/>
    <mergeCell ref="A22:A23"/>
    <mergeCell ref="A24:A25"/>
    <mergeCell ref="A26:A27"/>
    <mergeCell ref="B16:B17"/>
    <mergeCell ref="C16:C17"/>
    <mergeCell ref="D16:D17"/>
    <mergeCell ref="B90:B91"/>
    <mergeCell ref="C90:C91"/>
    <mergeCell ref="D90:D91"/>
    <mergeCell ref="E90:E91"/>
    <mergeCell ref="F90:F91"/>
    <mergeCell ref="B39:B40"/>
    <mergeCell ref="C39:C40"/>
    <mergeCell ref="D39:D40"/>
    <mergeCell ref="E39:E40"/>
    <mergeCell ref="F39:F40"/>
    <mergeCell ref="G39:G40"/>
    <mergeCell ref="H39:H40"/>
    <mergeCell ref="I39:I40"/>
    <mergeCell ref="J39:J40"/>
    <mergeCell ref="K39:K40"/>
    <mergeCell ref="L39:L40"/>
    <mergeCell ref="B45:B46"/>
    <mergeCell ref="C45:C46"/>
    <mergeCell ref="D45:D46"/>
    <mergeCell ref="E45:E46"/>
    <mergeCell ref="F45:F46"/>
    <mergeCell ref="G45:G46"/>
    <mergeCell ref="H45:H46"/>
    <mergeCell ref="I45:I46"/>
    <mergeCell ref="J45:J46"/>
    <mergeCell ref="K45:K46"/>
    <mergeCell ref="L45:L46"/>
    <mergeCell ref="B51:B52"/>
    <mergeCell ref="C51:C52"/>
    <mergeCell ref="D51:D52"/>
    <mergeCell ref="E51:E52"/>
    <mergeCell ref="F51:F52"/>
    <mergeCell ref="G125:G126"/>
    <mergeCell ref="H125:H126"/>
    <mergeCell ref="G90:G91"/>
    <mergeCell ref="H90:H91"/>
    <mergeCell ref="I90:I91"/>
    <mergeCell ref="H92:H93"/>
    <mergeCell ref="I92:I93"/>
    <mergeCell ref="G94:G95"/>
    <mergeCell ref="H94:H95"/>
    <mergeCell ref="J125:J126"/>
    <mergeCell ref="K125:K126"/>
    <mergeCell ref="L125:L126"/>
    <mergeCell ref="M125:M126"/>
    <mergeCell ref="N125:N126"/>
    <mergeCell ref="M90:M91"/>
    <mergeCell ref="N90:N91"/>
    <mergeCell ref="J90:J91"/>
    <mergeCell ref="K90:K91"/>
    <mergeCell ref="L90:L91"/>
    <mergeCell ref="I154:I155"/>
    <mergeCell ref="J154:J155"/>
    <mergeCell ref="K154:K155"/>
    <mergeCell ref="L154:L155"/>
    <mergeCell ref="M154:M155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K147:K148"/>
    <mergeCell ref="L147:L148"/>
    <mergeCell ref="M147:M148"/>
    <mergeCell ref="C185:C186"/>
    <mergeCell ref="D185:D186"/>
    <mergeCell ref="E185:E186"/>
    <mergeCell ref="F185:F186"/>
    <mergeCell ref="G185:G186"/>
    <mergeCell ref="H185:H186"/>
    <mergeCell ref="I185:I186"/>
    <mergeCell ref="J185:J186"/>
    <mergeCell ref="K185:K186"/>
    <mergeCell ref="L185:L186"/>
    <mergeCell ref="M185:M186"/>
    <mergeCell ref="N185:N186"/>
    <mergeCell ref="A33:N33"/>
    <mergeCell ref="A88:N88"/>
    <mergeCell ref="A123:N123"/>
    <mergeCell ref="A152:N152"/>
    <mergeCell ref="A183:N183"/>
    <mergeCell ref="A41:A42"/>
    <mergeCell ref="A43:A44"/>
    <mergeCell ref="A45:A46"/>
    <mergeCell ref="A37:A38"/>
    <mergeCell ref="A39:A40"/>
    <mergeCell ref="A69:A70"/>
    <mergeCell ref="A71:A72"/>
    <mergeCell ref="A73:A74"/>
    <mergeCell ref="A75:A76"/>
    <mergeCell ref="A77:A78"/>
    <mergeCell ref="A79:A80"/>
    <mergeCell ref="A81:A82"/>
    <mergeCell ref="B154:B155"/>
    <mergeCell ref="G154:G155"/>
    <mergeCell ref="H154:H155"/>
    <mergeCell ref="A47:A48"/>
    <mergeCell ref="A49:A50"/>
    <mergeCell ref="A51:A52"/>
    <mergeCell ref="A53:A54"/>
    <mergeCell ref="A55:A56"/>
    <mergeCell ref="A57:A58"/>
    <mergeCell ref="A59:A60"/>
    <mergeCell ref="A61:A62"/>
    <mergeCell ref="A63:A64"/>
    <mergeCell ref="A65:A66"/>
    <mergeCell ref="A67:A68"/>
    <mergeCell ref="A28:A29"/>
    <mergeCell ref="A35:A36"/>
    <mergeCell ref="A92:A93"/>
    <mergeCell ref="A90:A91"/>
    <mergeCell ref="A96:A97"/>
    <mergeCell ref="A98:A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27:A128"/>
    <mergeCell ref="A129:A130"/>
    <mergeCell ref="A131:A132"/>
    <mergeCell ref="A133:A134"/>
    <mergeCell ref="A135:A136"/>
    <mergeCell ref="A125:A126"/>
    <mergeCell ref="A137:A138"/>
    <mergeCell ref="A139:A140"/>
    <mergeCell ref="A118:A119"/>
    <mergeCell ref="A141:A142"/>
    <mergeCell ref="A143:A144"/>
    <mergeCell ref="A145:A146"/>
    <mergeCell ref="A156:A157"/>
    <mergeCell ref="A154:A155"/>
    <mergeCell ref="A158:A159"/>
    <mergeCell ref="A160:A161"/>
    <mergeCell ref="A162:A163"/>
    <mergeCell ref="A164:A165"/>
    <mergeCell ref="A166:A167"/>
    <mergeCell ref="A168:A169"/>
    <mergeCell ref="A170:A171"/>
    <mergeCell ref="A172:A173"/>
    <mergeCell ref="A147:A148"/>
    <mergeCell ref="A174:A175"/>
    <mergeCell ref="A176:A177"/>
    <mergeCell ref="A187:A188"/>
    <mergeCell ref="A185:A186"/>
    <mergeCell ref="A189:A190"/>
    <mergeCell ref="A191:A192"/>
    <mergeCell ref="A193:A194"/>
    <mergeCell ref="A195:A196"/>
    <mergeCell ref="A197:A198"/>
    <mergeCell ref="A199:A200"/>
    <mergeCell ref="A201:A202"/>
    <mergeCell ref="A203:A204"/>
    <mergeCell ref="A205:A206"/>
    <mergeCell ref="A207:A208"/>
    <mergeCell ref="B207:B208"/>
    <mergeCell ref="B205:B206"/>
    <mergeCell ref="C207:C208"/>
    <mergeCell ref="B203:B204"/>
    <mergeCell ref="C203:C204"/>
    <mergeCell ref="B176:B177"/>
    <mergeCell ref="C176:C177"/>
    <mergeCell ref="B193:B194"/>
    <mergeCell ref="C193:C194"/>
    <mergeCell ref="B197:B198"/>
    <mergeCell ref="C197:C198"/>
    <mergeCell ref="B201:B202"/>
    <mergeCell ref="C201:C202"/>
    <mergeCell ref="B187:B188"/>
    <mergeCell ref="C187:C188"/>
    <mergeCell ref="B191:B192"/>
    <mergeCell ref="C191:C192"/>
    <mergeCell ref="B195:B196"/>
    <mergeCell ref="C195:C196"/>
    <mergeCell ref="B199:B200"/>
    <mergeCell ref="C199:C200"/>
    <mergeCell ref="B185:B186"/>
    <mergeCell ref="D207:D208"/>
    <mergeCell ref="E207:E208"/>
    <mergeCell ref="F207:F208"/>
    <mergeCell ref="G207:G208"/>
    <mergeCell ref="H207:H208"/>
    <mergeCell ref="I207:I208"/>
    <mergeCell ref="J207:J208"/>
    <mergeCell ref="K207:K208"/>
    <mergeCell ref="L207:L208"/>
    <mergeCell ref="M207:M208"/>
    <mergeCell ref="N207:N208"/>
    <mergeCell ref="A178:A179"/>
    <mergeCell ref="B178:B179"/>
    <mergeCell ref="C178:C179"/>
    <mergeCell ref="D178:D179"/>
    <mergeCell ref="E178:E179"/>
    <mergeCell ref="F178:F179"/>
    <mergeCell ref="G178:G179"/>
    <mergeCell ref="H178:H179"/>
    <mergeCell ref="I178:I179"/>
    <mergeCell ref="J178:J179"/>
    <mergeCell ref="K178:K179"/>
    <mergeCell ref="L178:L179"/>
    <mergeCell ref="M178:M179"/>
    <mergeCell ref="N178:N179"/>
    <mergeCell ref="B189:B190"/>
    <mergeCell ref="C189:C190"/>
    <mergeCell ref="D189:D190"/>
    <mergeCell ref="E189:E190"/>
    <mergeCell ref="F189:F190"/>
    <mergeCell ref="G189:G190"/>
    <mergeCell ref="H189:H190"/>
    <mergeCell ref="B118:B119"/>
    <mergeCell ref="C118:C119"/>
    <mergeCell ref="D118:D119"/>
    <mergeCell ref="E118:E119"/>
    <mergeCell ref="F118:F119"/>
    <mergeCell ref="G118:G119"/>
    <mergeCell ref="H118:H119"/>
    <mergeCell ref="I118:I119"/>
    <mergeCell ref="J118:J119"/>
    <mergeCell ref="K118:K119"/>
    <mergeCell ref="L118:L119"/>
    <mergeCell ref="M118:M119"/>
    <mergeCell ref="N118:N119"/>
    <mergeCell ref="A83:A84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K83:K84"/>
    <mergeCell ref="L83:L84"/>
    <mergeCell ref="M83:M84"/>
    <mergeCell ref="N83:N84"/>
    <mergeCell ref="B94:B95"/>
    <mergeCell ref="C94:C95"/>
    <mergeCell ref="D94:D95"/>
    <mergeCell ref="A94:A95"/>
    <mergeCell ref="B92:B93"/>
    <mergeCell ref="E16:E17"/>
    <mergeCell ref="F16:F17"/>
    <mergeCell ref="G16:G17"/>
    <mergeCell ref="H16:H17"/>
    <mergeCell ref="I16:I17"/>
    <mergeCell ref="J16:J17"/>
    <mergeCell ref="K16:K17"/>
    <mergeCell ref="L16:L17"/>
    <mergeCell ref="M16:M17"/>
    <mergeCell ref="N16:N17"/>
    <mergeCell ref="B18:B19"/>
    <mergeCell ref="C18:C19"/>
    <mergeCell ref="D18:D19"/>
    <mergeCell ref="E18:E19"/>
    <mergeCell ref="F18:F19"/>
    <mergeCell ref="G18:G19"/>
    <mergeCell ref="H18:H19"/>
    <mergeCell ref="I18:I19"/>
    <mergeCell ref="J18:J19"/>
    <mergeCell ref="K18:K19"/>
    <mergeCell ref="L18:L19"/>
    <mergeCell ref="M18:M19"/>
    <mergeCell ref="N18:N19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  <mergeCell ref="K20:K21"/>
    <mergeCell ref="L20:L21"/>
    <mergeCell ref="M20:M21"/>
    <mergeCell ref="N20:N21"/>
    <mergeCell ref="B22:B23"/>
    <mergeCell ref="C22:C23"/>
    <mergeCell ref="D22:D23"/>
    <mergeCell ref="E22:E23"/>
    <mergeCell ref="F22:F23"/>
    <mergeCell ref="G22:G23"/>
    <mergeCell ref="H22:H23"/>
    <mergeCell ref="I22:I23"/>
    <mergeCell ref="J22:J23"/>
    <mergeCell ref="K22:K23"/>
    <mergeCell ref="L22:L23"/>
    <mergeCell ref="M22:M23"/>
    <mergeCell ref="N22:N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K24:K25"/>
    <mergeCell ref="L24:L25"/>
    <mergeCell ref="M24:M25"/>
    <mergeCell ref="N24:N25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J37:J38"/>
    <mergeCell ref="K37:K38"/>
    <mergeCell ref="L37:L38"/>
    <mergeCell ref="M37:M38"/>
    <mergeCell ref="N37:N38"/>
    <mergeCell ref="B28:B29"/>
    <mergeCell ref="C28:C29"/>
    <mergeCell ref="D28:D29"/>
    <mergeCell ref="E28:E29"/>
    <mergeCell ref="F28:F29"/>
    <mergeCell ref="G28:G29"/>
    <mergeCell ref="H28:H29"/>
    <mergeCell ref="I28:I29"/>
    <mergeCell ref="J28:J29"/>
    <mergeCell ref="K28:K29"/>
    <mergeCell ref="L28:L29"/>
    <mergeCell ref="M28:M29"/>
    <mergeCell ref="N28:N29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K35:K36"/>
    <mergeCell ref="L35:L36"/>
    <mergeCell ref="M35:M36"/>
    <mergeCell ref="N35:N36"/>
    <mergeCell ref="B37:B38"/>
    <mergeCell ref="N39:N40"/>
    <mergeCell ref="B41:B42"/>
    <mergeCell ref="C41:C42"/>
    <mergeCell ref="D41:D42"/>
    <mergeCell ref="E41:E42"/>
    <mergeCell ref="F41:F42"/>
    <mergeCell ref="G41:G42"/>
    <mergeCell ref="H41:H42"/>
    <mergeCell ref="I41:I42"/>
    <mergeCell ref="J41:J42"/>
    <mergeCell ref="K41:K42"/>
    <mergeCell ref="L41:L42"/>
    <mergeCell ref="M41:M42"/>
    <mergeCell ref="N41:N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K43:K44"/>
    <mergeCell ref="L43:L44"/>
    <mergeCell ref="M43:M44"/>
    <mergeCell ref="N43:N44"/>
    <mergeCell ref="M39:M40"/>
    <mergeCell ref="M45:M46"/>
    <mergeCell ref="N45:N46"/>
    <mergeCell ref="B47:B48"/>
    <mergeCell ref="C47:C48"/>
    <mergeCell ref="D47:D48"/>
    <mergeCell ref="E47:E48"/>
    <mergeCell ref="F47:F48"/>
    <mergeCell ref="G47:G48"/>
    <mergeCell ref="H47:H48"/>
    <mergeCell ref="I47:I48"/>
    <mergeCell ref="J47:J48"/>
    <mergeCell ref="K47:K48"/>
    <mergeCell ref="L47:L48"/>
    <mergeCell ref="M47:M48"/>
    <mergeCell ref="N47:N48"/>
    <mergeCell ref="B49:B50"/>
    <mergeCell ref="C49:C50"/>
    <mergeCell ref="D49:D50"/>
    <mergeCell ref="E49:E50"/>
    <mergeCell ref="F49:F50"/>
    <mergeCell ref="G49:G50"/>
    <mergeCell ref="H49:H50"/>
    <mergeCell ref="I49:I50"/>
    <mergeCell ref="J49:J50"/>
    <mergeCell ref="K49:K50"/>
    <mergeCell ref="L49:L50"/>
    <mergeCell ref="M49:M50"/>
    <mergeCell ref="N49:N50"/>
    <mergeCell ref="G51:G52"/>
    <mergeCell ref="H51:H52"/>
    <mergeCell ref="I51:I52"/>
    <mergeCell ref="J51:J52"/>
    <mergeCell ref="K51:K52"/>
    <mergeCell ref="L51:L52"/>
    <mergeCell ref="M51:M52"/>
    <mergeCell ref="N51:N52"/>
    <mergeCell ref="B53:B54"/>
    <mergeCell ref="C53:C54"/>
    <mergeCell ref="D53:D54"/>
    <mergeCell ref="E53:E54"/>
    <mergeCell ref="F53:F54"/>
    <mergeCell ref="G53:G54"/>
    <mergeCell ref="H53:H54"/>
    <mergeCell ref="I53:I54"/>
    <mergeCell ref="J53:J54"/>
    <mergeCell ref="K53:K54"/>
    <mergeCell ref="L53:L54"/>
    <mergeCell ref="M53:M54"/>
    <mergeCell ref="N53:N54"/>
    <mergeCell ref="B55:B56"/>
    <mergeCell ref="C55:C56"/>
    <mergeCell ref="D55:D56"/>
    <mergeCell ref="E55:E56"/>
    <mergeCell ref="F55:F56"/>
    <mergeCell ref="G55:G56"/>
    <mergeCell ref="H55:H56"/>
    <mergeCell ref="I55:I56"/>
    <mergeCell ref="J55:J56"/>
    <mergeCell ref="K55:K56"/>
    <mergeCell ref="L55:L56"/>
    <mergeCell ref="M55:M56"/>
    <mergeCell ref="N55:N56"/>
    <mergeCell ref="B57:B58"/>
    <mergeCell ref="C57:C58"/>
    <mergeCell ref="D57:D58"/>
    <mergeCell ref="E57:E58"/>
    <mergeCell ref="F57:F58"/>
    <mergeCell ref="G57:G58"/>
    <mergeCell ref="H57:H58"/>
    <mergeCell ref="I57:I58"/>
    <mergeCell ref="J57:J58"/>
    <mergeCell ref="K57:K58"/>
    <mergeCell ref="L57:L58"/>
    <mergeCell ref="M57:M58"/>
    <mergeCell ref="N57:N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K59:K60"/>
    <mergeCell ref="L59:L60"/>
    <mergeCell ref="M59:M60"/>
    <mergeCell ref="N59:N60"/>
    <mergeCell ref="B61:B62"/>
    <mergeCell ref="C61:C62"/>
    <mergeCell ref="D61:D62"/>
    <mergeCell ref="E61:E62"/>
    <mergeCell ref="F61:F62"/>
    <mergeCell ref="G61:G62"/>
    <mergeCell ref="H61:H62"/>
    <mergeCell ref="I61:I62"/>
    <mergeCell ref="J61:J62"/>
    <mergeCell ref="K61:K62"/>
    <mergeCell ref="L61:L62"/>
    <mergeCell ref="M61:M62"/>
    <mergeCell ref="N61:N62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K63:K64"/>
    <mergeCell ref="L63:L64"/>
    <mergeCell ref="M63:M64"/>
    <mergeCell ref="N63:N64"/>
    <mergeCell ref="B65:B66"/>
    <mergeCell ref="C65:C66"/>
    <mergeCell ref="D65:D66"/>
    <mergeCell ref="E65:E66"/>
    <mergeCell ref="F65:F66"/>
    <mergeCell ref="G65:G66"/>
    <mergeCell ref="H65:H66"/>
    <mergeCell ref="I65:I66"/>
    <mergeCell ref="J65:J66"/>
    <mergeCell ref="K65:K66"/>
    <mergeCell ref="L65:L66"/>
    <mergeCell ref="M65:M66"/>
    <mergeCell ref="N65:N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K67:K68"/>
    <mergeCell ref="L67:L68"/>
    <mergeCell ref="M67:M68"/>
    <mergeCell ref="N67:N68"/>
    <mergeCell ref="B69:B70"/>
    <mergeCell ref="C69:C70"/>
    <mergeCell ref="D69:D70"/>
    <mergeCell ref="E69:E70"/>
    <mergeCell ref="F69:F70"/>
    <mergeCell ref="G69:G70"/>
    <mergeCell ref="H69:H70"/>
    <mergeCell ref="I69:I70"/>
    <mergeCell ref="J69:J70"/>
    <mergeCell ref="K69:K70"/>
    <mergeCell ref="L69:L70"/>
    <mergeCell ref="M69:M70"/>
    <mergeCell ref="N69:N70"/>
    <mergeCell ref="B71:B72"/>
    <mergeCell ref="C71:C72"/>
    <mergeCell ref="D71:D72"/>
    <mergeCell ref="E71:E72"/>
    <mergeCell ref="F71:F72"/>
    <mergeCell ref="G71:G72"/>
    <mergeCell ref="H71:H72"/>
    <mergeCell ref="I71:I72"/>
    <mergeCell ref="J71:J72"/>
    <mergeCell ref="K71:K72"/>
    <mergeCell ref="L71:L72"/>
    <mergeCell ref="M71:M72"/>
    <mergeCell ref="N71:N72"/>
    <mergeCell ref="B73:B74"/>
    <mergeCell ref="C73:C74"/>
    <mergeCell ref="D73:D74"/>
    <mergeCell ref="E73:E74"/>
    <mergeCell ref="F73:F74"/>
    <mergeCell ref="G73:G74"/>
    <mergeCell ref="H73:H74"/>
    <mergeCell ref="I73:I74"/>
    <mergeCell ref="J73:J74"/>
    <mergeCell ref="K73:K74"/>
    <mergeCell ref="L73:L74"/>
    <mergeCell ref="M73:M74"/>
    <mergeCell ref="N73:N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K75:K76"/>
    <mergeCell ref="L75:L76"/>
    <mergeCell ref="M75:M76"/>
    <mergeCell ref="N75:N76"/>
    <mergeCell ref="B77:B78"/>
    <mergeCell ref="C77:C78"/>
    <mergeCell ref="D77:D78"/>
    <mergeCell ref="E77:E78"/>
    <mergeCell ref="F77:F78"/>
    <mergeCell ref="G77:G78"/>
    <mergeCell ref="H77:H78"/>
    <mergeCell ref="I77:I78"/>
    <mergeCell ref="J77:J78"/>
    <mergeCell ref="K77:K78"/>
    <mergeCell ref="L77:L78"/>
    <mergeCell ref="M77:M78"/>
    <mergeCell ref="N77:N78"/>
    <mergeCell ref="B79:B80"/>
    <mergeCell ref="C79:C80"/>
    <mergeCell ref="D79:D80"/>
    <mergeCell ref="E79:E80"/>
    <mergeCell ref="F79:F80"/>
    <mergeCell ref="G79:G80"/>
    <mergeCell ref="H79:H80"/>
    <mergeCell ref="I79:I80"/>
    <mergeCell ref="J79:J80"/>
    <mergeCell ref="K79:K80"/>
    <mergeCell ref="L79:L80"/>
    <mergeCell ref="M79:M80"/>
    <mergeCell ref="N79:N80"/>
    <mergeCell ref="B81:B82"/>
    <mergeCell ref="C81:C82"/>
    <mergeCell ref="D81:D82"/>
    <mergeCell ref="E81:E82"/>
    <mergeCell ref="F81:F82"/>
    <mergeCell ref="G81:G82"/>
    <mergeCell ref="H81:H82"/>
    <mergeCell ref="I81:I82"/>
    <mergeCell ref="J81:J82"/>
    <mergeCell ref="K81:K82"/>
    <mergeCell ref="L81:L82"/>
    <mergeCell ref="M81:M82"/>
    <mergeCell ref="N81:N82"/>
    <mergeCell ref="C92:C93"/>
    <mergeCell ref="D92:D93"/>
    <mergeCell ref="E92:E93"/>
    <mergeCell ref="F92:F93"/>
    <mergeCell ref="G92:G93"/>
    <mergeCell ref="J92:J93"/>
    <mergeCell ref="K92:K93"/>
    <mergeCell ref="L92:L93"/>
    <mergeCell ref="M92:M93"/>
    <mergeCell ref="N92:N93"/>
    <mergeCell ref="E94:E95"/>
    <mergeCell ref="F94:F95"/>
    <mergeCell ref="I94:I95"/>
    <mergeCell ref="J94:J95"/>
    <mergeCell ref="K94:K95"/>
    <mergeCell ref="L94:L95"/>
    <mergeCell ref="M94:M95"/>
    <mergeCell ref="N94:N95"/>
    <mergeCell ref="B96:B97"/>
    <mergeCell ref="C96:C97"/>
    <mergeCell ref="D96:D97"/>
    <mergeCell ref="E96:E97"/>
    <mergeCell ref="F96:F97"/>
    <mergeCell ref="G96:G97"/>
    <mergeCell ref="H96:H97"/>
    <mergeCell ref="I96:I97"/>
    <mergeCell ref="J96:J97"/>
    <mergeCell ref="K96:K97"/>
    <mergeCell ref="L96:L97"/>
    <mergeCell ref="M96:M97"/>
    <mergeCell ref="N96:N97"/>
    <mergeCell ref="B98:B99"/>
    <mergeCell ref="C98:C99"/>
    <mergeCell ref="D98:D99"/>
    <mergeCell ref="E98:E99"/>
    <mergeCell ref="F98:F99"/>
    <mergeCell ref="G98:G99"/>
    <mergeCell ref="H98:H99"/>
    <mergeCell ref="I98:I99"/>
    <mergeCell ref="J98:J99"/>
    <mergeCell ref="K98:K99"/>
    <mergeCell ref="L98:L99"/>
    <mergeCell ref="M98:M99"/>
    <mergeCell ref="N98:N99"/>
    <mergeCell ref="B100:B101"/>
    <mergeCell ref="C100:C101"/>
    <mergeCell ref="D100:D101"/>
    <mergeCell ref="E100:E101"/>
    <mergeCell ref="F100:F101"/>
    <mergeCell ref="G100:G101"/>
    <mergeCell ref="H100:H101"/>
    <mergeCell ref="I100:I101"/>
    <mergeCell ref="J100:J101"/>
    <mergeCell ref="K100:K101"/>
    <mergeCell ref="L100:L101"/>
    <mergeCell ref="M100:M101"/>
    <mergeCell ref="N100:N101"/>
    <mergeCell ref="B102:B103"/>
    <mergeCell ref="C102:C103"/>
    <mergeCell ref="D102:D103"/>
    <mergeCell ref="E102:E103"/>
    <mergeCell ref="F102:F103"/>
    <mergeCell ref="G102:G103"/>
    <mergeCell ref="H102:H103"/>
    <mergeCell ref="I102:I103"/>
    <mergeCell ref="J102:J103"/>
    <mergeCell ref="K102:K103"/>
    <mergeCell ref="L102:L103"/>
    <mergeCell ref="M102:M103"/>
    <mergeCell ref="N102:N103"/>
    <mergeCell ref="B104:B105"/>
    <mergeCell ref="C104:C105"/>
    <mergeCell ref="D104:D105"/>
    <mergeCell ref="E104:E105"/>
    <mergeCell ref="F104:F105"/>
    <mergeCell ref="G104:G105"/>
    <mergeCell ref="H104:H105"/>
    <mergeCell ref="I104:I105"/>
    <mergeCell ref="J104:J105"/>
    <mergeCell ref="K104:K105"/>
    <mergeCell ref="L104:L105"/>
    <mergeCell ref="M104:M105"/>
    <mergeCell ref="N104:N105"/>
    <mergeCell ref="B106:B107"/>
    <mergeCell ref="C106:C107"/>
    <mergeCell ref="D106:D107"/>
    <mergeCell ref="E106:E107"/>
    <mergeCell ref="F106:F107"/>
    <mergeCell ref="G106:G107"/>
    <mergeCell ref="H106:H107"/>
    <mergeCell ref="I106:I107"/>
    <mergeCell ref="J106:J107"/>
    <mergeCell ref="K106:K107"/>
    <mergeCell ref="L106:L107"/>
    <mergeCell ref="M106:M107"/>
    <mergeCell ref="N106:N107"/>
    <mergeCell ref="B108:B109"/>
    <mergeCell ref="C108:C109"/>
    <mergeCell ref="D108:D109"/>
    <mergeCell ref="E108:E109"/>
    <mergeCell ref="F108:F109"/>
    <mergeCell ref="G108:G109"/>
    <mergeCell ref="H108:H109"/>
    <mergeCell ref="I108:I109"/>
    <mergeCell ref="J108:J109"/>
    <mergeCell ref="K108:K109"/>
    <mergeCell ref="L108:L109"/>
    <mergeCell ref="M108:M109"/>
    <mergeCell ref="N108:N109"/>
    <mergeCell ref="B110:B111"/>
    <mergeCell ref="C110:C111"/>
    <mergeCell ref="D110:D111"/>
    <mergeCell ref="E110:E111"/>
    <mergeCell ref="F110:F111"/>
    <mergeCell ref="G110:G111"/>
    <mergeCell ref="H110:H111"/>
    <mergeCell ref="I110:I111"/>
    <mergeCell ref="J110:J111"/>
    <mergeCell ref="K110:K111"/>
    <mergeCell ref="L110:L111"/>
    <mergeCell ref="M110:M111"/>
    <mergeCell ref="N110:N111"/>
    <mergeCell ref="B112:B113"/>
    <mergeCell ref="C112:C113"/>
    <mergeCell ref="D112:D113"/>
    <mergeCell ref="E112:E113"/>
    <mergeCell ref="F112:F113"/>
    <mergeCell ref="G112:G113"/>
    <mergeCell ref="H112:H113"/>
    <mergeCell ref="I112:I113"/>
    <mergeCell ref="J112:J113"/>
    <mergeCell ref="K112:K113"/>
    <mergeCell ref="L112:L113"/>
    <mergeCell ref="M112:M113"/>
    <mergeCell ref="N112:N113"/>
    <mergeCell ref="B114:B115"/>
    <mergeCell ref="C114:C115"/>
    <mergeCell ref="D114:D115"/>
    <mergeCell ref="E114:E115"/>
    <mergeCell ref="F114:F115"/>
    <mergeCell ref="G114:G115"/>
    <mergeCell ref="H114:H115"/>
    <mergeCell ref="I114:I115"/>
    <mergeCell ref="J114:J115"/>
    <mergeCell ref="K114:K115"/>
    <mergeCell ref="L114:L115"/>
    <mergeCell ref="M114:M115"/>
    <mergeCell ref="N114:N115"/>
    <mergeCell ref="B116:B117"/>
    <mergeCell ref="C116:C117"/>
    <mergeCell ref="D116:D117"/>
    <mergeCell ref="E116:E117"/>
    <mergeCell ref="F116:F117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E127:E128"/>
    <mergeCell ref="F127:F128"/>
    <mergeCell ref="G127:G128"/>
    <mergeCell ref="H127:H128"/>
    <mergeCell ref="I127:I128"/>
    <mergeCell ref="J127:J128"/>
    <mergeCell ref="K127:K128"/>
    <mergeCell ref="L127:L128"/>
    <mergeCell ref="M127:M128"/>
    <mergeCell ref="N127:N128"/>
    <mergeCell ref="I125:I126"/>
    <mergeCell ref="B125:B126"/>
    <mergeCell ref="C125:C126"/>
    <mergeCell ref="D125:D126"/>
    <mergeCell ref="E125:E126"/>
    <mergeCell ref="B127:B128"/>
    <mergeCell ref="C127:C128"/>
    <mergeCell ref="D127:D128"/>
    <mergeCell ref="F125:F126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K131:K132"/>
    <mergeCell ref="L131:L132"/>
    <mergeCell ref="M131:M132"/>
    <mergeCell ref="N131:N132"/>
    <mergeCell ref="B133:B134"/>
    <mergeCell ref="C133:C134"/>
    <mergeCell ref="D133:D134"/>
    <mergeCell ref="E133:E134"/>
    <mergeCell ref="F133:F134"/>
    <mergeCell ref="G133:G134"/>
    <mergeCell ref="H133:H134"/>
    <mergeCell ref="I133:I134"/>
    <mergeCell ref="J133:J134"/>
    <mergeCell ref="K133:K134"/>
    <mergeCell ref="L133:L134"/>
    <mergeCell ref="M133:M134"/>
    <mergeCell ref="N133:N134"/>
    <mergeCell ref="B135:B136"/>
    <mergeCell ref="C135:C136"/>
    <mergeCell ref="D135:D136"/>
    <mergeCell ref="E135:E136"/>
    <mergeCell ref="F135:F136"/>
    <mergeCell ref="G135:G136"/>
    <mergeCell ref="H135:H136"/>
    <mergeCell ref="I135:I136"/>
    <mergeCell ref="J135:J136"/>
    <mergeCell ref="K135:K136"/>
    <mergeCell ref="L135:L136"/>
    <mergeCell ref="M135:M136"/>
    <mergeCell ref="N135:N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7:K138"/>
    <mergeCell ref="L137:L138"/>
    <mergeCell ref="M137:M138"/>
    <mergeCell ref="N137:N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K139:K140"/>
    <mergeCell ref="L139:L140"/>
    <mergeCell ref="M139:M140"/>
    <mergeCell ref="N139:N140"/>
    <mergeCell ref="B141:B142"/>
    <mergeCell ref="C141:C142"/>
    <mergeCell ref="D141:D142"/>
    <mergeCell ref="E141:E142"/>
    <mergeCell ref="F141:F142"/>
    <mergeCell ref="G141:G142"/>
    <mergeCell ref="H141:H142"/>
    <mergeCell ref="I141:I142"/>
    <mergeCell ref="J141:J142"/>
    <mergeCell ref="K141:K142"/>
    <mergeCell ref="L141:L142"/>
    <mergeCell ref="M141:M142"/>
    <mergeCell ref="N141:N142"/>
    <mergeCell ref="B143:B144"/>
    <mergeCell ref="C143:C144"/>
    <mergeCell ref="D143:D144"/>
    <mergeCell ref="E143:E144"/>
    <mergeCell ref="F143:F144"/>
    <mergeCell ref="G143:G144"/>
    <mergeCell ref="H143:H144"/>
    <mergeCell ref="I143:I144"/>
    <mergeCell ref="J143:J144"/>
    <mergeCell ref="K143:K144"/>
    <mergeCell ref="L143:L144"/>
    <mergeCell ref="M143:M144"/>
    <mergeCell ref="N143:N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K145:K146"/>
    <mergeCell ref="L145:L146"/>
    <mergeCell ref="M145:M146"/>
    <mergeCell ref="N145:N146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J156:J157"/>
    <mergeCell ref="K156:K157"/>
    <mergeCell ref="L156:L157"/>
    <mergeCell ref="M156:M157"/>
    <mergeCell ref="N156:N157"/>
    <mergeCell ref="N147:N148"/>
    <mergeCell ref="N154:N155"/>
    <mergeCell ref="C154:C155"/>
    <mergeCell ref="D154:D155"/>
    <mergeCell ref="E154:E155"/>
    <mergeCell ref="F154:F155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J158:J159"/>
    <mergeCell ref="K158:K159"/>
    <mergeCell ref="L158:L159"/>
    <mergeCell ref="M158:M159"/>
    <mergeCell ref="N158:N159"/>
    <mergeCell ref="B160:B161"/>
    <mergeCell ref="C160:C161"/>
    <mergeCell ref="D160:D161"/>
    <mergeCell ref="E160:E161"/>
    <mergeCell ref="F160:F161"/>
    <mergeCell ref="G160:G161"/>
    <mergeCell ref="H160:H161"/>
    <mergeCell ref="I160:I161"/>
    <mergeCell ref="J160:J161"/>
    <mergeCell ref="K160:K161"/>
    <mergeCell ref="L160:L161"/>
    <mergeCell ref="M160:M161"/>
    <mergeCell ref="N160:N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B164:B165"/>
    <mergeCell ref="C164:C165"/>
    <mergeCell ref="D164:D165"/>
    <mergeCell ref="E164:E165"/>
    <mergeCell ref="F164:F165"/>
    <mergeCell ref="G164:G165"/>
    <mergeCell ref="H164:H165"/>
    <mergeCell ref="I164:I165"/>
    <mergeCell ref="J164:J165"/>
    <mergeCell ref="K164:K165"/>
    <mergeCell ref="L164:L165"/>
    <mergeCell ref="M164:M165"/>
    <mergeCell ref="N164:N165"/>
    <mergeCell ref="B166:B167"/>
    <mergeCell ref="C166:C167"/>
    <mergeCell ref="D166:D167"/>
    <mergeCell ref="E166:E167"/>
    <mergeCell ref="F166:F167"/>
    <mergeCell ref="G166:G167"/>
    <mergeCell ref="H166:H167"/>
    <mergeCell ref="I166:I167"/>
    <mergeCell ref="J166:J167"/>
    <mergeCell ref="K166:K167"/>
    <mergeCell ref="L166:L167"/>
    <mergeCell ref="M166:M167"/>
    <mergeCell ref="N166:N167"/>
    <mergeCell ref="B168:B169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K168:K169"/>
    <mergeCell ref="L168:L169"/>
    <mergeCell ref="M168:M169"/>
    <mergeCell ref="N168:N169"/>
    <mergeCell ref="B170:B171"/>
    <mergeCell ref="C170:C171"/>
    <mergeCell ref="D170:D171"/>
    <mergeCell ref="E170:E171"/>
    <mergeCell ref="F170:F171"/>
    <mergeCell ref="G170:G171"/>
    <mergeCell ref="H170:H171"/>
    <mergeCell ref="I170:I171"/>
    <mergeCell ref="J170:J171"/>
    <mergeCell ref="K170:K171"/>
    <mergeCell ref="L170:L171"/>
    <mergeCell ref="M170:M171"/>
    <mergeCell ref="N170:N171"/>
    <mergeCell ref="B172:B173"/>
    <mergeCell ref="C172:C173"/>
    <mergeCell ref="D172:D173"/>
    <mergeCell ref="E172:E173"/>
    <mergeCell ref="F172:F173"/>
    <mergeCell ref="G172:G173"/>
    <mergeCell ref="H172:H173"/>
    <mergeCell ref="I172:I173"/>
    <mergeCell ref="J172:J173"/>
    <mergeCell ref="K172:K173"/>
    <mergeCell ref="L172:L173"/>
    <mergeCell ref="M172:M173"/>
    <mergeCell ref="N172:N173"/>
    <mergeCell ref="B174:B175"/>
    <mergeCell ref="C174:C175"/>
    <mergeCell ref="D174:D175"/>
    <mergeCell ref="E174:E175"/>
    <mergeCell ref="F174:F175"/>
    <mergeCell ref="G174:G175"/>
    <mergeCell ref="H174:H175"/>
    <mergeCell ref="I174:I175"/>
    <mergeCell ref="J174:J175"/>
    <mergeCell ref="K174:K175"/>
    <mergeCell ref="L174:L175"/>
    <mergeCell ref="M174:M175"/>
    <mergeCell ref="N174:N175"/>
    <mergeCell ref="D176:D177"/>
    <mergeCell ref="E176:E177"/>
    <mergeCell ref="F176:F177"/>
    <mergeCell ref="G176:G177"/>
    <mergeCell ref="H176:H177"/>
    <mergeCell ref="I176:I177"/>
    <mergeCell ref="J176:J177"/>
    <mergeCell ref="K176:K177"/>
    <mergeCell ref="L176:L177"/>
    <mergeCell ref="M176:M177"/>
    <mergeCell ref="N176:N177"/>
    <mergeCell ref="D187:D188"/>
    <mergeCell ref="E187:E188"/>
    <mergeCell ref="F187:F188"/>
    <mergeCell ref="G187:G188"/>
    <mergeCell ref="H187:H188"/>
    <mergeCell ref="I187:I188"/>
    <mergeCell ref="J187:J188"/>
    <mergeCell ref="K187:K188"/>
    <mergeCell ref="L187:L188"/>
    <mergeCell ref="M187:M188"/>
    <mergeCell ref="N187:N188"/>
    <mergeCell ref="I189:I190"/>
    <mergeCell ref="J189:J190"/>
    <mergeCell ref="K189:K190"/>
    <mergeCell ref="L189:L190"/>
    <mergeCell ref="M189:M190"/>
    <mergeCell ref="N189:N190"/>
    <mergeCell ref="D191:D192"/>
    <mergeCell ref="E191:E192"/>
    <mergeCell ref="F191:F192"/>
    <mergeCell ref="G191:G192"/>
    <mergeCell ref="H191:H192"/>
    <mergeCell ref="I191:I192"/>
    <mergeCell ref="J191:J192"/>
    <mergeCell ref="K191:K192"/>
    <mergeCell ref="L191:L192"/>
    <mergeCell ref="M191:M192"/>
    <mergeCell ref="N191:N192"/>
    <mergeCell ref="D193:D194"/>
    <mergeCell ref="E193:E194"/>
    <mergeCell ref="F193:F194"/>
    <mergeCell ref="G193:G194"/>
    <mergeCell ref="H193:H194"/>
    <mergeCell ref="I193:I194"/>
    <mergeCell ref="J193:J194"/>
    <mergeCell ref="K193:K194"/>
    <mergeCell ref="L193:L194"/>
    <mergeCell ref="M193:M194"/>
    <mergeCell ref="N193:N194"/>
    <mergeCell ref="D195:D196"/>
    <mergeCell ref="E195:E196"/>
    <mergeCell ref="F195:F196"/>
    <mergeCell ref="G195:G196"/>
    <mergeCell ref="H195:H196"/>
    <mergeCell ref="I195:I196"/>
    <mergeCell ref="J195:J196"/>
    <mergeCell ref="K195:K196"/>
    <mergeCell ref="L195:L196"/>
    <mergeCell ref="M195:M196"/>
    <mergeCell ref="N195:N196"/>
    <mergeCell ref="M201:M202"/>
    <mergeCell ref="D197:D198"/>
    <mergeCell ref="E197:E198"/>
    <mergeCell ref="F197:F198"/>
    <mergeCell ref="G197:G198"/>
    <mergeCell ref="H197:H198"/>
    <mergeCell ref="I197:I198"/>
    <mergeCell ref="J197:J198"/>
    <mergeCell ref="K197:K198"/>
    <mergeCell ref="L197:L198"/>
    <mergeCell ref="M197:M198"/>
    <mergeCell ref="N197:N198"/>
    <mergeCell ref="G201:G202"/>
    <mergeCell ref="H201:H202"/>
    <mergeCell ref="I201:I202"/>
    <mergeCell ref="J201:J202"/>
    <mergeCell ref="N199:N200"/>
    <mergeCell ref="N201:N202"/>
    <mergeCell ref="D199:D200"/>
    <mergeCell ref="E199:E200"/>
    <mergeCell ref="F199:F200"/>
    <mergeCell ref="C205:C206"/>
    <mergeCell ref="D205:D206"/>
    <mergeCell ref="E205:E206"/>
    <mergeCell ref="F205:F206"/>
    <mergeCell ref="G205:G206"/>
    <mergeCell ref="H205:H206"/>
    <mergeCell ref="D201:D202"/>
    <mergeCell ref="E201:E202"/>
    <mergeCell ref="F201:F202"/>
    <mergeCell ref="D203:D204"/>
    <mergeCell ref="E203:E204"/>
    <mergeCell ref="F203:F204"/>
    <mergeCell ref="G203:G204"/>
    <mergeCell ref="L203:L204"/>
    <mergeCell ref="M203:M204"/>
    <mergeCell ref="H203:H204"/>
    <mergeCell ref="K201:K202"/>
    <mergeCell ref="L201:L202"/>
    <mergeCell ref="G199:G200"/>
    <mergeCell ref="H199:H200"/>
    <mergeCell ref="I199:I200"/>
    <mergeCell ref="J199:J200"/>
    <mergeCell ref="K199:K200"/>
    <mergeCell ref="L199:L200"/>
    <mergeCell ref="M199:M200"/>
    <mergeCell ref="I205:I206"/>
    <mergeCell ref="J205:J206"/>
    <mergeCell ref="K205:K206"/>
    <mergeCell ref="I203:I204"/>
    <mergeCell ref="J203:J204"/>
    <mergeCell ref="K203:K204"/>
    <mergeCell ref="L205:L206"/>
    <mergeCell ref="M205:M206"/>
    <mergeCell ref="N205:N206"/>
    <mergeCell ref="N203:N204"/>
  </mergeCells>
  <phoneticPr fontId="5" type="noConversion"/>
  <hyperlinks>
    <hyperlink ref="A4" location="'Tn Km 2013'!A34" display="1 - FERROEXPRESO PAMPEANO S.A."/>
    <hyperlink ref="A5" location="'Tn Km 2013'!A60" display="2 - NUEVO CENTRAL ARGENTINO S.A."/>
    <hyperlink ref="A6" location="'Tn Km 2013'!A79" display="3 - FERROSUR ROCA S.A."/>
    <hyperlink ref="A7" location="'Tn Km 2013'!A100" display="4 - BELGRANO CARGAS Y LOGÍSTICA S.A. - Línea San Martín "/>
    <hyperlink ref="A8" location="'Tn Km 2013'!A119" display="5 - BELGRANO CARGAS Y LOGÍSTICA S.A. - Línea Urquiza"/>
    <hyperlink ref="A4:C4" location="'2003'!A30" display="1 - FERROEXPRESO PAMPEANO S.A."/>
    <hyperlink ref="A5:C5" location="'2003'!A63" display="2 - NUEVO CENTRAL ARGENTINO S.A."/>
    <hyperlink ref="A6:C6" location="'2003'!A117" display="3 - FERROSUR ROCA S.A."/>
    <hyperlink ref="A7:C7" location="'2003'!A149" display="4 - AMERICA LATINA LOGISTICA CENTRAL S.A. "/>
    <hyperlink ref="A8:C8" location="'2003'!A180" display="5 - AMERICA LATINA LOGISTICA MESOPOTAMICA S.A."/>
    <hyperlink ref="A9:C9" location="'2003'!A209" display="6 - BELGRANO CARGAS S.A."/>
  </hyperlinks>
  <pageMargins left="0.74803149606299213" right="0.74803149606299213" top="0.98425196850393704" bottom="0.98425196850393704" header="0" footer="0"/>
  <pageSetup paperSize="9" scale="59" fitToHeight="0" orientation="landscape" r:id="rId1"/>
  <headerFooter alignWithMargins="0">
    <oddHeader>&amp;L&amp;G</oddHeader>
    <oddFooter>&amp;C&amp;8Tabla de elaboración propia a partir de los datos aportados por los concesionarios.</oddFooter>
  </headerFooter>
  <rowBreaks count="5" manualBreakCount="5">
    <brk id="32" max="16383" man="1"/>
    <brk id="87" max="16383" man="1"/>
    <brk id="122" max="16383" man="1"/>
    <brk id="151" max="16383" man="1"/>
    <brk id="182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11</vt:i4>
      </vt:variant>
    </vt:vector>
  </HeadingPairs>
  <TitlesOfParts>
    <vt:vector size="40" baseType="lpstr">
      <vt:lpstr>Indice</vt:lpstr>
      <vt:lpstr>Desde 1992 hasta 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'2013'!Área_de_impresión</vt:lpstr>
      <vt:lpstr>'2015'!Área_de_impresión</vt:lpstr>
      <vt:lpstr>'2016'!Área_de_impresión</vt:lpstr>
      <vt:lpstr>'2017'!Área_de_impresión</vt:lpstr>
      <vt:lpstr>'2018'!Área_de_impresión</vt:lpstr>
      <vt:lpstr>'2019'!Área_de_impresión</vt:lpstr>
      <vt:lpstr>'2020'!Área_de_impresión</vt:lpstr>
      <vt:lpstr>'2021'!Área_de_impresión</vt:lpstr>
      <vt:lpstr>'2022'!Área_de_impresión</vt:lpstr>
      <vt:lpstr>'2023'!Área_de_impresión</vt:lpstr>
      <vt:lpstr>Indice!Área_de_impresión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Toneladas.kilómetro de cargas</dc:title>
  <dc:creator>Ing. Daniel Gassman</dc:creator>
  <cp:lastModifiedBy>Roxana Fanti</cp:lastModifiedBy>
  <cp:lastPrinted>2020-01-23T17:41:15Z</cp:lastPrinted>
  <dcterms:created xsi:type="dcterms:W3CDTF">2000-01-25T13:45:46Z</dcterms:created>
  <dcterms:modified xsi:type="dcterms:W3CDTF">2024-02-15T17:51:24Z</dcterms:modified>
</cp:coreProperties>
</file>