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3\040 Cuestionarios\10 Modelo Enviado\Productores\"/>
    </mc:Choice>
  </mc:AlternateContent>
  <bookViews>
    <workbookView xWindow="240" yWindow="45" windowWidth="9135" windowHeight="4965" tabRatio="869" activeTab="1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 Costos" sheetId="36" r:id="rId14"/>
    <sheet name="8.b. Costos" sheetId="53" r:id="rId15"/>
    <sheet name="8.c. Costos" sheetId="54" r:id="rId16"/>
    <sheet name="8.d. Costos" sheetId="59" r:id="rId17"/>
    <sheet name="9.a adicionalcostos" sheetId="50" r:id="rId18"/>
    <sheet name="9.b adicionalcostos" sheetId="55" r:id="rId19"/>
    <sheet name="9.c adicionalcostos" sheetId="56" r:id="rId20"/>
    <sheet name="9.d adicionalcostos" sheetId="60" r:id="rId21"/>
    <sheet name="10.a-precios" sheetId="38" r:id="rId22"/>
    <sheet name="10.b-precios" sheetId="57" r:id="rId23"/>
    <sheet name="10.c-precios" sheetId="58" r:id="rId24"/>
    <sheet name="10.d-precios" sheetId="61" r:id="rId25"/>
    <sheet name="11- impo " sheetId="40" r:id="rId26"/>
    <sheet name="12Reventa" sheetId="41" r:id="rId27"/>
    <sheet name="13 existencias" sheetId="42" r:id="rId28"/>
    <sheet name="14impo semi " sheetId="43" r:id="rId29"/>
    <sheet name="11-Máx. Prod." sheetId="14" state="hidden" r:id="rId30"/>
    <sheet name="14-horas trabajadas" sheetId="23" state="hidden" r:id="rId31"/>
  </sheets>
  <externalReferences>
    <externalReference r:id="rId32"/>
    <externalReference r:id="rId33"/>
    <externalReference r:id="rId34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21">'10.a-precios'!$B$1:$F$65</definedName>
    <definedName name="_xlnm.Print_Area" localSheetId="22">'10.b-precios'!$B$1:$F$65</definedName>
    <definedName name="_xlnm.Print_Area" localSheetId="23">'10.c-precios'!$B$1:$F$65</definedName>
    <definedName name="_xlnm.Print_Area" localSheetId="24">'10.d-precios'!$B$1:$F$65</definedName>
    <definedName name="_xlnm.Print_Area" localSheetId="25">'11- impo '!$A$1:$F$63</definedName>
    <definedName name="_xlnm.Print_Area" localSheetId="29">'11-Máx. Prod.'!$A$1:$B$5</definedName>
    <definedName name="_xlnm.Print_Area" localSheetId="26">'12Reventa'!$A$1:$I$63</definedName>
    <definedName name="_xlnm.Print_Area" localSheetId="27">'13 existencias'!$A$1:$E$13</definedName>
    <definedName name="_xlnm.Print_Area" localSheetId="30">'14-horas trabajadas'!$A$1:$D$10</definedName>
    <definedName name="_xlnm.Print_Area" localSheetId="28">'14impo semi '!$A$1:$F$68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'7.costos totales  coproductos'!$A$1:$E$21</definedName>
    <definedName name="_xlnm.Print_Area" localSheetId="13">'8.a. Costos'!$A$1:$I$67</definedName>
    <definedName name="_xlnm.Print_Area" localSheetId="14">'8.b. Costos'!$A$1:$I$67</definedName>
    <definedName name="_xlnm.Print_Area" localSheetId="15">'8.c. Costos'!$A$1:$I$67</definedName>
    <definedName name="_xlnm.Print_Area" localSheetId="16">'8.d. Costos'!$A$1:$I$67</definedName>
    <definedName name="_xlnm.Print_Area" localSheetId="17">'9.a adicionalcostos'!$A$1:$G$45</definedName>
    <definedName name="_xlnm.Print_Area" localSheetId="18">'9.b adicionalcostos'!$A$1:$G$45</definedName>
    <definedName name="_xlnm.Print_Area" localSheetId="19">'9.c adicionalcostos'!$A$1:$G$45</definedName>
    <definedName name="_xlnm.Print_Area" localSheetId="20">'9.d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D75" i="61" l="1"/>
  <c r="C75" i="61"/>
  <c r="D74" i="61"/>
  <c r="C74" i="61"/>
  <c r="D73" i="61"/>
  <c r="C73" i="61"/>
  <c r="D72" i="61"/>
  <c r="C72" i="61"/>
  <c r="D71" i="61"/>
  <c r="C71" i="61"/>
  <c r="B65" i="61"/>
  <c r="B75" i="61"/>
  <c r="B64" i="61"/>
  <c r="B74" i="61"/>
  <c r="B62" i="61"/>
  <c r="B61" i="61"/>
  <c r="B60" i="61"/>
  <c r="B58" i="61"/>
  <c r="B57" i="61"/>
  <c r="B56" i="61"/>
  <c r="B55" i="61"/>
  <c r="B54" i="61"/>
  <c r="B53" i="61"/>
  <c r="B52" i="61"/>
  <c r="B51" i="61"/>
  <c r="B50" i="61"/>
  <c r="B49" i="61"/>
  <c r="B48" i="61"/>
  <c r="B47" i="61"/>
  <c r="B46" i="61"/>
  <c r="B45" i="61"/>
  <c r="B44" i="61"/>
  <c r="B43" i="61"/>
  <c r="B42" i="61"/>
  <c r="B41" i="61"/>
  <c r="B40" i="61"/>
  <c r="B39" i="61"/>
  <c r="B38" i="61"/>
  <c r="B37" i="61"/>
  <c r="B36" i="61"/>
  <c r="B35" i="61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E25" i="60"/>
  <c r="D25" i="60"/>
  <c r="C25" i="60"/>
  <c r="A3" i="60"/>
  <c r="H71" i="59"/>
  <c r="F71" i="59"/>
  <c r="D71" i="59"/>
  <c r="B71" i="59"/>
  <c r="H70" i="59"/>
  <c r="F70" i="59"/>
  <c r="D70" i="59"/>
  <c r="B70" i="59"/>
  <c r="A4" i="59"/>
  <c r="E28" i="34"/>
  <c r="E18" i="34"/>
  <c r="D75" i="58"/>
  <c r="C75" i="58"/>
  <c r="D74" i="58"/>
  <c r="C74" i="58"/>
  <c r="D73" i="58"/>
  <c r="C73" i="58"/>
  <c r="D72" i="58"/>
  <c r="C72" i="58"/>
  <c r="D71" i="58"/>
  <c r="C71" i="58"/>
  <c r="B65" i="58"/>
  <c r="B75" i="58"/>
  <c r="B64" i="58"/>
  <c r="B74" i="58"/>
  <c r="B60" i="58"/>
  <c r="B58" i="58"/>
  <c r="B57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D75" i="57"/>
  <c r="C75" i="57"/>
  <c r="D74" i="57"/>
  <c r="C74" i="57"/>
  <c r="D73" i="57"/>
  <c r="C73" i="57"/>
  <c r="D72" i="57"/>
  <c r="C72" i="57"/>
  <c r="D71" i="57"/>
  <c r="C71" i="57"/>
  <c r="B65" i="57"/>
  <c r="B75" i="57"/>
  <c r="B64" i="57"/>
  <c r="B74" i="57"/>
  <c r="B60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E25" i="56"/>
  <c r="D25" i="56"/>
  <c r="C25" i="56"/>
  <c r="A3" i="56"/>
  <c r="E25" i="55"/>
  <c r="D25" i="55"/>
  <c r="C25" i="55"/>
  <c r="A3" i="55"/>
  <c r="H71" i="54"/>
  <c r="F71" i="54"/>
  <c r="D71" i="54"/>
  <c r="B71" i="54"/>
  <c r="H70" i="54"/>
  <c r="F70" i="54"/>
  <c r="D70" i="54"/>
  <c r="B70" i="54"/>
  <c r="A4" i="54"/>
  <c r="H71" i="53"/>
  <c r="F71" i="53"/>
  <c r="D71" i="53"/>
  <c r="B71" i="53"/>
  <c r="H70" i="53"/>
  <c r="F70" i="53"/>
  <c r="D70" i="53"/>
  <c r="B70" i="53"/>
  <c r="A4" i="53"/>
  <c r="A44" i="52"/>
  <c r="A45" i="52"/>
  <c r="A46" i="52"/>
  <c r="A47" i="52"/>
  <c r="A48" i="52"/>
  <c r="A49" i="52"/>
  <c r="A50" i="52"/>
  <c r="A51" i="52"/>
  <c r="A52" i="52"/>
  <c r="A53" i="52"/>
  <c r="A54" i="52"/>
  <c r="E7" i="51"/>
  <c r="E25" i="51"/>
  <c r="D7" i="51"/>
  <c r="D25" i="51"/>
  <c r="C7" i="51"/>
  <c r="B7" i="51"/>
  <c r="B25" i="51"/>
  <c r="C59" i="45"/>
  <c r="C60" i="45"/>
  <c r="B65" i="38"/>
  <c r="A62" i="40"/>
  <c r="B64" i="38"/>
  <c r="A61" i="40"/>
  <c r="B60" i="38"/>
  <c r="A57" i="40"/>
  <c r="B11" i="34"/>
  <c r="B10" i="34"/>
  <c r="B7" i="34"/>
  <c r="A12" i="28"/>
  <c r="A11" i="28"/>
  <c r="A8" i="28"/>
  <c r="A10" i="32"/>
  <c r="A9" i="32"/>
  <c r="A6" i="32"/>
  <c r="A62" i="47"/>
  <c r="A63" i="46"/>
  <c r="A61" i="47"/>
  <c r="A58" i="47"/>
  <c r="A59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1" i="47"/>
  <c r="A67" i="47"/>
  <c r="A61" i="52"/>
  <c r="A60" i="52"/>
  <c r="A57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3" i="50"/>
  <c r="A4" i="36"/>
  <c r="A3" i="49"/>
  <c r="F6" i="34"/>
  <c r="C6" i="34"/>
  <c r="A3" i="47"/>
  <c r="A4" i="46"/>
  <c r="C25" i="51"/>
  <c r="B27" i="51"/>
  <c r="C27" i="51"/>
  <c r="D27" i="51"/>
  <c r="E27" i="51"/>
  <c r="D25" i="50"/>
  <c r="E25" i="50"/>
  <c r="C25" i="50"/>
  <c r="C3" i="45"/>
  <c r="A3" i="28"/>
  <c r="I63" i="46"/>
  <c r="I62" i="46"/>
  <c r="I61" i="46"/>
  <c r="D61" i="46"/>
  <c r="I60" i="46"/>
  <c r="D60" i="46"/>
  <c r="D71" i="46"/>
  <c r="I59" i="46"/>
  <c r="I56" i="46"/>
  <c r="I55" i="46"/>
  <c r="D55" i="46"/>
  <c r="I54" i="46"/>
  <c r="D54" i="46"/>
  <c r="I53" i="46"/>
  <c r="I52" i="46"/>
  <c r="I51" i="46"/>
  <c r="D51" i="46"/>
  <c r="I50" i="46"/>
  <c r="D50" i="46"/>
  <c r="I49" i="46"/>
  <c r="I48" i="46"/>
  <c r="I47" i="46"/>
  <c r="D47" i="46"/>
  <c r="I46" i="46"/>
  <c r="D46" i="46"/>
  <c r="I45" i="46"/>
  <c r="I44" i="46"/>
  <c r="I43" i="46"/>
  <c r="I42" i="46"/>
  <c r="D42" i="46"/>
  <c r="I41" i="46"/>
  <c r="I40" i="46"/>
  <c r="I39" i="46"/>
  <c r="I38" i="46"/>
  <c r="D38" i="46"/>
  <c r="I37" i="46"/>
  <c r="I36" i="46"/>
  <c r="I35" i="46"/>
  <c r="I34" i="46"/>
  <c r="D34" i="46"/>
  <c r="D73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I19" i="46"/>
  <c r="D19" i="46"/>
  <c r="I18" i="46"/>
  <c r="D18" i="46"/>
  <c r="I17" i="46"/>
  <c r="I16" i="46"/>
  <c r="I15" i="46"/>
  <c r="D15" i="46"/>
  <c r="I14" i="46"/>
  <c r="D14" i="46"/>
  <c r="I13" i="46"/>
  <c r="I12" i="46"/>
  <c r="I11" i="46"/>
  <c r="D11" i="46"/>
  <c r="I10" i="46"/>
  <c r="D10" i="46"/>
  <c r="D70" i="46"/>
  <c r="I9" i="46"/>
  <c r="D63" i="46"/>
  <c r="D45" i="46"/>
  <c r="D48" i="46"/>
  <c r="D49" i="46"/>
  <c r="D52" i="46"/>
  <c r="D53" i="46"/>
  <c r="D56" i="46"/>
  <c r="D62" i="46"/>
  <c r="D33" i="46"/>
  <c r="D35" i="46"/>
  <c r="D36" i="46"/>
  <c r="D37" i="46"/>
  <c r="D39" i="46"/>
  <c r="D40" i="46"/>
  <c r="D41" i="46"/>
  <c r="D43" i="46"/>
  <c r="D44" i="46"/>
  <c r="D21" i="46"/>
  <c r="D22" i="46"/>
  <c r="D24" i="46"/>
  <c r="D25" i="46"/>
  <c r="D26" i="46"/>
  <c r="D28" i="46"/>
  <c r="D29" i="46"/>
  <c r="D30" i="46"/>
  <c r="D32" i="46"/>
  <c r="D59" i="46"/>
  <c r="D9" i="46"/>
  <c r="D12" i="46"/>
  <c r="D13" i="46"/>
  <c r="D16" i="46"/>
  <c r="D17" i="46"/>
  <c r="D20" i="46"/>
  <c r="D58" i="46"/>
  <c r="D69" i="46"/>
  <c r="I58" i="46"/>
  <c r="B18" i="32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B52" i="38"/>
  <c r="A49" i="40"/>
  <c r="A50" i="41"/>
  <c r="A49" i="43"/>
  <c r="B53" i="38"/>
  <c r="A50" i="40"/>
  <c r="A51" i="41"/>
  <c r="A50" i="43"/>
  <c r="B54" i="38"/>
  <c r="A51" i="40"/>
  <c r="A52" i="41"/>
  <c r="A51" i="43"/>
  <c r="B55" i="38"/>
  <c r="A52" i="40"/>
  <c r="A53" i="41"/>
  <c r="A52" i="43"/>
  <c r="B56" i="38"/>
  <c r="A53" i="40"/>
  <c r="A54" i="41"/>
  <c r="A53" i="43"/>
  <c r="B57" i="38"/>
  <c r="A54" i="40"/>
  <c r="A55" i="41"/>
  <c r="A54" i="43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1" i="38"/>
  <c r="D72" i="38"/>
  <c r="D73" i="38"/>
  <c r="D74" i="38"/>
  <c r="D75" i="38"/>
  <c r="C75" i="38"/>
  <c r="C74" i="38"/>
  <c r="C73" i="38"/>
  <c r="C72" i="38"/>
  <c r="C71" i="38"/>
  <c r="B58" i="38"/>
  <c r="A55" i="40"/>
  <c r="A56" i="41"/>
  <c r="A55" i="43"/>
  <c r="C71" i="47"/>
  <c r="C70" i="47"/>
  <c r="B75" i="38"/>
  <c r="B74" i="38"/>
  <c r="B49" i="38"/>
  <c r="A46" i="40"/>
  <c r="A47" i="41"/>
  <c r="H71" i="36"/>
  <c r="H70" i="36"/>
  <c r="F71" i="36"/>
  <c r="F70" i="36"/>
  <c r="D71" i="36"/>
  <c r="D70" i="36"/>
  <c r="B70" i="36"/>
  <c r="B71" i="36"/>
  <c r="B19" i="32"/>
  <c r="B20" i="32"/>
  <c r="B21" i="32"/>
  <c r="B17" i="32"/>
  <c r="B51" i="38"/>
  <c r="A48" i="40"/>
  <c r="A49" i="41"/>
  <c r="A48" i="43"/>
  <c r="B50" i="38"/>
  <c r="A47" i="40"/>
  <c r="A48" i="41"/>
  <c r="A47" i="43"/>
  <c r="B48" i="38"/>
  <c r="A45" i="40"/>
  <c r="A46" i="41"/>
  <c r="A46" i="43"/>
  <c r="B47" i="38"/>
  <c r="A44" i="40"/>
  <c r="A45" i="41"/>
  <c r="A45" i="43"/>
  <c r="B46" i="38"/>
  <c r="A43" i="40"/>
  <c r="A44" i="41"/>
  <c r="A44" i="43"/>
  <c r="B45" i="38"/>
  <c r="A42" i="40"/>
  <c r="A43" i="41"/>
  <c r="A43" i="43"/>
  <c r="B44" i="38"/>
  <c r="A41" i="40"/>
  <c r="A42" i="41"/>
  <c r="A42" i="43"/>
  <c r="B43" i="38"/>
  <c r="A40" i="40"/>
  <c r="A41" i="41"/>
  <c r="A41" i="43"/>
  <c r="B42" i="38"/>
  <c r="A39" i="40"/>
  <c r="A40" i="41"/>
  <c r="A40" i="43"/>
  <c r="B41" i="38"/>
  <c r="A38" i="40"/>
  <c r="A39" i="41"/>
  <c r="A39" i="43"/>
  <c r="B40" i="38"/>
  <c r="A37" i="40"/>
  <c r="A38" i="41"/>
  <c r="A38" i="43"/>
  <c r="B39" i="38"/>
  <c r="A36" i="40"/>
  <c r="A37" i="41"/>
  <c r="A37" i="43"/>
  <c r="B38" i="38"/>
  <c r="A35" i="40"/>
  <c r="A36" i="41"/>
  <c r="A36" i="43"/>
  <c r="B37" i="38"/>
  <c r="A34" i="40"/>
  <c r="A35" i="41"/>
  <c r="A35" i="43"/>
  <c r="B36" i="38"/>
  <c r="A33" i="40"/>
  <c r="A34" i="41"/>
  <c r="A34" i="43"/>
  <c r="B35" i="38"/>
  <c r="A32" i="40"/>
  <c r="A33" i="41"/>
  <c r="A33" i="43"/>
  <c r="B34" i="38"/>
  <c r="A31" i="40"/>
  <c r="A32" i="41"/>
  <c r="A32" i="43"/>
  <c r="B33" i="38"/>
  <c r="A30" i="40"/>
  <c r="A31" i="41"/>
  <c r="A31" i="43"/>
  <c r="B32" i="38"/>
  <c r="A29" i="40"/>
  <c r="A30" i="41"/>
  <c r="A30" i="43"/>
  <c r="B31" i="38"/>
  <c r="A28" i="40"/>
  <c r="A29" i="41"/>
  <c r="A29" i="43"/>
  <c r="B30" i="38"/>
  <c r="A27" i="40"/>
  <c r="A28" i="41"/>
  <c r="A28" i="43"/>
  <c r="B29" i="38"/>
  <c r="A26" i="40"/>
  <c r="A27" i="41"/>
  <c r="A27" i="43"/>
  <c r="B28" i="38"/>
  <c r="A25" i="40"/>
  <c r="A26" i="41"/>
  <c r="A26" i="43"/>
  <c r="B27" i="38"/>
  <c r="A24" i="40"/>
  <c r="A25" i="41"/>
  <c r="A25" i="43"/>
  <c r="B26" i="38"/>
  <c r="A23" i="40"/>
  <c r="A24" i="41"/>
  <c r="A24" i="43"/>
  <c r="B25" i="38"/>
  <c r="A22" i="40"/>
  <c r="A23" i="41"/>
  <c r="A23" i="43"/>
  <c r="B24" i="38"/>
  <c r="A21" i="40"/>
  <c r="A22" i="41"/>
  <c r="A22" i="43"/>
  <c r="B23" i="38"/>
  <c r="A20" i="40"/>
  <c r="A21" i="41"/>
  <c r="A21" i="43"/>
  <c r="B22" i="38"/>
  <c r="A19" i="40"/>
  <c r="A20" i="41"/>
  <c r="A20" i="43"/>
  <c r="B21" i="38"/>
  <c r="A18" i="40"/>
  <c r="A19" i="41"/>
  <c r="A19" i="43"/>
  <c r="B20" i="38"/>
  <c r="A17" i="40"/>
  <c r="A18" i="41"/>
  <c r="A18" i="43"/>
  <c r="B19" i="38"/>
  <c r="A16" i="40"/>
  <c r="A17" i="41"/>
  <c r="A17" i="43"/>
  <c r="B18" i="38"/>
  <c r="A15" i="40"/>
  <c r="A16" i="41"/>
  <c r="A16" i="43"/>
  <c r="B17" i="38"/>
  <c r="A14" i="40"/>
  <c r="A15" i="41"/>
  <c r="A15" i="43"/>
  <c r="B16" i="38"/>
  <c r="A13" i="40"/>
  <c r="A14" i="41"/>
  <c r="A14" i="43"/>
  <c r="B15" i="38"/>
  <c r="A12" i="40"/>
  <c r="A13" i="41"/>
  <c r="A13" i="43"/>
  <c r="B14" i="38"/>
  <c r="A11" i="40"/>
  <c r="A12" i="41"/>
  <c r="A12" i="43"/>
  <c r="B13" i="38"/>
  <c r="A10" i="40"/>
  <c r="A11" i="41"/>
  <c r="A11" i="43"/>
  <c r="B12" i="38"/>
  <c r="A9" i="40"/>
  <c r="A10" i="41"/>
  <c r="A10" i="43"/>
  <c r="B11" i="38"/>
  <c r="A8" i="40"/>
  <c r="A9" i="41"/>
  <c r="A9" i="43"/>
  <c r="C69" i="47"/>
  <c r="C68" i="47"/>
  <c r="J57" i="45"/>
  <c r="E57" i="45"/>
  <c r="F57" i="45"/>
  <c r="G57" i="45"/>
  <c r="H57" i="45"/>
  <c r="I57" i="45"/>
  <c r="K57" i="45"/>
  <c r="A3" i="32"/>
  <c r="F16" i="33"/>
  <c r="B22" i="33"/>
  <c r="C22" i="33"/>
  <c r="D22" i="33"/>
  <c r="E22" i="33"/>
  <c r="A3" i="40"/>
  <c r="A3" i="41"/>
  <c r="A3" i="43"/>
  <c r="A62" i="46"/>
  <c r="A70" i="47"/>
  <c r="C61" i="45"/>
  <c r="A9" i="28"/>
  <c r="A58" i="52"/>
  <c r="A7" i="32"/>
  <c r="A73" i="40"/>
  <c r="A62" i="41"/>
  <c r="A74" i="41"/>
  <c r="B62" i="58"/>
  <c r="A8" i="32"/>
  <c r="A10" i="28"/>
  <c r="A59" i="52"/>
  <c r="B62" i="57"/>
  <c r="A60" i="47"/>
  <c r="A62" i="43"/>
  <c r="A74" i="43"/>
  <c r="A74" i="40"/>
  <c r="A63" i="41"/>
  <c r="A75" i="41"/>
  <c r="B9" i="34"/>
  <c r="D74" i="46"/>
  <c r="D72" i="46"/>
  <c r="B61" i="38"/>
  <c r="A58" i="40"/>
  <c r="B8" i="34"/>
  <c r="B61" i="57"/>
  <c r="A59" i="47"/>
  <c r="B61" i="58"/>
  <c r="B62" i="38"/>
  <c r="A59" i="40"/>
  <c r="A61" i="43"/>
  <c r="A73" i="43"/>
  <c r="A58" i="41"/>
  <c r="A57" i="43"/>
  <c r="A59" i="43"/>
  <c r="A60" i="41"/>
  <c r="A61" i="46"/>
  <c r="A69" i="47"/>
  <c r="A59" i="41"/>
  <c r="A58" i="43"/>
  <c r="A68" i="47"/>
  <c r="A60" i="46"/>
</calcChain>
</file>

<file path=xl/sharedStrings.xml><?xml version="1.0" encoding="utf-8"?>
<sst xmlns="http://schemas.openxmlformats.org/spreadsheetml/2006/main" count="832" uniqueCount="277">
  <si>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</si>
  <si>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</si>
  <si>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</si>
  <si>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</si>
  <si>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</si>
  <si>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</si>
  <si>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</si>
  <si>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</si>
  <si>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</si>
  <si>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</si>
  <si>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</si>
  <si>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</si>
  <si>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</si>
  <si>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</si>
  <si>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</si>
  <si>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</si>
  <si>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</si>
  <si>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</si>
  <si>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</si>
  <si>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</si>
  <si>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</si>
  <si>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</si>
  <si>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</si>
  <si>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</si>
  <si>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</si>
  <si>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</si>
  <si>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</si>
  <si>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</si>
  <si>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</si>
  <si>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</si>
  <si>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</si>
  <si>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</si>
  <si>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</si>
  <si>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</si>
  <si>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</si>
  <si>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</si>
  <si>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</si>
  <si>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</si>
  <si>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</si>
  <si>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</si>
  <si>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</si>
  <si>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</si>
  <si>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</si>
  <si>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</si>
  <si>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</si>
  <si>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</si>
  <si>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</si>
  <si>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</si>
  <si>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</si>
  <si>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</si>
  <si>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</si>
  <si>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</si>
  <si>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</si>
  <si>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</si>
  <si>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</si>
  <si>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</si>
  <si>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</si>
  <si>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</si>
  <si>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</si>
  <si>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</si>
  <si>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</si>
  <si>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</si>
  <si>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</si>
  <si>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</si>
  <si>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</si>
  <si>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</si>
  <si>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</si>
  <si>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</si>
  <si>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</si>
  <si>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</si>
  <si>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</si>
  <si>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</si>
  <si>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</si>
  <si>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</si>
  <si>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</si>
  <si>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</si>
  <si>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</si>
  <si>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</si>
  <si>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</si>
  <si>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</si>
  <si>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</si>
  <si>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</si>
  <si>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</si>
  <si>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</si>
  <si>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</si>
  <si>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</si>
  <si>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</si>
  <si>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</si>
  <si>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</si>
  <si>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</si>
  <si>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</si>
  <si>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</si>
  <si>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</si>
  <si>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</si>
  <si>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</si>
  <si>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</si>
  <si>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</si>
  <si>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</si>
  <si>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</si>
  <si>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</si>
  <si>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</si>
  <si>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</si>
  <si>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</si>
  <si>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</si>
  <si>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</si>
  <si>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</si>
  <si>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</si>
  <si>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</si>
  <si>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</si>
  <si>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</si>
  <si>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</si>
  <si>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</si>
  <si>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</si>
  <si>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</si>
  <si>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</si>
  <si>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</si>
  <si>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</si>
  <si>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</si>
  <si>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</si>
  <si>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</si>
  <si>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</si>
  <si>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</si>
  <si>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</si>
  <si>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</si>
  <si>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</si>
  <si>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</si>
  <si>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</si>
  <si>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</si>
  <si>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</si>
  <si>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</si>
  <si>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</si>
  <si>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</si>
  <si>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</si>
  <si>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</si>
  <si>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</si>
  <si>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</si>
  <si>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</si>
  <si>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</si>
  <si>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</si>
  <si>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</si>
  <si>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</si>
  <si>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</si>
  <si>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</si>
  <si>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</si>
  <si>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</si>
  <si>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</si>
  <si>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</si>
  <si>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</si>
  <si>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</si>
  <si>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</si>
  <si>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</si>
  <si>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</si>
  <si>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</si>
  <si>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</si>
  <si>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</si>
  <si>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CONTROLES CNCE (muestran diferencias entre totales y mensuales y diferencia existencias informadas con teóricas)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</si>
  <si>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</si>
  <si>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</si>
  <si>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</si>
  <si>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</si>
  <si>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</si>
  <si>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</si>
  <si>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</si>
  <si>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</si>
  <si>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</si>
  <si>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</si>
  <si>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</si>
  <si>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</si>
  <si>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</si>
  <si>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</si>
  <si>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</si>
  <si>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</si>
  <si>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</si>
  <si>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</si>
  <si>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</si>
  <si>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</si>
  <si>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</si>
  <si>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</si>
  <si>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</si>
  <si>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</si>
  <si>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</si>
  <si>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</si>
  <si>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producto y coproducto/s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</si>
  <si>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</si>
  <si>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</si>
  <si>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</si>
  <si>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</si>
  <si>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</si>
  <si>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</si>
  <si>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</si>
  <si>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</si>
  <si>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</si>
  <si>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</si>
  <si>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</si>
  <si>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</si>
  <si>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</si>
  <si>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</si>
  <si>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</si>
  <si>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</si>
  <si>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</si>
  <si>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</si>
  <si>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</si>
  <si>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en pesos por unidad de producto similar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</si>
  <si>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</si>
  <si>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</si>
  <si>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</si>
  <si>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</si>
  <si>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</si>
  <si>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</si>
  <si>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</si>
  <si>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</si>
  <si>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</si>
  <si>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</si>
  <si>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</si>
  <si>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</si>
  <si>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</si>
  <si>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</si>
  <si>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</si>
  <si>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</si>
  <si>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</si>
  <si>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</si>
  <si>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</si>
  <si>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</si>
  <si>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</si>
  <si>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</si>
  <si>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</si>
  <si>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</si>
  <si>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</si>
  <si>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Denim</t>
  </si>
  <si>
    <t>Ene. 2018</t>
  </si>
  <si>
    <t>Ene. 2017</t>
  </si>
  <si>
    <t>En metro lineal</t>
  </si>
  <si>
    <t>Metro lineal</t>
  </si>
  <si>
    <t>en pesos por metro lineal</t>
  </si>
  <si>
    <t>por metro lineal</t>
  </si>
  <si>
    <t>promedio 2015</t>
  </si>
  <si>
    <t>promedio 2016</t>
  </si>
  <si>
    <t>promedio 2017</t>
  </si>
  <si>
    <t>En pesos por metro lineal</t>
  </si>
  <si>
    <t>Cuadro N° 8.a</t>
  </si>
  <si>
    <t>Cuadro N° 8.b</t>
  </si>
  <si>
    <t>Cuadro N° 8.c</t>
  </si>
  <si>
    <t>cantidad por unidad de medida de producto / art.represent</t>
  </si>
  <si>
    <t>ene-18</t>
  </si>
  <si>
    <t>Cuadro N° 9.a</t>
  </si>
  <si>
    <t>Cuadro N° 9.b</t>
  </si>
  <si>
    <t>Cuadro N° 9.c</t>
  </si>
  <si>
    <t>Cuadro Nº 10.a</t>
  </si>
  <si>
    <t>Cuadro Nº 10.b</t>
  </si>
  <si>
    <t>Cuadro Nº 10.c</t>
  </si>
  <si>
    <t>Brasil</t>
  </si>
  <si>
    <t>Perú</t>
  </si>
  <si>
    <t>China</t>
  </si>
  <si>
    <t>Origen:..................</t>
  </si>
  <si>
    <t>importadas de todos los orígenes</t>
  </si>
  <si>
    <t>(en metro lineal y valores de primera venta)</t>
  </si>
  <si>
    <t>Denim importado de todos los orígenes</t>
  </si>
  <si>
    <t>Origen no investigado</t>
  </si>
  <si>
    <t>Diseño y desarrollo, poscionamiento de marca, etc.</t>
  </si>
  <si>
    <t>Profesional</t>
  </si>
  <si>
    <t>No profesional</t>
  </si>
  <si>
    <t>Otros Productos</t>
  </si>
  <si>
    <t>CONFECCIONISTA</t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</si>
  <si>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Los de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1,65 m. (+/- 5 cm.) y con acabados especiales bajo proceso de caustificado o mercerizado.</t>
    </r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</si>
  <si>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Los de contenido de algodón superior o igual al 85% en peso, de peso superior a 200 g/ m2 y con hilados teñidos en «índigo blue» según Colour Index 73000, con hilados de elastómeros, con una densidad superior o igual a 44 hilos por cm2, e inferior o igual a 54 hilos por cm2, con un ancho de 1,45 m. (+/- 5 cm.) y con acabados especiales bajo proceso de caustificado o mercerizado y posterior resinado o sobreteñido.</t>
    </r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</si>
  <si>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Los de contenido de algodón inferior al 85% en peso, de peso superior a 200 g/ m2 y con hilados teñidos en «índigo blue» según Colour Index 73000, con hilados de elastómeros, con una densidad superior o igual a 44 hilos por cm2, e inferior o igual a 54 hilos por cm2, con un ancho de 1,40 m. (+/- 5 cm.), con un contenido de poliéster de 20% (+/-5) en la trama, sin acabados especiales.</t>
    </r>
  </si>
  <si>
    <t>Cuadro N° 8.d</t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</si>
  <si>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Los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cuyo equivalente importado clasifica por la posición arancelaria 5211.49.00.970.</t>
    </r>
  </si>
  <si>
    <t>OTRO</t>
  </si>
  <si>
    <t>Cuadro N° 9.d</t>
  </si>
  <si>
    <r>
      <rPr>
        <u/>
        <sz val="10"/>
        <rFont val="Arial"/>
        <family val="2"/>
      </rPr>
      <t>Modelo representativo</t>
    </r>
    <r>
      <rPr>
        <sz val="10"/>
        <rFont val="Arial"/>
        <family val="2"/>
      </rPr>
      <t>:  Los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cuyo equivalente importado clasifica por la posición arancelaria 5211.49.00.970.</t>
    </r>
  </si>
  <si>
    <t>Los de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1,65 m. (+/- 5 cm.) y con acabados especiales bajo proceso de caustificado o mercerizado.</t>
  </si>
  <si>
    <t>Los de contenido de algodón superior o igual al 85% en peso, de peso superior a 200 g/ m2 y con hilados teñidos en «índigo blue» según Colour Index 73000, con hilados de elastómeros, con una densidad superior o igual a 44 hilos por cm2, e inferior o igual a 54 hilos por cm2, con un ancho de 1,45 m. (+/- 5 cm.) y con acabados especiales bajo proceso de caustificado o mercerizado y posterior resinado o sobreteñido.</t>
  </si>
  <si>
    <t>Cuadro Nº 10.d</t>
  </si>
  <si>
    <t>Los de contenido de algodón inferior al 85% en peso, de peso superior a 200 g/ m2 y con hilados teñidos en «índigo blue» según Colour Index 73000, con hilados de elastómeros, con una densidad superior o igual a 44 hilos por cm2, e inferior o igual a 54 hilos por cm2, con un ancho de 1,40 m. (+/- 5 cm.), con un contenido de poliéster de 20% (+/-5) en la trama, sin acabados especiales.</t>
  </si>
  <si>
    <t>Los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cuyo equivalente importado clasifica por la posición arancelaria 5211.49.00.970</t>
  </si>
  <si>
    <t>en metro 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</si>
</sst>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3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20" fillId="0" borderId="34" xfId="0" applyFont="1" applyBorder="1" applyProtection="1">
      <protection locked="0"/>
    </xf>
    <xf numFmtId="0" fontId="20" fillId="0" borderId="35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5" applyFont="1" applyBorder="1" applyAlignment="1" applyProtection="1">
      <alignment horizontal="center"/>
      <protection locked="0"/>
    </xf>
    <xf numFmtId="9" fontId="1" fillId="0" borderId="38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38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6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2" fillId="0" borderId="0" xfId="4" applyFont="1" applyBorder="1" applyProtection="1"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17" fontId="1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3" xfId="0" applyFont="1" applyFill="1" applyBorder="1" applyAlignment="1" applyProtection="1">
      <alignment horizontal="center"/>
      <protection locked="0"/>
    </xf>
    <xf numFmtId="0" fontId="4" fillId="7" borderId="50" xfId="0" applyFont="1" applyFill="1" applyBorder="1" applyAlignment="1" applyProtection="1">
      <alignment horizontal="center"/>
      <protection locked="0"/>
    </xf>
    <xf numFmtId="0" fontId="4" fillId="7" borderId="2" xfId="0" applyNumberFormat="1" applyFont="1" applyFill="1" applyBorder="1" applyAlignment="1" applyProtection="1">
      <alignment horizontal="center"/>
      <protection locked="0"/>
    </xf>
    <xf numFmtId="0" fontId="4" fillId="7" borderId="12" xfId="0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0" fontId="4" fillId="7" borderId="0" xfId="0" applyFont="1" applyFill="1" applyAlignment="1" applyProtection="1">
      <protection locked="0"/>
    </xf>
    <xf numFmtId="0" fontId="11" fillId="7" borderId="0" xfId="0" applyFont="1" applyFill="1" applyBorder="1" applyProtection="1"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7" fontId="4" fillId="3" borderId="9" xfId="0" applyNumberFormat="1" applyFont="1" applyFill="1" applyBorder="1" applyAlignment="1" applyProtection="1">
      <alignment horizontal="center"/>
      <protection locked="0"/>
    </xf>
    <xf numFmtId="3" fontId="11" fillId="0" borderId="19" xfId="3" quotePrefix="1" applyNumberFormat="1" applyFont="1" applyFill="1" applyBorder="1" applyAlignment="1" applyProtection="1">
      <alignment horizontal="right"/>
      <protection locked="0"/>
    </xf>
    <xf numFmtId="3" fontId="11" fillId="0" borderId="20" xfId="3" quotePrefix="1" applyNumberFormat="1" applyFont="1" applyFill="1" applyBorder="1" applyAlignment="1" applyProtection="1">
      <alignment horizontal="right"/>
      <protection locked="0"/>
    </xf>
    <xf numFmtId="3" fontId="11" fillId="0" borderId="13" xfId="3" quotePrefix="1" applyNumberFormat="1" applyFont="1" applyFill="1" applyBorder="1" applyAlignment="1" applyProtection="1">
      <alignment horizontal="right"/>
      <protection locked="0"/>
    </xf>
    <xf numFmtId="3" fontId="11" fillId="0" borderId="9" xfId="3" quotePrefix="1" applyNumberFormat="1" applyFont="1" applyFill="1" applyBorder="1" applyAlignment="1" applyProtection="1">
      <alignment horizontal="right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" fontId="11" fillId="0" borderId="9" xfId="3" quotePrefix="1" applyNumberFormat="1" applyFont="1" applyFill="1" applyBorder="1" applyAlignment="1" applyProtection="1">
      <alignment horizontal="center"/>
      <protection locked="0"/>
    </xf>
    <xf numFmtId="0" fontId="11" fillId="7" borderId="67" xfId="0" applyFont="1" applyFill="1" applyBorder="1" applyProtection="1">
      <protection locked="0"/>
    </xf>
    <xf numFmtId="0" fontId="20" fillId="7" borderId="0" xfId="0" applyFont="1" applyFill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57" xfId="0" applyFont="1" applyFill="1" applyBorder="1" applyAlignment="1" applyProtection="1">
      <alignment horizontal="center" vertical="center" wrapText="1"/>
      <protection locked="0"/>
    </xf>
    <xf numFmtId="17" fontId="4" fillId="7" borderId="9" xfId="0" applyNumberFormat="1" applyFont="1" applyFill="1" applyBorder="1" applyAlignment="1" applyProtection="1">
      <alignment horizontal="center" vertical="center"/>
      <protection locked="0"/>
    </xf>
    <xf numFmtId="0" fontId="4" fillId="7" borderId="0" xfId="4" applyFont="1" applyFill="1" applyBorder="1" applyAlignment="1" applyProtection="1">
      <alignment horizontal="left"/>
      <protection locked="0"/>
    </xf>
    <xf numFmtId="0" fontId="11" fillId="7" borderId="0" xfId="4" applyFont="1" applyFill="1" applyBorder="1" applyProtection="1">
      <protection locked="0"/>
    </xf>
    <xf numFmtId="0" fontId="5" fillId="7" borderId="0" xfId="4" applyFont="1" applyFill="1" applyBorder="1" applyAlignment="1" applyProtection="1">
      <alignment horizontal="left"/>
      <protection locked="0"/>
    </xf>
    <xf numFmtId="0" fontId="25" fillId="7" borderId="0" xfId="4" applyFont="1" applyFill="1" applyBorder="1" applyProtection="1">
      <protection locked="0"/>
    </xf>
    <xf numFmtId="0" fontId="4" fillId="7" borderId="8" xfId="4" applyFont="1" applyFill="1" applyBorder="1" applyAlignment="1" applyProtection="1">
      <alignment horizontal="center"/>
      <protection locked="0"/>
    </xf>
    <xf numFmtId="0" fontId="4" fillId="0" borderId="0" xfId="4" applyFont="1" applyBorder="1" applyAlignment="1" applyProtection="1">
      <alignment horizontal="left"/>
      <protection locked="0"/>
    </xf>
    <xf numFmtId="17" fontId="4" fillId="0" borderId="14" xfId="0" applyNumberFormat="1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0" fontId="11" fillId="7" borderId="0" xfId="4" applyFont="1" applyFill="1" applyBorder="1" applyAlignment="1" applyProtection="1">
      <alignment wrapText="1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center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7" fontId="4" fillId="0" borderId="9" xfId="0" applyNumberFormat="1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69" xfId="0" applyFont="1" applyFill="1" applyBorder="1" applyAlignment="1" applyProtection="1">
      <alignment horizontal="left"/>
      <protection locked="0"/>
    </xf>
    <xf numFmtId="0" fontId="4" fillId="7" borderId="70" xfId="0" applyFont="1" applyFill="1" applyBorder="1" applyAlignment="1" applyProtection="1">
      <alignment horizontal="centerContinuous"/>
      <protection locked="0"/>
    </xf>
    <xf numFmtId="0" fontId="11" fillId="7" borderId="0" xfId="0" applyFont="1" applyFill="1" applyBorder="1" applyAlignment="1" applyProtection="1">
      <alignment horizontal="centerContinuous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0" fontId="11" fillId="7" borderId="21" xfId="0" applyFont="1" applyFill="1" applyBorder="1" applyAlignment="1" applyProtection="1">
      <alignment horizontal="center"/>
      <protection locked="0"/>
    </xf>
    <xf numFmtId="14" fontId="4" fillId="7" borderId="11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14" fontId="4" fillId="7" borderId="28" xfId="0" applyNumberFormat="1" applyFont="1" applyFill="1" applyBorder="1" applyAlignment="1" applyProtection="1">
      <alignment horizontal="center"/>
      <protection locked="0"/>
    </xf>
    <xf numFmtId="0" fontId="0" fillId="7" borderId="71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4" fillId="7" borderId="32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7" borderId="9" xfId="0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64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65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14" fillId="7" borderId="75" xfId="0" applyFont="1" applyFill="1" applyBorder="1" applyProtection="1">
      <protection locked="0"/>
    </xf>
    <xf numFmtId="0" fontId="14" fillId="7" borderId="76" xfId="0" applyFont="1" applyFill="1" applyBorder="1" applyProtection="1">
      <protection locked="0"/>
    </xf>
    <xf numFmtId="0" fontId="14" fillId="7" borderId="77" xfId="0" applyFont="1" applyFill="1" applyBorder="1" applyProtection="1"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26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3" xfId="0" applyFont="1" applyBorder="1" applyAlignment="1" applyProtection="1">
      <alignment horizontal="center"/>
      <protection locked="0"/>
    </xf>
    <xf numFmtId="0" fontId="20" fillId="0" borderId="7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11" fillId="7" borderId="0" xfId="4" applyFont="1" applyFill="1" applyBorder="1" applyAlignment="1" applyProtection="1">
      <alignment horizontal="left" wrapText="1"/>
      <protection locked="0"/>
    </xf>
    <xf numFmtId="0" fontId="24" fillId="0" borderId="32" xfId="4" applyFont="1" applyBorder="1" applyAlignment="1" applyProtection="1">
      <alignment horizontal="center" vertical="center" wrapText="1"/>
      <protection locked="0"/>
    </xf>
    <xf numFmtId="0" fontId="24" fillId="0" borderId="39" xfId="4" applyFont="1" applyBorder="1" applyAlignment="1" applyProtection="1">
      <alignment horizontal="center" vertical="center" wrapText="1"/>
      <protection locked="0"/>
    </xf>
    <xf numFmtId="0" fontId="24" fillId="0" borderId="40" xfId="4" applyFont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0" xfId="4" applyFont="1" applyFill="1" applyBorder="1" applyAlignment="1" applyProtection="1">
      <alignment horizontal="center"/>
      <protection locked="0"/>
    </xf>
    <xf numFmtId="17" fontId="4" fillId="7" borderId="32" xfId="4" applyNumberFormat="1" applyFont="1" applyFill="1" applyBorder="1" applyAlignment="1" applyProtection="1">
      <alignment horizontal="center"/>
      <protection locked="0"/>
    </xf>
    <xf numFmtId="0" fontId="4" fillId="7" borderId="40" xfId="4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wrapText="1"/>
      <protection locked="0"/>
    </xf>
    <xf numFmtId="0" fontId="4" fillId="7" borderId="53" xfId="0" applyFont="1" applyFill="1" applyBorder="1" applyAlignment="1" applyProtection="1">
      <alignment horizontal="center"/>
      <protection locked="0"/>
    </xf>
    <xf numFmtId="0" fontId="4" fillId="7" borderId="7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75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54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11" sqref="C11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2" t="s">
        <v>149</v>
      </c>
      <c r="B3" s="133"/>
      <c r="C3" s="133"/>
      <c r="D3" s="133"/>
      <c r="E3" s="134"/>
    </row>
    <row r="4" spans="1:8" ht="15" customHeight="1" thickBot="1" x14ac:dyDescent="0.25">
      <c r="A4" s="135" t="s">
        <v>150</v>
      </c>
      <c r="B4" s="136"/>
      <c r="C4" s="136"/>
      <c r="D4" s="136"/>
      <c r="E4" s="137"/>
    </row>
    <row r="5" spans="1:8" ht="15" customHeight="1" thickBot="1" x14ac:dyDescent="0.25"/>
    <row r="6" spans="1:8" ht="15" customHeight="1" thickBot="1" x14ac:dyDescent="0.25">
      <c r="A6" s="138" t="s">
        <v>151</v>
      </c>
      <c r="B6" s="139"/>
      <c r="C6" s="139"/>
      <c r="D6" s="139"/>
      <c r="E6" s="140"/>
    </row>
    <row r="7" spans="1:8" ht="15" customHeight="1" thickBot="1" x14ac:dyDescent="0.25"/>
    <row r="8" spans="1:8" ht="15" customHeight="1" thickBot="1" x14ac:dyDescent="0.25">
      <c r="A8" s="138" t="s">
        <v>152</v>
      </c>
      <c r="B8" s="139"/>
      <c r="C8" s="139"/>
      <c r="D8" s="139"/>
      <c r="E8" s="139"/>
      <c r="F8" s="139"/>
      <c r="G8" s="139"/>
      <c r="H8" s="140"/>
    </row>
    <row r="9" spans="1:8" ht="15" customHeight="1" thickBot="1" x14ac:dyDescent="0.25"/>
    <row r="10" spans="1:8" ht="41.25" customHeight="1" thickBot="1" x14ac:dyDescent="0.25">
      <c r="A10" s="466" t="s">
        <v>156</v>
      </c>
      <c r="B10" s="467"/>
      <c r="C10" s="467"/>
      <c r="D10" s="467"/>
      <c r="E10" s="467"/>
      <c r="F10" s="467"/>
      <c r="G10" s="467"/>
      <c r="H10" s="468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35" sqref="A1:G65536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90" t="s">
        <v>22</v>
      </c>
    </row>
    <row r="4" spans="1:6" x14ac:dyDescent="0.2">
      <c r="A4" s="291" t="s">
        <v>23</v>
      </c>
    </row>
    <row r="5" spans="1:6" x14ac:dyDescent="0.2">
      <c r="A5" s="52" t="s">
        <v>24</v>
      </c>
    </row>
    <row r="6" spans="1:6" x14ac:dyDescent="0.2">
      <c r="A6" s="52" t="s">
        <v>25</v>
      </c>
    </row>
    <row r="8" spans="1:6" x14ac:dyDescent="0.2">
      <c r="A8" s="52" t="s">
        <v>225</v>
      </c>
    </row>
    <row r="9" spans="1:6" x14ac:dyDescent="0.2">
      <c r="A9" s="52" t="s">
        <v>26</v>
      </c>
    </row>
    <row r="11" spans="1:6" x14ac:dyDescent="0.2">
      <c r="A11" s="52" t="s">
        <v>27</v>
      </c>
    </row>
    <row r="12" spans="1:6" x14ac:dyDescent="0.2">
      <c r="A12" s="52" t="s">
        <v>28</v>
      </c>
    </row>
    <row r="14" spans="1:6" ht="13.5" thickBot="1" x14ac:dyDescent="0.25">
      <c r="C14" s="292" t="s">
        <v>29</v>
      </c>
      <c r="D14" s="144"/>
    </row>
    <row r="15" spans="1:6" x14ac:dyDescent="0.2">
      <c r="A15" s="293" t="s">
        <v>30</v>
      </c>
      <c r="B15" s="294" t="s">
        <v>31</v>
      </c>
      <c r="C15" s="294" t="s">
        <v>32</v>
      </c>
      <c r="D15" s="294" t="s">
        <v>33</v>
      </c>
      <c r="E15" s="295" t="s">
        <v>34</v>
      </c>
      <c r="F15" s="296" t="s">
        <v>13</v>
      </c>
    </row>
    <row r="16" spans="1:6" ht="13.5" thickBot="1" x14ac:dyDescent="0.25">
      <c r="A16" s="202">
        <v>2010</v>
      </c>
      <c r="B16" s="203">
        <v>384</v>
      </c>
      <c r="C16" s="203">
        <v>430</v>
      </c>
      <c r="D16" s="203">
        <v>96</v>
      </c>
      <c r="E16" s="297">
        <v>50</v>
      </c>
      <c r="F16" s="188">
        <f>SUM(B16:E16)</f>
        <v>960</v>
      </c>
    </row>
    <row r="18" spans="1:5" x14ac:dyDescent="0.2">
      <c r="A18" s="52" t="s">
        <v>35</v>
      </c>
    </row>
    <row r="20" spans="1:5" ht="13.5" thickBot="1" x14ac:dyDescent="0.25">
      <c r="A20" s="52" t="s">
        <v>226</v>
      </c>
    </row>
    <row r="21" spans="1:5" x14ac:dyDescent="0.2">
      <c r="A21" s="298" t="s">
        <v>36</v>
      </c>
      <c r="B21" s="299" t="s">
        <v>31</v>
      </c>
      <c r="C21" s="299" t="s">
        <v>32</v>
      </c>
      <c r="D21" s="299" t="s">
        <v>33</v>
      </c>
      <c r="E21" s="300" t="s">
        <v>34</v>
      </c>
    </row>
    <row r="22" spans="1:5" ht="13.5" thickBot="1" x14ac:dyDescent="0.25">
      <c r="A22" s="301" t="s">
        <v>222</v>
      </c>
      <c r="B22" s="302">
        <f>+B16/$F$16</f>
        <v>0.4</v>
      </c>
      <c r="C22" s="302">
        <f>+C16/$F$16</f>
        <v>0.44791666666666669</v>
      </c>
      <c r="D22" s="302">
        <f>+D16/$F$16</f>
        <v>0.1</v>
      </c>
      <c r="E22" s="303">
        <f>+E16/$F$16</f>
        <v>5.2083333333333336E-2</v>
      </c>
    </row>
    <row r="24" spans="1:5" x14ac:dyDescent="0.2">
      <c r="A24" s="52" t="s">
        <v>37</v>
      </c>
    </row>
    <row r="26" spans="1:5" x14ac:dyDescent="0.2">
      <c r="A26" s="52" t="s">
        <v>38</v>
      </c>
    </row>
    <row r="27" spans="1:5" x14ac:dyDescent="0.2">
      <c r="A27" s="52" t="s">
        <v>39</v>
      </c>
    </row>
    <row r="28" spans="1:5" x14ac:dyDescent="0.2">
      <c r="A28" s="52" t="s">
        <v>40</v>
      </c>
    </row>
    <row r="29" spans="1:5" x14ac:dyDescent="0.2">
      <c r="A29" s="52" t="s">
        <v>41</v>
      </c>
    </row>
    <row r="31" spans="1:5" x14ac:dyDescent="0.2">
      <c r="A31" s="52" t="s">
        <v>42</v>
      </c>
    </row>
    <row r="32" spans="1:5" x14ac:dyDescent="0.2">
      <c r="A32" s="52" t="s">
        <v>43</v>
      </c>
    </row>
    <row r="34" spans="1:1" x14ac:dyDescent="0.2">
      <c r="A34" s="52" t="s">
        <v>223</v>
      </c>
    </row>
    <row r="35" spans="1:1" x14ac:dyDescent="0.2">
      <c r="A35" s="52" t="s">
        <v>224</v>
      </c>
    </row>
    <row r="36" spans="1:1" x14ac:dyDescent="0.2">
      <c r="A36" s="52" t="s">
        <v>44</v>
      </c>
    </row>
    <row r="38" spans="1:1" x14ac:dyDescent="0.2">
      <c r="A38" s="52" t="s">
        <v>45</v>
      </c>
    </row>
    <row r="39" spans="1:1" x14ac:dyDescent="0.2">
      <c r="A39" s="52" t="s">
        <v>46</v>
      </c>
    </row>
    <row r="40" spans="1:1" x14ac:dyDescent="0.2">
      <c r="A40" s="52" t="s">
        <v>47</v>
      </c>
    </row>
    <row r="41" spans="1:1" x14ac:dyDescent="0.2">
      <c r="A41" s="52" t="s">
        <v>48</v>
      </c>
    </row>
    <row r="50" spans="1:4" x14ac:dyDescent="0.2">
      <c r="A50" s="195"/>
      <c r="B50" s="304"/>
      <c r="C50" s="304"/>
      <c r="D50" s="304"/>
    </row>
    <row r="51" spans="1:4" x14ac:dyDescent="0.2">
      <c r="A51" s="195"/>
      <c r="B51" s="304"/>
      <c r="C51" s="304"/>
      <c r="D51" s="304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34"/>
  <sheetViews>
    <sheetView showGridLines="0" zoomScale="75" workbookViewId="0">
      <selection activeCell="B1" sqref="B1:H1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482" t="s">
        <v>137</v>
      </c>
      <c r="C1" s="482"/>
      <c r="D1" s="482"/>
      <c r="E1" s="482"/>
      <c r="F1" s="482"/>
      <c r="G1" s="482"/>
      <c r="H1" s="482"/>
    </row>
    <row r="2" spans="2:8" x14ac:dyDescent="0.2">
      <c r="B2" s="482" t="s">
        <v>136</v>
      </c>
      <c r="C2" s="482"/>
      <c r="D2" s="482"/>
      <c r="E2" s="482"/>
      <c r="F2" s="482"/>
      <c r="G2" s="482"/>
      <c r="H2" s="482"/>
    </row>
    <row r="3" spans="2:8" ht="13.5" thickBot="1" x14ac:dyDescent="0.25">
      <c r="B3" s="143"/>
      <c r="C3" s="285"/>
      <c r="D3" s="285"/>
      <c r="E3" s="285"/>
      <c r="F3" s="285"/>
    </row>
    <row r="4" spans="2:8" ht="13.5" thickBot="1" x14ac:dyDescent="0.25">
      <c r="B4" s="485" t="s">
        <v>12</v>
      </c>
      <c r="C4" s="488" t="s">
        <v>135</v>
      </c>
      <c r="D4" s="483"/>
      <c r="E4" s="484"/>
      <c r="F4" s="488" t="s">
        <v>211</v>
      </c>
      <c r="G4" s="483"/>
      <c r="H4" s="484"/>
    </row>
    <row r="5" spans="2:8" ht="15.75" customHeight="1" thickBot="1" x14ac:dyDescent="0.25">
      <c r="B5" s="486"/>
      <c r="C5" s="483" t="s">
        <v>138</v>
      </c>
      <c r="D5" s="483"/>
      <c r="E5" s="484"/>
      <c r="F5" s="483" t="s">
        <v>138</v>
      </c>
      <c r="G5" s="483"/>
      <c r="H5" s="484"/>
    </row>
    <row r="6" spans="2:8" ht="20.25" customHeight="1" thickBot="1" x14ac:dyDescent="0.25">
      <c r="B6" s="487"/>
      <c r="C6" s="412" t="str">
        <f>+'1.modelos'!A3</f>
        <v>Denim</v>
      </c>
      <c r="D6" s="58" t="s">
        <v>51</v>
      </c>
      <c r="E6" s="58" t="s">
        <v>173</v>
      </c>
      <c r="F6" s="413" t="str">
        <f>+'1.modelos'!A3</f>
        <v>Denim</v>
      </c>
      <c r="G6" s="340" t="s">
        <v>51</v>
      </c>
      <c r="H6" s="340" t="s">
        <v>173</v>
      </c>
    </row>
    <row r="7" spans="2:8" x14ac:dyDescent="0.2">
      <c r="B7" s="375">
        <f>'3.vol.'!C59</f>
        <v>2015</v>
      </c>
      <c r="C7" s="286"/>
      <c r="D7" s="342"/>
      <c r="E7" s="287"/>
      <c r="F7" s="286"/>
      <c r="G7" s="342"/>
      <c r="H7" s="287"/>
    </row>
    <row r="8" spans="2:8" x14ac:dyDescent="0.2">
      <c r="B8" s="165">
        <f>'3.vol.'!C60</f>
        <v>2016</v>
      </c>
      <c r="C8" s="288"/>
      <c r="D8" s="341"/>
      <c r="E8" s="150"/>
      <c r="F8" s="288"/>
      <c r="G8" s="341"/>
      <c r="H8" s="150"/>
    </row>
    <row r="9" spans="2:8" ht="13.5" thickBot="1" x14ac:dyDescent="0.25">
      <c r="B9" s="174">
        <f>'3.vol.'!C61</f>
        <v>2017</v>
      </c>
      <c r="C9" s="289"/>
      <c r="D9" s="343"/>
      <c r="E9" s="151"/>
      <c r="F9" s="289"/>
      <c r="G9" s="343"/>
      <c r="H9" s="151"/>
    </row>
    <row r="10" spans="2:8" x14ac:dyDescent="0.2">
      <c r="B10" s="411" t="str">
        <f>'3.vol.'!C62</f>
        <v>Ene. 2017</v>
      </c>
      <c r="C10" s="286"/>
      <c r="D10" s="342"/>
      <c r="E10" s="287"/>
      <c r="F10" s="286"/>
      <c r="G10" s="342"/>
      <c r="H10" s="287"/>
    </row>
    <row r="11" spans="2:8" ht="13.5" thickBot="1" x14ac:dyDescent="0.25">
      <c r="B11" s="393" t="str">
        <f>'3.vol.'!C63</f>
        <v>Ene. 2018</v>
      </c>
      <c r="C11" s="289"/>
      <c r="D11" s="343"/>
      <c r="E11" s="151"/>
      <c r="F11" s="289"/>
      <c r="G11" s="343"/>
      <c r="H11" s="151"/>
    </row>
    <row r="13" spans="2:8" x14ac:dyDescent="0.2">
      <c r="G13" s="460"/>
    </row>
    <row r="14" spans="2:8" ht="15.75" customHeight="1" x14ac:dyDescent="0.2">
      <c r="G14" s="460"/>
    </row>
    <row r="15" spans="2:8" ht="20.25" customHeight="1" thickBot="1" x14ac:dyDescent="0.25">
      <c r="G15" s="327"/>
    </row>
    <row r="16" spans="2:8" ht="13.5" thickBot="1" x14ac:dyDescent="0.25">
      <c r="C16" s="488" t="s">
        <v>228</v>
      </c>
      <c r="D16" s="483"/>
      <c r="E16" s="483"/>
      <c r="F16" s="484"/>
      <c r="G16" s="195"/>
    </row>
    <row r="17" spans="2:7" ht="13.5" thickBot="1" x14ac:dyDescent="0.25">
      <c r="B17" s="485" t="s">
        <v>12</v>
      </c>
      <c r="C17" s="488" t="s">
        <v>135</v>
      </c>
      <c r="D17" s="484"/>
      <c r="E17" s="488" t="s">
        <v>211</v>
      </c>
      <c r="F17" s="484"/>
      <c r="G17" s="195"/>
    </row>
    <row r="18" spans="2:7" ht="25.5" customHeight="1" thickBot="1" x14ac:dyDescent="0.25">
      <c r="B18" s="486"/>
      <c r="C18" s="489" t="s">
        <v>258</v>
      </c>
      <c r="D18" s="490"/>
      <c r="E18" s="489" t="str">
        <f>+C18</f>
        <v>Diseño y desarrollo, poscionamiento de marca, etc.</v>
      </c>
      <c r="F18" s="490"/>
      <c r="G18" s="195"/>
    </row>
    <row r="19" spans="2:7" ht="13.5" thickBot="1" x14ac:dyDescent="0.25">
      <c r="B19" s="487"/>
      <c r="C19" s="412" t="s">
        <v>259</v>
      </c>
      <c r="D19" s="461" t="s">
        <v>260</v>
      </c>
      <c r="E19" s="462" t="s">
        <v>259</v>
      </c>
      <c r="F19" s="58" t="s">
        <v>260</v>
      </c>
      <c r="G19" s="195"/>
    </row>
    <row r="20" spans="2:7" x14ac:dyDescent="0.2">
      <c r="B20" s="375">
        <v>2015</v>
      </c>
      <c r="C20" s="286"/>
      <c r="D20" s="457"/>
      <c r="E20" s="286"/>
      <c r="F20" s="287"/>
      <c r="G20" s="195"/>
    </row>
    <row r="21" spans="2:7" x14ac:dyDescent="0.2">
      <c r="B21" s="165">
        <v>2016</v>
      </c>
      <c r="C21" s="288"/>
      <c r="D21" s="458"/>
      <c r="E21" s="288"/>
      <c r="F21" s="150"/>
    </row>
    <row r="22" spans="2:7" ht="13.5" thickBot="1" x14ac:dyDescent="0.25">
      <c r="B22" s="174">
        <v>2017</v>
      </c>
      <c r="C22" s="289"/>
      <c r="D22" s="459"/>
      <c r="E22" s="289"/>
      <c r="F22" s="151"/>
    </row>
    <row r="23" spans="2:7" x14ac:dyDescent="0.2">
      <c r="B23" s="411" t="s">
        <v>230</v>
      </c>
      <c r="C23" s="286"/>
      <c r="D23" s="457"/>
      <c r="E23" s="286"/>
      <c r="F23" s="287"/>
    </row>
    <row r="24" spans="2:7" ht="13.5" thickBot="1" x14ac:dyDescent="0.25">
      <c r="B24" s="393" t="s">
        <v>229</v>
      </c>
      <c r="C24" s="289"/>
      <c r="D24" s="459"/>
      <c r="E24" s="289"/>
      <c r="F24" s="151"/>
    </row>
    <row r="25" spans="2:7" ht="13.5" thickBot="1" x14ac:dyDescent="0.25"/>
    <row r="26" spans="2:7" ht="13.5" thickBot="1" x14ac:dyDescent="0.25">
      <c r="C26" s="488" t="s">
        <v>261</v>
      </c>
      <c r="D26" s="483"/>
      <c r="E26" s="483"/>
      <c r="F26" s="484"/>
    </row>
    <row r="27" spans="2:7" ht="13.5" thickBot="1" x14ac:dyDescent="0.25">
      <c r="B27" s="485" t="s">
        <v>12</v>
      </c>
      <c r="C27" s="488" t="s">
        <v>135</v>
      </c>
      <c r="D27" s="484"/>
      <c r="E27" s="489" t="s">
        <v>211</v>
      </c>
      <c r="F27" s="490"/>
    </row>
    <row r="28" spans="2:7" ht="30.75" customHeight="1" thickBot="1" x14ac:dyDescent="0.25">
      <c r="B28" s="486"/>
      <c r="C28" s="489" t="s">
        <v>258</v>
      </c>
      <c r="D28" s="490"/>
      <c r="E28" s="489" t="str">
        <f>+C28</f>
        <v>Diseño y desarrollo, poscionamiento de marca, etc.</v>
      </c>
      <c r="F28" s="490"/>
    </row>
    <row r="29" spans="2:7" ht="13.5" thickBot="1" x14ac:dyDescent="0.25">
      <c r="B29" s="487"/>
      <c r="C29" s="412" t="s">
        <v>259</v>
      </c>
      <c r="D29" s="461" t="s">
        <v>260</v>
      </c>
      <c r="E29" s="462" t="s">
        <v>259</v>
      </c>
      <c r="F29" s="58" t="s">
        <v>260</v>
      </c>
    </row>
    <row r="30" spans="2:7" x14ac:dyDescent="0.2">
      <c r="B30" s="375">
        <v>2015</v>
      </c>
      <c r="C30" s="286"/>
      <c r="D30" s="457"/>
      <c r="E30" s="286"/>
      <c r="F30" s="287"/>
    </row>
    <row r="31" spans="2:7" x14ac:dyDescent="0.2">
      <c r="B31" s="165">
        <v>2016</v>
      </c>
      <c r="C31" s="288"/>
      <c r="D31" s="458"/>
      <c r="E31" s="288"/>
      <c r="F31" s="150"/>
    </row>
    <row r="32" spans="2:7" ht="13.5" thickBot="1" x14ac:dyDescent="0.25">
      <c r="B32" s="174">
        <v>2017</v>
      </c>
      <c r="C32" s="289"/>
      <c r="D32" s="459"/>
      <c r="E32" s="289"/>
      <c r="F32" s="151"/>
    </row>
    <row r="33" spans="2:6" x14ac:dyDescent="0.2">
      <c r="B33" s="411" t="s">
        <v>230</v>
      </c>
      <c r="C33" s="286"/>
      <c r="D33" s="457"/>
      <c r="E33" s="286"/>
      <c r="F33" s="287"/>
    </row>
    <row r="34" spans="2:6" ht="13.5" thickBot="1" x14ac:dyDescent="0.25">
      <c r="B34" s="393" t="s">
        <v>229</v>
      </c>
      <c r="C34" s="289"/>
      <c r="D34" s="459"/>
      <c r="E34" s="289"/>
      <c r="F34" s="151"/>
    </row>
  </sheetData>
  <mergeCells count="19">
    <mergeCell ref="B27:B29"/>
    <mergeCell ref="C27:D27"/>
    <mergeCell ref="E27:F27"/>
    <mergeCell ref="C28:D28"/>
    <mergeCell ref="E28:F28"/>
    <mergeCell ref="E18:F18"/>
    <mergeCell ref="E17:F17"/>
    <mergeCell ref="C18:D18"/>
    <mergeCell ref="C17:D17"/>
    <mergeCell ref="C16:F16"/>
    <mergeCell ref="C26:F26"/>
    <mergeCell ref="B17:B19"/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5" right="0.75" top="0.65" bottom="0.56000000000000005" header="0" footer="0"/>
  <pageSetup paperSize="9"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9"/>
  <sheetViews>
    <sheetView workbookViewId="0">
      <selection sqref="A1:C1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91" t="s">
        <v>165</v>
      </c>
      <c r="B1" s="491"/>
      <c r="C1" s="491"/>
      <c r="D1" s="51"/>
    </row>
    <row r="2" spans="1:5" s="55" customFormat="1" x14ac:dyDescent="0.2">
      <c r="A2" s="492" t="s">
        <v>190</v>
      </c>
      <c r="B2" s="492"/>
      <c r="C2" s="492"/>
      <c r="D2" s="51"/>
    </row>
    <row r="3" spans="1:5" s="396" customFormat="1" x14ac:dyDescent="0.2">
      <c r="A3" s="493" t="str">
        <f>+'1.modelos'!A3</f>
        <v>Denim</v>
      </c>
      <c r="B3" s="493"/>
      <c r="C3" s="493"/>
      <c r="D3" s="398"/>
    </row>
    <row r="4" spans="1:5" s="55" customFormat="1" x14ac:dyDescent="0.2">
      <c r="A4" s="383" t="s">
        <v>221</v>
      </c>
      <c r="B4" s="384"/>
      <c r="C4" s="384"/>
      <c r="D4" s="51"/>
    </row>
    <row r="5" spans="1:5" s="54" customFormat="1" x14ac:dyDescent="0.2">
      <c r="A5" s="339" t="s">
        <v>171</v>
      </c>
      <c r="B5" s="339"/>
      <c r="C5" s="339"/>
      <c r="D5" s="51"/>
    </row>
    <row r="6" spans="1:5" ht="22.5" customHeight="1" thickBot="1" x14ac:dyDescent="0.25"/>
    <row r="7" spans="1:5" ht="24.75" customHeight="1" thickBot="1" x14ac:dyDescent="0.25">
      <c r="A7" s="494" t="s">
        <v>52</v>
      </c>
      <c r="B7" s="381">
        <v>2015</v>
      </c>
      <c r="C7" s="381">
        <v>2016</v>
      </c>
      <c r="D7" s="381">
        <v>2017</v>
      </c>
      <c r="E7" s="414">
        <v>43101</v>
      </c>
    </row>
    <row r="8" spans="1:5" ht="25.5" customHeight="1" x14ac:dyDescent="0.2">
      <c r="A8" s="495"/>
      <c r="B8" s="494" t="s">
        <v>164</v>
      </c>
      <c r="C8" s="494" t="s">
        <v>164</v>
      </c>
      <c r="D8" s="494" t="s">
        <v>164</v>
      </c>
      <c r="E8" s="494" t="s">
        <v>164</v>
      </c>
    </row>
    <row r="9" spans="1:5" ht="28.5" customHeight="1" thickBot="1" x14ac:dyDescent="0.25">
      <c r="A9" s="495"/>
      <c r="B9" s="495"/>
      <c r="C9" s="495"/>
      <c r="D9" s="495"/>
      <c r="E9" s="495"/>
    </row>
    <row r="10" spans="1:5" x14ac:dyDescent="0.2">
      <c r="A10" s="332" t="s">
        <v>161</v>
      </c>
      <c r="B10" s="181"/>
      <c r="C10" s="181"/>
      <c r="D10" s="181"/>
      <c r="E10" s="181"/>
    </row>
    <row r="11" spans="1:5" x14ac:dyDescent="0.2">
      <c r="A11" s="333" t="s">
        <v>160</v>
      </c>
      <c r="B11" s="185"/>
      <c r="C11" s="185"/>
      <c r="D11" s="185"/>
      <c r="E11" s="185"/>
    </row>
    <row r="12" spans="1:5" x14ac:dyDescent="0.2">
      <c r="A12" s="333" t="s">
        <v>183</v>
      </c>
      <c r="B12" s="185"/>
      <c r="C12" s="185"/>
      <c r="D12" s="185"/>
      <c r="E12" s="185"/>
    </row>
    <row r="13" spans="1:5" x14ac:dyDescent="0.2">
      <c r="A13" s="333" t="s">
        <v>184</v>
      </c>
      <c r="B13" s="185"/>
      <c r="C13" s="185"/>
      <c r="D13" s="185"/>
      <c r="E13" s="185"/>
    </row>
    <row r="14" spans="1:5" x14ac:dyDescent="0.2">
      <c r="A14" s="333" t="s">
        <v>185</v>
      </c>
      <c r="B14" s="185"/>
      <c r="C14" s="185"/>
      <c r="D14" s="185"/>
      <c r="E14" s="185"/>
    </row>
    <row r="15" spans="1:5" x14ac:dyDescent="0.2">
      <c r="A15" s="333" t="s">
        <v>186</v>
      </c>
      <c r="B15" s="185"/>
      <c r="C15" s="185"/>
      <c r="D15" s="185"/>
      <c r="E15" s="185"/>
    </row>
    <row r="16" spans="1:5" ht="13.5" thickBot="1" x14ac:dyDescent="0.25">
      <c r="A16" s="334" t="s">
        <v>187</v>
      </c>
      <c r="B16" s="193"/>
      <c r="C16" s="193"/>
      <c r="D16" s="193"/>
      <c r="E16" s="193"/>
    </row>
    <row r="17" spans="1:5" ht="13.5" thickBot="1" x14ac:dyDescent="0.25">
      <c r="A17" s="161" t="s">
        <v>113</v>
      </c>
      <c r="B17" s="373"/>
      <c r="C17" s="373"/>
      <c r="D17" s="373"/>
      <c r="E17" s="373"/>
    </row>
    <row r="18" spans="1:5" ht="13.5" thickBot="1" x14ac:dyDescent="0.25">
      <c r="A18" s="73"/>
      <c r="B18" s="196"/>
      <c r="C18" s="196"/>
      <c r="D18" s="196"/>
      <c r="E18" s="196"/>
    </row>
    <row r="19" spans="1:5" ht="13.5" thickBot="1" x14ac:dyDescent="0.25">
      <c r="A19" s="365" t="s">
        <v>201</v>
      </c>
      <c r="B19" s="373"/>
      <c r="C19" s="373"/>
      <c r="D19" s="373"/>
      <c r="E19" s="373"/>
    </row>
    <row r="20" spans="1:5" x14ac:dyDescent="0.2">
      <c r="A20" s="73"/>
      <c r="B20" s="195"/>
      <c r="D20" s="204"/>
      <c r="E20" s="195"/>
    </row>
    <row r="21" spans="1:5" ht="12.75" customHeight="1" x14ac:dyDescent="0.2">
      <c r="A21" s="496" t="s">
        <v>169</v>
      </c>
      <c r="B21" s="496"/>
      <c r="C21" s="496"/>
      <c r="D21" s="496"/>
      <c r="E21" s="496"/>
    </row>
    <row r="22" spans="1:5" ht="12.75" customHeight="1" x14ac:dyDescent="0.2">
      <c r="A22" s="59" t="s">
        <v>188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53" t="s">
        <v>52</v>
      </c>
      <c r="B25" s="488" t="s">
        <v>189</v>
      </c>
      <c r="C25" s="483"/>
      <c r="D25" s="483"/>
      <c r="E25" s="484"/>
    </row>
    <row r="26" spans="1:5" ht="12.75" customHeight="1" x14ac:dyDescent="0.2">
      <c r="A26" s="497"/>
      <c r="B26" s="500"/>
      <c r="C26" s="501"/>
      <c r="D26" s="501"/>
      <c r="E26" s="502"/>
    </row>
    <row r="27" spans="1:5" ht="12.75" customHeight="1" x14ac:dyDescent="0.2">
      <c r="A27" s="498"/>
      <c r="B27" s="503"/>
      <c r="C27" s="504"/>
      <c r="D27" s="504"/>
      <c r="E27" s="505"/>
    </row>
    <row r="28" spans="1:5" ht="12.75" customHeight="1" x14ac:dyDescent="0.2">
      <c r="A28" s="498"/>
      <c r="B28" s="503"/>
      <c r="C28" s="504"/>
      <c r="D28" s="504"/>
      <c r="E28" s="505"/>
    </row>
    <row r="29" spans="1:5" ht="12.75" customHeight="1" thickBot="1" x14ac:dyDescent="0.25">
      <c r="A29" s="499"/>
      <c r="B29" s="506"/>
      <c r="C29" s="507"/>
      <c r="D29" s="507"/>
      <c r="E29" s="508"/>
    </row>
    <row r="30" spans="1:5" ht="12.75" customHeight="1" x14ac:dyDescent="0.2">
      <c r="A30" s="497"/>
      <c r="B30" s="500"/>
      <c r="C30" s="501"/>
      <c r="D30" s="501"/>
      <c r="E30" s="502"/>
    </row>
    <row r="31" spans="1:5" ht="12.75" customHeight="1" x14ac:dyDescent="0.2">
      <c r="A31" s="498"/>
      <c r="B31" s="503"/>
      <c r="C31" s="504"/>
      <c r="D31" s="504"/>
      <c r="E31" s="505"/>
    </row>
    <row r="32" spans="1:5" ht="12.75" customHeight="1" x14ac:dyDescent="0.2">
      <c r="A32" s="498"/>
      <c r="B32" s="503"/>
      <c r="C32" s="504"/>
      <c r="D32" s="504"/>
      <c r="E32" s="505"/>
    </row>
    <row r="33" spans="1:5" ht="12.75" customHeight="1" thickBot="1" x14ac:dyDescent="0.25">
      <c r="A33" s="499"/>
      <c r="B33" s="506"/>
      <c r="C33" s="507"/>
      <c r="D33" s="507"/>
      <c r="E33" s="508"/>
    </row>
    <row r="34" spans="1:5" ht="12.75" customHeight="1" x14ac:dyDescent="0.2">
      <c r="A34" s="497"/>
      <c r="B34" s="500"/>
      <c r="C34" s="501"/>
      <c r="D34" s="501"/>
      <c r="E34" s="502"/>
    </row>
    <row r="35" spans="1:5" ht="12.75" customHeight="1" x14ac:dyDescent="0.2">
      <c r="A35" s="498"/>
      <c r="B35" s="503"/>
      <c r="C35" s="504"/>
      <c r="D35" s="504"/>
      <c r="E35" s="505"/>
    </row>
    <row r="36" spans="1:5" ht="12.75" customHeight="1" x14ac:dyDescent="0.2">
      <c r="A36" s="498"/>
      <c r="B36" s="503"/>
      <c r="C36" s="504"/>
      <c r="D36" s="504"/>
      <c r="E36" s="505"/>
    </row>
    <row r="37" spans="1:5" ht="12.75" customHeight="1" thickBot="1" x14ac:dyDescent="0.25">
      <c r="A37" s="499"/>
      <c r="B37" s="506"/>
      <c r="C37" s="507"/>
      <c r="D37" s="507"/>
      <c r="E37" s="508"/>
    </row>
    <row r="38" spans="1:5" ht="12.75" customHeight="1" x14ac:dyDescent="0.2">
      <c r="A38" s="497"/>
      <c r="B38" s="500"/>
      <c r="C38" s="501"/>
      <c r="D38" s="501"/>
      <c r="E38" s="502"/>
    </row>
    <row r="39" spans="1:5" ht="12.75" customHeight="1" x14ac:dyDescent="0.2">
      <c r="A39" s="498"/>
      <c r="B39" s="503"/>
      <c r="C39" s="504"/>
      <c r="D39" s="504"/>
      <c r="E39" s="505"/>
    </row>
    <row r="40" spans="1:5" ht="12.75" customHeight="1" x14ac:dyDescent="0.2">
      <c r="A40" s="498"/>
      <c r="B40" s="503"/>
      <c r="C40" s="504"/>
      <c r="D40" s="504"/>
      <c r="E40" s="505"/>
    </row>
    <row r="41" spans="1:5" ht="12.75" customHeight="1" thickBot="1" x14ac:dyDescent="0.25">
      <c r="A41" s="499"/>
      <c r="B41" s="506"/>
      <c r="C41" s="507"/>
      <c r="D41" s="507"/>
      <c r="E41" s="508"/>
    </row>
    <row r="42" spans="1:5" ht="12.75" customHeight="1" x14ac:dyDescent="0.2">
      <c r="A42" s="497"/>
      <c r="B42" s="500"/>
      <c r="C42" s="501"/>
      <c r="D42" s="501"/>
      <c r="E42" s="502"/>
    </row>
    <row r="43" spans="1:5" ht="12.75" customHeight="1" x14ac:dyDescent="0.2">
      <c r="A43" s="498"/>
      <c r="B43" s="503"/>
      <c r="C43" s="504"/>
      <c r="D43" s="504"/>
      <c r="E43" s="505"/>
    </row>
    <row r="44" spans="1:5" ht="12.75" customHeight="1" x14ac:dyDescent="0.2">
      <c r="A44" s="498"/>
      <c r="B44" s="503"/>
      <c r="C44" s="504"/>
      <c r="D44" s="504"/>
      <c r="E44" s="505"/>
    </row>
    <row r="45" spans="1:5" ht="12.75" customHeight="1" thickBot="1" x14ac:dyDescent="0.25">
      <c r="A45" s="499"/>
      <c r="B45" s="506"/>
      <c r="C45" s="507"/>
      <c r="D45" s="507"/>
      <c r="E45" s="508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100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6" right="0.17" top="0.35" bottom="0.41" header="0" footer="0"/>
  <pageSetup paperSize="9" scale="7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A3" sqref="A3:B3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491" t="s">
        <v>165</v>
      </c>
      <c r="B1" s="491"/>
      <c r="C1" s="376" t="s">
        <v>212</v>
      </c>
    </row>
    <row r="2" spans="1:5" s="55" customFormat="1" x14ac:dyDescent="0.2">
      <c r="A2" s="492" t="s">
        <v>181</v>
      </c>
      <c r="B2" s="492"/>
    </row>
    <row r="3" spans="1:5" s="55" customFormat="1" x14ac:dyDescent="0.2">
      <c r="A3" s="509" t="s">
        <v>182</v>
      </c>
      <c r="B3" s="509"/>
    </row>
    <row r="4" spans="1:5" s="55" customFormat="1" x14ac:dyDescent="0.2">
      <c r="A4" s="383" t="s">
        <v>221</v>
      </c>
      <c r="B4" s="384"/>
    </row>
    <row r="5" spans="1:5" s="54" customFormat="1" x14ac:dyDescent="0.2">
      <c r="A5" s="339" t="s">
        <v>171</v>
      </c>
      <c r="B5" s="339"/>
    </row>
    <row r="6" spans="1:5" ht="22.5" customHeight="1" thickBot="1" x14ac:dyDescent="0.25"/>
    <row r="7" spans="1:5" ht="24.75" customHeight="1" thickBot="1" x14ac:dyDescent="0.25">
      <c r="A7" s="494" t="s">
        <v>52</v>
      </c>
      <c r="B7" s="381">
        <f>'7.costos totales '!B7</f>
        <v>2015</v>
      </c>
      <c r="C7" s="381">
        <f>'7.costos totales '!C7</f>
        <v>2016</v>
      </c>
      <c r="D7" s="381">
        <f>'7.costos totales '!D7</f>
        <v>2017</v>
      </c>
      <c r="E7" s="382">
        <f>'7.costos totales '!E7</f>
        <v>43101</v>
      </c>
    </row>
    <row r="8" spans="1:5" ht="25.5" customHeight="1" x14ac:dyDescent="0.2">
      <c r="A8" s="495"/>
      <c r="B8" s="494" t="s">
        <v>164</v>
      </c>
      <c r="C8" s="494" t="s">
        <v>164</v>
      </c>
      <c r="D8" s="494" t="s">
        <v>164</v>
      </c>
      <c r="E8" s="494" t="s">
        <v>164</v>
      </c>
    </row>
    <row r="9" spans="1:5" ht="28.5" customHeight="1" thickBot="1" x14ac:dyDescent="0.25">
      <c r="A9" s="495"/>
      <c r="B9" s="495"/>
      <c r="C9" s="495"/>
      <c r="D9" s="495"/>
      <c r="E9" s="495"/>
    </row>
    <row r="10" spans="1:5" x14ac:dyDescent="0.2">
      <c r="A10" s="332" t="s">
        <v>161</v>
      </c>
      <c r="B10" s="182"/>
      <c r="C10" s="182"/>
      <c r="D10" s="182"/>
      <c r="E10" s="182"/>
    </row>
    <row r="11" spans="1:5" x14ac:dyDescent="0.2">
      <c r="A11" s="333" t="s">
        <v>160</v>
      </c>
      <c r="B11" s="155"/>
      <c r="C11" s="155"/>
      <c r="D11" s="155"/>
      <c r="E11" s="155"/>
    </row>
    <row r="12" spans="1:5" x14ac:dyDescent="0.2">
      <c r="A12" s="333" t="s">
        <v>162</v>
      </c>
      <c r="B12" s="155"/>
      <c r="C12" s="155"/>
      <c r="D12" s="155"/>
      <c r="E12" s="155"/>
    </row>
    <row r="13" spans="1:5" x14ac:dyDescent="0.2">
      <c r="A13" s="333" t="s">
        <v>167</v>
      </c>
      <c r="B13" s="155"/>
      <c r="C13" s="155"/>
      <c r="D13" s="155"/>
      <c r="E13" s="155"/>
    </row>
    <row r="14" spans="1:5" x14ac:dyDescent="0.2">
      <c r="A14" s="333" t="s">
        <v>103</v>
      </c>
      <c r="B14" s="155"/>
      <c r="C14" s="155"/>
      <c r="D14" s="155"/>
      <c r="E14" s="155"/>
    </row>
    <row r="15" spans="1:5" x14ac:dyDescent="0.2">
      <c r="A15" s="333" t="s">
        <v>166</v>
      </c>
      <c r="B15" s="155"/>
      <c r="C15" s="155"/>
      <c r="D15" s="155"/>
      <c r="E15" s="155"/>
    </row>
    <row r="16" spans="1:5" ht="13.5" thickBot="1" x14ac:dyDescent="0.25">
      <c r="A16" s="334" t="s">
        <v>163</v>
      </c>
      <c r="B16" s="187"/>
      <c r="C16" s="187"/>
      <c r="D16" s="187"/>
      <c r="E16" s="187"/>
    </row>
    <row r="17" spans="1:5" ht="13.5" thickBot="1" x14ac:dyDescent="0.25">
      <c r="A17" s="161" t="s">
        <v>113</v>
      </c>
      <c r="B17" s="331"/>
      <c r="C17" s="331"/>
      <c r="D17" s="331"/>
      <c r="E17" s="331"/>
    </row>
    <row r="18" spans="1:5" ht="13.5" customHeight="1" thickBot="1" x14ac:dyDescent="0.25">
      <c r="A18" s="73"/>
      <c r="B18" s="195"/>
      <c r="C18" s="195"/>
      <c r="D18" s="195"/>
      <c r="E18" s="195"/>
    </row>
    <row r="19" spans="1:5" ht="13.5" customHeight="1" thickBot="1" x14ac:dyDescent="0.25">
      <c r="A19" s="365" t="s">
        <v>201</v>
      </c>
      <c r="B19" s="331"/>
      <c r="C19" s="331"/>
      <c r="D19" s="331"/>
      <c r="E19" s="331"/>
    </row>
    <row r="20" spans="1:5" ht="13.5" customHeight="1" x14ac:dyDescent="0.2">
      <c r="A20" s="73"/>
      <c r="B20" s="195"/>
      <c r="C20" s="195"/>
      <c r="D20" s="195"/>
      <c r="E20" s="195"/>
    </row>
    <row r="21" spans="1:5" ht="25.5" customHeight="1" x14ac:dyDescent="0.2">
      <c r="A21" s="496" t="s">
        <v>169</v>
      </c>
      <c r="B21" s="496"/>
      <c r="C21" s="496"/>
      <c r="D21" s="496"/>
      <c r="E21" s="496"/>
    </row>
    <row r="22" spans="1:5" ht="12.75" customHeight="1" x14ac:dyDescent="0.2"/>
    <row r="24" spans="1:5" ht="13.5" thickBot="1" x14ac:dyDescent="0.25">
      <c r="A24" s="100"/>
    </row>
    <row r="25" spans="1:5" ht="13.5" thickBot="1" x14ac:dyDescent="0.25">
      <c r="B25" s="338">
        <f>+B7</f>
        <v>2015</v>
      </c>
      <c r="C25" s="338">
        <f>+C7</f>
        <v>2016</v>
      </c>
      <c r="D25" s="338">
        <f>+D7</f>
        <v>2017</v>
      </c>
      <c r="E25" s="338">
        <f>+E7</f>
        <v>43101</v>
      </c>
    </row>
    <row r="26" spans="1:5" ht="13.5" thickBot="1" x14ac:dyDescent="0.25">
      <c r="B26" s="153" t="s">
        <v>170</v>
      </c>
      <c r="C26" s="153" t="s">
        <v>170</v>
      </c>
      <c r="D26" s="153" t="s">
        <v>170</v>
      </c>
      <c r="E26" s="153" t="s">
        <v>170</v>
      </c>
    </row>
    <row r="27" spans="1:5" ht="13.5" thickBot="1" x14ac:dyDescent="0.25">
      <c r="A27" s="100" t="s">
        <v>168</v>
      </c>
      <c r="B27" s="336">
        <f>+B17-SUM(B10:B16)</f>
        <v>0</v>
      </c>
      <c r="C27" s="335">
        <f>+C17-SUM(C10:C16)</f>
        <v>0</v>
      </c>
      <c r="D27" s="337">
        <f>+D17-SUM(D10:D16)</f>
        <v>0</v>
      </c>
      <c r="E27" s="336">
        <f>+E17-SUM(E10:E16)</f>
        <v>0</v>
      </c>
    </row>
    <row r="28" spans="1:5" x14ac:dyDescent="0.2">
      <c r="A28" s="100"/>
    </row>
    <row r="29" spans="1:5" x14ac:dyDescent="0.2">
      <c r="A29" s="100"/>
    </row>
    <row r="30" spans="1:5" x14ac:dyDescent="0.2">
      <c r="A30" s="100"/>
    </row>
    <row r="31" spans="1:5" x14ac:dyDescent="0.2">
      <c r="A31" s="100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1"/>
  <sheetViews>
    <sheetView showGridLines="0" workbookViewId="0">
      <selection activeCell="A3" sqref="A3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1.42578125" style="236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236" customWidth="1"/>
    <col min="9" max="9" width="11.42578125" style="236"/>
    <col min="10" max="10" width="1.5703125" style="236" customWidth="1"/>
    <col min="11" max="11" width="11.42578125" style="52"/>
    <col min="12" max="16384" width="11.42578125" style="236"/>
  </cols>
  <sheetData>
    <row r="2" spans="1:11" x14ac:dyDescent="0.2">
      <c r="A2" s="420" t="s">
        <v>239</v>
      </c>
    </row>
    <row r="3" spans="1:11" x14ac:dyDescent="0.2">
      <c r="A3" s="235" t="s">
        <v>140</v>
      </c>
    </row>
    <row r="4" spans="1:11" s="416" customFormat="1" x14ac:dyDescent="0.2">
      <c r="A4" s="415" t="str">
        <f>+'1.modelos'!A3</f>
        <v>Denim</v>
      </c>
      <c r="K4" s="396"/>
    </row>
    <row r="5" spans="1:11" s="416" customFormat="1" ht="45.75" customHeight="1" x14ac:dyDescent="0.2">
      <c r="A5" s="510" t="s">
        <v>263</v>
      </c>
      <c r="B5" s="510"/>
      <c r="C5" s="510"/>
      <c r="D5" s="510"/>
      <c r="E5" s="510"/>
      <c r="F5" s="510"/>
      <c r="G5" s="510"/>
      <c r="H5" s="510"/>
      <c r="I5" s="510"/>
      <c r="K5" s="396"/>
    </row>
    <row r="6" spans="1:11" s="418" customFormat="1" ht="24.75" customHeight="1" x14ac:dyDescent="0.2">
      <c r="A6" s="417" t="s">
        <v>238</v>
      </c>
    </row>
    <row r="7" spans="1:11" s="238" customFormat="1" ht="13.5" thickBot="1" x14ac:dyDescent="0.25">
      <c r="A7" s="239"/>
      <c r="B7" s="237"/>
      <c r="C7" s="237"/>
    </row>
    <row r="8" spans="1:11" ht="13.5" thickBot="1" x14ac:dyDescent="0.25">
      <c r="B8" s="516" t="s">
        <v>235</v>
      </c>
      <c r="C8" s="517"/>
      <c r="D8" s="516" t="s">
        <v>236</v>
      </c>
      <c r="E8" s="517"/>
      <c r="F8" s="516" t="s">
        <v>237</v>
      </c>
      <c r="G8" s="517"/>
      <c r="H8" s="518">
        <v>43101</v>
      </c>
      <c r="I8" s="519"/>
    </row>
    <row r="9" spans="1:11" x14ac:dyDescent="0.2">
      <c r="A9" s="240" t="s">
        <v>52</v>
      </c>
      <c r="B9" s="241" t="s">
        <v>53</v>
      </c>
      <c r="C9" s="241" t="s">
        <v>54</v>
      </c>
      <c r="D9" s="241" t="s">
        <v>53</v>
      </c>
      <c r="E9" s="241" t="s">
        <v>54</v>
      </c>
      <c r="F9" s="241" t="s">
        <v>53</v>
      </c>
      <c r="G9" s="241" t="s">
        <v>54</v>
      </c>
      <c r="H9" s="241" t="s">
        <v>53</v>
      </c>
      <c r="I9" s="241" t="s">
        <v>54</v>
      </c>
    </row>
    <row r="10" spans="1:11" ht="13.5" thickBot="1" x14ac:dyDescent="0.25">
      <c r="A10" s="242"/>
      <c r="B10" s="419" t="s">
        <v>234</v>
      </c>
      <c r="C10" s="243" t="s">
        <v>55</v>
      </c>
      <c r="D10" s="419" t="s">
        <v>234</v>
      </c>
      <c r="E10" s="243" t="s">
        <v>55</v>
      </c>
      <c r="F10" s="419" t="s">
        <v>234</v>
      </c>
      <c r="G10" s="243" t="s">
        <v>55</v>
      </c>
      <c r="H10" s="419" t="s">
        <v>234</v>
      </c>
      <c r="I10" s="243" t="s">
        <v>55</v>
      </c>
    </row>
    <row r="11" spans="1:11" ht="13.5" thickBot="1" x14ac:dyDescent="0.25">
      <c r="A11" s="244"/>
    </row>
    <row r="12" spans="1:11" x14ac:dyDescent="0.2">
      <c r="A12" s="245" t="s">
        <v>56</v>
      </c>
      <c r="B12" s="246"/>
      <c r="C12" s="247"/>
      <c r="D12" s="246"/>
      <c r="E12" s="247"/>
      <c r="F12" s="246"/>
      <c r="G12" s="247"/>
      <c r="H12" s="246"/>
      <c r="I12" s="247"/>
    </row>
    <row r="13" spans="1:11" x14ac:dyDescent="0.2">
      <c r="A13" s="249" t="s">
        <v>217</v>
      </c>
      <c r="B13" s="250"/>
      <c r="C13" s="251"/>
      <c r="D13" s="250"/>
      <c r="E13" s="251"/>
      <c r="F13" s="250"/>
      <c r="G13" s="251"/>
      <c r="H13" s="250"/>
      <c r="I13" s="251"/>
    </row>
    <row r="14" spans="1:11" x14ac:dyDescent="0.2">
      <c r="A14" s="249" t="s">
        <v>216</v>
      </c>
      <c r="B14" s="250"/>
      <c r="C14" s="251"/>
      <c r="D14" s="250"/>
      <c r="E14" s="251"/>
      <c r="F14" s="250"/>
      <c r="G14" s="251"/>
      <c r="H14" s="250"/>
      <c r="I14" s="251"/>
    </row>
    <row r="15" spans="1:11" x14ac:dyDescent="0.2">
      <c r="A15" s="249" t="s">
        <v>214</v>
      </c>
      <c r="B15" s="250"/>
      <c r="C15" s="251"/>
      <c r="D15" s="250"/>
      <c r="E15" s="251"/>
      <c r="F15" s="250"/>
      <c r="G15" s="251"/>
      <c r="H15" s="250"/>
      <c r="I15" s="251"/>
    </row>
    <row r="16" spans="1:11" x14ac:dyDescent="0.2">
      <c r="A16" s="249" t="s">
        <v>215</v>
      </c>
      <c r="B16" s="250"/>
      <c r="C16" s="251"/>
      <c r="D16" s="250"/>
      <c r="E16" s="251"/>
      <c r="F16" s="250"/>
      <c r="G16" s="251"/>
      <c r="H16" s="250"/>
      <c r="I16" s="251"/>
    </row>
    <row r="17" spans="1:9" ht="13.5" thickBot="1" x14ac:dyDescent="0.25">
      <c r="A17" s="253"/>
      <c r="B17" s="254"/>
      <c r="C17" s="157"/>
      <c r="D17" s="254"/>
      <c r="E17" s="157"/>
      <c r="F17" s="254"/>
      <c r="G17" s="157"/>
      <c r="H17" s="254"/>
      <c r="I17" s="157"/>
    </row>
    <row r="18" spans="1:9" ht="13.5" thickBot="1" x14ac:dyDescent="0.25">
      <c r="A18" s="244"/>
      <c r="B18" s="256"/>
      <c r="C18" s="257"/>
      <c r="D18" s="256"/>
      <c r="E18" s="257"/>
      <c r="F18" s="256"/>
      <c r="G18" s="257"/>
      <c r="H18" s="256"/>
      <c r="I18" s="257"/>
    </row>
    <row r="19" spans="1:9" x14ac:dyDescent="0.2">
      <c r="A19" s="245" t="s">
        <v>57</v>
      </c>
      <c r="B19" s="246"/>
      <c r="C19" s="247"/>
      <c r="D19" s="246"/>
      <c r="E19" s="247"/>
      <c r="F19" s="246"/>
      <c r="G19" s="247"/>
      <c r="H19" s="246"/>
      <c r="I19" s="247"/>
    </row>
    <row r="20" spans="1:9" x14ac:dyDescent="0.2">
      <c r="A20" s="249" t="s">
        <v>217</v>
      </c>
      <c r="B20" s="250"/>
      <c r="C20" s="251"/>
      <c r="D20" s="250"/>
      <c r="E20" s="251"/>
      <c r="F20" s="250"/>
      <c r="G20" s="251"/>
      <c r="H20" s="250"/>
      <c r="I20" s="251"/>
    </row>
    <row r="21" spans="1:9" x14ac:dyDescent="0.2">
      <c r="A21" s="249" t="s">
        <v>216</v>
      </c>
      <c r="B21" s="250"/>
      <c r="C21" s="251"/>
      <c r="D21" s="250"/>
      <c r="E21" s="251"/>
      <c r="F21" s="250"/>
      <c r="G21" s="251"/>
      <c r="H21" s="250"/>
      <c r="I21" s="251"/>
    </row>
    <row r="22" spans="1:9" x14ac:dyDescent="0.2">
      <c r="A22" s="249" t="s">
        <v>214</v>
      </c>
      <c r="B22" s="250"/>
      <c r="C22" s="251"/>
      <c r="D22" s="250"/>
      <c r="E22" s="251"/>
      <c r="F22" s="250"/>
      <c r="G22" s="251"/>
      <c r="H22" s="250"/>
      <c r="I22" s="251"/>
    </row>
    <row r="23" spans="1:9" x14ac:dyDescent="0.2">
      <c r="A23" s="249" t="s">
        <v>215</v>
      </c>
      <c r="B23" s="250"/>
      <c r="C23" s="251"/>
      <c r="D23" s="250"/>
      <c r="E23" s="251"/>
      <c r="F23" s="250"/>
      <c r="G23" s="251"/>
      <c r="H23" s="250"/>
      <c r="I23" s="251"/>
    </row>
    <row r="24" spans="1:9" ht="13.5" thickBot="1" x14ac:dyDescent="0.25">
      <c r="A24" s="253"/>
      <c r="B24" s="254"/>
      <c r="C24" s="157"/>
      <c r="D24" s="254"/>
      <c r="E24" s="157"/>
      <c r="F24" s="254"/>
      <c r="G24" s="157"/>
      <c r="H24" s="254"/>
      <c r="I24" s="157"/>
    </row>
    <row r="25" spans="1:9" ht="13.5" thickBot="1" x14ac:dyDescent="0.25">
      <c r="A25" s="244"/>
      <c r="B25" s="256"/>
      <c r="C25" s="257"/>
      <c r="D25" s="256"/>
      <c r="E25" s="257"/>
      <c r="F25" s="256"/>
      <c r="G25" s="257"/>
      <c r="H25" s="256"/>
      <c r="I25" s="257"/>
    </row>
    <row r="26" spans="1:9" ht="13.5" thickBot="1" x14ac:dyDescent="0.25">
      <c r="A26" s="258" t="s">
        <v>58</v>
      </c>
      <c r="B26" s="259"/>
      <c r="C26" s="260"/>
      <c r="D26" s="259"/>
      <c r="E26" s="260"/>
      <c r="F26" s="259"/>
      <c r="G26" s="260"/>
      <c r="H26" s="259"/>
      <c r="I26" s="260"/>
    </row>
    <row r="27" spans="1:9" ht="13.5" thickBot="1" x14ac:dyDescent="0.25">
      <c r="A27" s="244"/>
      <c r="B27" s="256"/>
      <c r="C27" s="257"/>
      <c r="D27" s="256"/>
      <c r="E27" s="257"/>
      <c r="F27" s="256"/>
      <c r="G27" s="257"/>
      <c r="H27" s="256"/>
      <c r="I27" s="257"/>
    </row>
    <row r="28" spans="1:9" x14ac:dyDescent="0.2">
      <c r="A28" s="245" t="s">
        <v>59</v>
      </c>
      <c r="B28" s="261"/>
      <c r="C28" s="247"/>
      <c r="D28" s="261"/>
      <c r="E28" s="247"/>
      <c r="F28" s="261"/>
      <c r="G28" s="247"/>
      <c r="H28" s="261"/>
      <c r="I28" s="247"/>
    </row>
    <row r="29" spans="1:9" x14ac:dyDescent="0.2">
      <c r="A29" s="262" t="s">
        <v>60</v>
      </c>
      <c r="B29" s="263"/>
      <c r="C29" s="251"/>
      <c r="D29" s="263"/>
      <c r="E29" s="251"/>
      <c r="F29" s="263"/>
      <c r="G29" s="251"/>
      <c r="H29" s="263"/>
      <c r="I29" s="251"/>
    </row>
    <row r="30" spans="1:9" x14ac:dyDescent="0.2">
      <c r="A30" s="262" t="s">
        <v>61</v>
      </c>
      <c r="B30" s="263"/>
      <c r="C30" s="251"/>
      <c r="D30" s="263"/>
      <c r="E30" s="251"/>
      <c r="F30" s="263"/>
      <c r="G30" s="251"/>
      <c r="H30" s="263"/>
      <c r="I30" s="251"/>
    </row>
    <row r="31" spans="1:9" x14ac:dyDescent="0.2">
      <c r="A31" s="262" t="s">
        <v>62</v>
      </c>
      <c r="B31" s="263"/>
      <c r="C31" s="251"/>
      <c r="D31" s="263"/>
      <c r="E31" s="251"/>
      <c r="F31" s="263"/>
      <c r="G31" s="251"/>
      <c r="H31" s="263"/>
      <c r="I31" s="251"/>
    </row>
    <row r="32" spans="1:9" ht="13.5" thickBot="1" x14ac:dyDescent="0.25">
      <c r="A32" s="253" t="s">
        <v>63</v>
      </c>
      <c r="B32" s="264"/>
      <c r="C32" s="157"/>
      <c r="D32" s="264"/>
      <c r="E32" s="157"/>
      <c r="F32" s="264"/>
      <c r="G32" s="157"/>
      <c r="H32" s="264"/>
      <c r="I32" s="157"/>
    </row>
    <row r="33" spans="1:9" ht="13.5" thickBot="1" x14ac:dyDescent="0.25">
      <c r="A33" s="235"/>
      <c r="B33" s="256"/>
      <c r="C33" s="265"/>
      <c r="D33" s="256"/>
      <c r="E33" s="265"/>
      <c r="F33" s="256"/>
      <c r="G33" s="265"/>
      <c r="H33" s="256"/>
      <c r="I33" s="265"/>
    </row>
    <row r="34" spans="1:9" x14ac:dyDescent="0.2">
      <c r="A34" s="245" t="s">
        <v>64</v>
      </c>
      <c r="B34" s="261"/>
      <c r="C34" s="247"/>
      <c r="D34" s="261"/>
      <c r="E34" s="247"/>
      <c r="F34" s="261"/>
      <c r="G34" s="247"/>
      <c r="H34" s="261"/>
      <c r="I34" s="247"/>
    </row>
    <row r="35" spans="1:9" x14ac:dyDescent="0.2">
      <c r="A35" s="249" t="s">
        <v>65</v>
      </c>
      <c r="B35" s="263"/>
      <c r="C35" s="251"/>
      <c r="D35" s="263"/>
      <c r="E35" s="251"/>
      <c r="F35" s="263"/>
      <c r="G35" s="251"/>
      <c r="H35" s="263"/>
      <c r="I35" s="251"/>
    </row>
    <row r="36" spans="1:9" x14ac:dyDescent="0.2">
      <c r="A36" s="266" t="s">
        <v>103</v>
      </c>
      <c r="B36" s="267"/>
      <c r="C36" s="268"/>
      <c r="D36" s="267"/>
      <c r="E36" s="268"/>
      <c r="F36" s="267"/>
      <c r="G36" s="268"/>
      <c r="H36" s="267"/>
      <c r="I36" s="268"/>
    </row>
    <row r="37" spans="1:9" ht="13.5" thickBot="1" x14ac:dyDescent="0.25">
      <c r="A37" s="253" t="s">
        <v>88</v>
      </c>
      <c r="B37" s="264"/>
      <c r="C37" s="157"/>
      <c r="D37" s="264"/>
      <c r="E37" s="157"/>
      <c r="F37" s="264"/>
      <c r="G37" s="157"/>
      <c r="H37" s="264"/>
      <c r="I37" s="157"/>
    </row>
    <row r="38" spans="1:9" ht="13.5" thickBot="1" x14ac:dyDescent="0.25">
      <c r="A38" s="244"/>
      <c r="B38" s="256"/>
      <c r="C38" s="257"/>
      <c r="D38" s="256"/>
      <c r="E38" s="257"/>
      <c r="F38" s="256"/>
      <c r="G38" s="257"/>
      <c r="H38" s="256"/>
      <c r="I38" s="257"/>
    </row>
    <row r="39" spans="1:9" x14ac:dyDescent="0.2">
      <c r="A39" s="245" t="s">
        <v>66</v>
      </c>
      <c r="B39" s="246"/>
      <c r="C39" s="247"/>
      <c r="D39" s="246"/>
      <c r="E39" s="247"/>
      <c r="F39" s="246"/>
      <c r="G39" s="247"/>
      <c r="H39" s="246"/>
      <c r="I39" s="247"/>
    </row>
    <row r="40" spans="1:9" x14ac:dyDescent="0.2">
      <c r="A40" s="262" t="s">
        <v>67</v>
      </c>
      <c r="B40" s="250"/>
      <c r="C40" s="251"/>
      <c r="D40" s="250"/>
      <c r="E40" s="251"/>
      <c r="F40" s="250"/>
      <c r="G40" s="251"/>
      <c r="H40" s="250"/>
      <c r="I40" s="251"/>
    </row>
    <row r="41" spans="1:9" x14ac:dyDescent="0.2">
      <c r="A41" s="262" t="s">
        <v>68</v>
      </c>
      <c r="B41" s="250"/>
      <c r="C41" s="251"/>
      <c r="D41" s="250"/>
      <c r="E41" s="251"/>
      <c r="F41" s="250"/>
      <c r="G41" s="251"/>
      <c r="H41" s="250"/>
      <c r="I41" s="251"/>
    </row>
    <row r="42" spans="1:9" x14ac:dyDescent="0.2">
      <c r="A42" s="262" t="s">
        <v>69</v>
      </c>
      <c r="B42" s="250"/>
      <c r="C42" s="251"/>
      <c r="D42" s="250"/>
      <c r="E42" s="251"/>
      <c r="F42" s="250"/>
      <c r="G42" s="251"/>
      <c r="H42" s="250"/>
      <c r="I42" s="251"/>
    </row>
    <row r="43" spans="1:9" x14ac:dyDescent="0.2">
      <c r="A43" s="249" t="s">
        <v>70</v>
      </c>
      <c r="B43" s="269"/>
      <c r="C43" s="268"/>
      <c r="D43" s="269"/>
      <c r="E43" s="268"/>
      <c r="F43" s="269"/>
      <c r="G43" s="268"/>
      <c r="H43" s="269"/>
      <c r="I43" s="268"/>
    </row>
    <row r="44" spans="1:9" x14ac:dyDescent="0.2">
      <c r="A44" s="270"/>
      <c r="B44" s="269"/>
      <c r="C44" s="268"/>
      <c r="D44" s="269"/>
      <c r="E44" s="268"/>
      <c r="F44" s="269"/>
      <c r="G44" s="268"/>
      <c r="H44" s="269"/>
      <c r="I44" s="268"/>
    </row>
    <row r="45" spans="1:9" ht="13.5" thickBot="1" x14ac:dyDescent="0.25">
      <c r="A45" s="271"/>
      <c r="B45" s="254"/>
      <c r="C45" s="157"/>
      <c r="D45" s="254"/>
      <c r="E45" s="157"/>
      <c r="F45" s="254"/>
      <c r="G45" s="157"/>
      <c r="H45" s="254"/>
      <c r="I45" s="157"/>
    </row>
    <row r="46" spans="1:9" ht="13.5" thickBot="1" x14ac:dyDescent="0.25">
      <c r="A46" s="244"/>
      <c r="B46" s="256"/>
      <c r="C46" s="265"/>
      <c r="D46" s="256"/>
      <c r="E46" s="265"/>
      <c r="F46" s="256"/>
      <c r="G46" s="265"/>
      <c r="H46" s="256"/>
      <c r="I46" s="265"/>
    </row>
    <row r="47" spans="1:9" x14ac:dyDescent="0.2">
      <c r="A47" s="245" t="s">
        <v>71</v>
      </c>
      <c r="B47" s="246"/>
      <c r="C47" s="247"/>
      <c r="D47" s="246"/>
      <c r="E47" s="247"/>
      <c r="F47" s="246"/>
      <c r="G47" s="247"/>
      <c r="H47" s="246"/>
      <c r="I47" s="247"/>
    </row>
    <row r="48" spans="1:9" x14ac:dyDescent="0.2">
      <c r="A48" s="262" t="s">
        <v>104</v>
      </c>
      <c r="B48" s="250"/>
      <c r="C48" s="251"/>
      <c r="D48" s="250"/>
      <c r="E48" s="251"/>
      <c r="F48" s="250"/>
      <c r="G48" s="251"/>
      <c r="H48" s="250"/>
      <c r="I48" s="251"/>
    </row>
    <row r="49" spans="1:9" x14ac:dyDescent="0.2">
      <c r="A49" s="262" t="s">
        <v>72</v>
      </c>
      <c r="B49" s="250"/>
      <c r="C49" s="251"/>
      <c r="D49" s="250"/>
      <c r="E49" s="251"/>
      <c r="F49" s="250"/>
      <c r="G49" s="251"/>
      <c r="H49" s="250"/>
      <c r="I49" s="251"/>
    </row>
    <row r="50" spans="1:9" x14ac:dyDescent="0.2">
      <c r="A50" s="262" t="s">
        <v>105</v>
      </c>
      <c r="B50" s="250"/>
      <c r="C50" s="251"/>
      <c r="D50" s="250"/>
      <c r="E50" s="251"/>
      <c r="F50" s="250"/>
      <c r="G50" s="251"/>
      <c r="H50" s="250"/>
      <c r="I50" s="251"/>
    </row>
    <row r="51" spans="1:9" ht="13.5" thickBot="1" x14ac:dyDescent="0.25">
      <c r="A51" s="253" t="s">
        <v>73</v>
      </c>
      <c r="B51" s="254"/>
      <c r="C51" s="157"/>
      <c r="D51" s="254"/>
      <c r="E51" s="157"/>
      <c r="F51" s="254"/>
      <c r="G51" s="157"/>
      <c r="H51" s="254"/>
      <c r="I51" s="157"/>
    </row>
    <row r="52" spans="1:9" ht="13.5" thickBot="1" x14ac:dyDescent="0.25">
      <c r="A52" s="244"/>
      <c r="B52" s="256"/>
      <c r="C52" s="257"/>
      <c r="D52" s="256"/>
      <c r="E52" s="257"/>
      <c r="F52" s="256"/>
      <c r="G52" s="257"/>
      <c r="H52" s="256"/>
      <c r="I52" s="257"/>
    </row>
    <row r="53" spans="1:9" ht="13.5" thickBot="1" x14ac:dyDescent="0.25">
      <c r="A53" s="258" t="s">
        <v>74</v>
      </c>
      <c r="B53" s="259"/>
      <c r="C53" s="260">
        <v>1</v>
      </c>
      <c r="D53" s="259"/>
      <c r="E53" s="260">
        <v>1</v>
      </c>
      <c r="F53" s="259"/>
      <c r="G53" s="260">
        <v>1</v>
      </c>
      <c r="H53" s="259"/>
      <c r="I53" s="260">
        <v>1</v>
      </c>
    </row>
    <row r="54" spans="1:9" ht="13.5" thickBot="1" x14ac:dyDescent="0.25">
      <c r="A54" s="244"/>
    </row>
    <row r="55" spans="1:9" ht="13.5" thickBot="1" x14ac:dyDescent="0.25">
      <c r="A55" s="365" t="s">
        <v>201</v>
      </c>
      <c r="B55" s="331"/>
      <c r="C55" s="331"/>
      <c r="D55" s="331"/>
      <c r="E55" s="331"/>
      <c r="F55" s="331"/>
      <c r="G55" s="331"/>
      <c r="H55" s="331"/>
      <c r="I55" s="331"/>
    </row>
    <row r="56" spans="1:9" ht="13.5" thickBot="1" x14ac:dyDescent="0.25">
      <c r="A56" s="244"/>
    </row>
    <row r="57" spans="1:9" ht="13.5" thickBot="1" x14ac:dyDescent="0.25">
      <c r="A57" s="258" t="s">
        <v>89</v>
      </c>
      <c r="B57" s="256"/>
      <c r="C57" s="265"/>
      <c r="D57" s="256"/>
      <c r="E57" s="265"/>
      <c r="F57" s="256"/>
      <c r="G57" s="265"/>
      <c r="H57" s="256"/>
      <c r="I57" s="265"/>
    </row>
    <row r="58" spans="1:9" x14ac:dyDescent="0.2">
      <c r="A58" s="463" t="s">
        <v>99</v>
      </c>
      <c r="B58" s="272"/>
      <c r="C58" s="273"/>
      <c r="D58" s="273"/>
      <c r="E58" s="273"/>
      <c r="F58" s="273"/>
      <c r="G58" s="273"/>
      <c r="H58" s="273"/>
      <c r="I58" s="274"/>
    </row>
    <row r="59" spans="1:9" x14ac:dyDescent="0.2">
      <c r="A59" s="464" t="s">
        <v>262</v>
      </c>
      <c r="B59" s="275"/>
      <c r="C59" s="276"/>
      <c r="D59" s="276"/>
      <c r="E59" s="276"/>
      <c r="F59" s="276"/>
      <c r="G59" s="276"/>
      <c r="H59" s="276"/>
      <c r="I59" s="277"/>
    </row>
    <row r="60" spans="1:9" ht="13.5" thickBot="1" x14ac:dyDescent="0.25">
      <c r="A60" s="465" t="s">
        <v>268</v>
      </c>
      <c r="B60" s="278"/>
      <c r="C60" s="279"/>
      <c r="D60" s="279"/>
      <c r="E60" s="279"/>
      <c r="F60" s="279"/>
      <c r="G60" s="279"/>
      <c r="H60" s="279"/>
      <c r="I60" s="280"/>
    </row>
    <row r="61" spans="1:9" hidden="1" x14ac:dyDescent="0.2">
      <c r="A61" s="281"/>
      <c r="B61" s="52"/>
      <c r="C61" s="282"/>
      <c r="D61" s="282"/>
      <c r="E61" s="282"/>
      <c r="F61" s="282"/>
      <c r="G61" s="282"/>
      <c r="H61" s="282"/>
      <c r="I61" s="282"/>
    </row>
    <row r="62" spans="1:9" hidden="1" x14ac:dyDescent="0.2">
      <c r="A62" s="283"/>
      <c r="B62" s="284"/>
      <c r="C62" s="282"/>
      <c r="D62" s="282"/>
      <c r="E62" s="282"/>
      <c r="F62" s="282"/>
      <c r="G62" s="282"/>
      <c r="H62" s="282"/>
      <c r="I62" s="282"/>
    </row>
    <row r="63" spans="1:9" hidden="1" x14ac:dyDescent="0.2"/>
    <row r="64" spans="1:9" ht="14.25" x14ac:dyDescent="0.2">
      <c r="A64" s="377" t="s">
        <v>98</v>
      </c>
    </row>
    <row r="65" spans="1:10" ht="29.25" customHeight="1" x14ac:dyDescent="0.25">
      <c r="A65" s="514" t="s">
        <v>218</v>
      </c>
      <c r="B65" s="515"/>
      <c r="C65" s="515"/>
      <c r="D65" s="515"/>
      <c r="E65" s="515"/>
      <c r="F65" s="515"/>
      <c r="G65" s="515"/>
      <c r="H65" s="515"/>
      <c r="I65" s="515"/>
      <c r="J65" s="515"/>
    </row>
    <row r="66" spans="1:10" ht="9.75" customHeight="1" thickBot="1" x14ac:dyDescent="0.25">
      <c r="A66" s="378"/>
      <c r="B66" s="380"/>
      <c r="C66" s="380"/>
      <c r="D66" s="380"/>
      <c r="E66" s="380"/>
      <c r="F66" s="380"/>
      <c r="G66" s="380"/>
      <c r="H66" s="380"/>
      <c r="I66" s="380"/>
      <c r="J66" s="379"/>
    </row>
    <row r="67" spans="1:10" ht="29.25" customHeight="1" thickBot="1" x14ac:dyDescent="0.25">
      <c r="A67" s="511" t="s">
        <v>219</v>
      </c>
      <c r="B67" s="512"/>
      <c r="C67" s="512"/>
      <c r="D67" s="512"/>
      <c r="E67" s="512"/>
      <c r="F67" s="512"/>
      <c r="G67" s="512"/>
      <c r="H67" s="512"/>
      <c r="I67" s="513"/>
      <c r="J67" s="379"/>
    </row>
    <row r="69" spans="1:10" ht="13.5" thickBot="1" x14ac:dyDescent="0.25">
      <c r="A69" s="96" t="s">
        <v>154</v>
      </c>
    </row>
    <row r="70" spans="1:10" ht="13.5" thickBot="1" x14ac:dyDescent="0.25">
      <c r="A70" s="99" t="s">
        <v>10</v>
      </c>
      <c r="B70" s="99" t="str">
        <f>+B8</f>
        <v>promedio 2015</v>
      </c>
      <c r="D70" s="99" t="str">
        <f>+D8</f>
        <v>promedio 2016</v>
      </c>
      <c r="F70" s="99" t="str">
        <f>+F8</f>
        <v>promedio 2017</v>
      </c>
      <c r="H70" s="116">
        <f>+H8</f>
        <v>43101</v>
      </c>
    </row>
    <row r="71" spans="1:10" ht="13.5" thickBot="1" x14ac:dyDescent="0.25">
      <c r="A71" s="113" t="s">
        <v>146</v>
      </c>
      <c r="B71" s="130">
        <f>+B53-SUM(B47:B51,B39:B45,B34:B37,B28:B32,B26,B19:B24,B12:B17)</f>
        <v>0</v>
      </c>
      <c r="C71" s="129"/>
      <c r="D71" s="130">
        <f>+D53-SUM(D47:D51,D39:D45,D34:D37,D28:D32,D26,D19:D24,D12:D17)</f>
        <v>0</v>
      </c>
      <c r="E71" s="129"/>
      <c r="F71" s="130">
        <f>+F53-SUM(F47:F51,F39:F45,F34:F37,F28:F32,F26,F19:F24,F12:F17)</f>
        <v>0</v>
      </c>
      <c r="G71" s="129"/>
      <c r="H71" s="130">
        <f>+H53-SUM(H47:H51,H39:H45,H34:H37,H28:H32,H26,H19:H24,H12:H17)</f>
        <v>0</v>
      </c>
    </row>
  </sheetData>
  <sheetProtection formatCells="0" formatColumns="0" formatRows="0"/>
  <mergeCells count="7">
    <mergeCell ref="A5:I5"/>
    <mergeCell ref="A67:I67"/>
    <mergeCell ref="A65:J65"/>
    <mergeCell ref="B8:C8"/>
    <mergeCell ref="D8:E8"/>
    <mergeCell ref="F8:G8"/>
    <mergeCell ref="H8:I8"/>
  </mergeCells>
  <phoneticPr fontId="0" type="noConversion"/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1"/>
  <sheetViews>
    <sheetView showGridLines="0" workbookViewId="0">
      <selection activeCell="A5" sqref="A5:I5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1.42578125" style="236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236" customWidth="1"/>
    <col min="9" max="9" width="11.42578125" style="236"/>
    <col min="10" max="10" width="1.5703125" style="236" customWidth="1"/>
    <col min="11" max="11" width="11.42578125" style="52"/>
    <col min="12" max="16384" width="11.42578125" style="236"/>
  </cols>
  <sheetData>
    <row r="2" spans="1:11" x14ac:dyDescent="0.2">
      <c r="A2" s="420" t="s">
        <v>240</v>
      </c>
    </row>
    <row r="3" spans="1:11" x14ac:dyDescent="0.2">
      <c r="A3" s="235" t="s">
        <v>140</v>
      </c>
    </row>
    <row r="4" spans="1:11" s="416" customFormat="1" x14ac:dyDescent="0.2">
      <c r="A4" s="415" t="str">
        <f>+'1.modelos'!A3</f>
        <v>Denim</v>
      </c>
      <c r="K4" s="396"/>
    </row>
    <row r="5" spans="1:11" s="416" customFormat="1" ht="45.75" customHeight="1" x14ac:dyDescent="0.2">
      <c r="A5" s="510" t="s">
        <v>264</v>
      </c>
      <c r="B5" s="510"/>
      <c r="C5" s="510"/>
      <c r="D5" s="510"/>
      <c r="E5" s="510"/>
      <c r="F5" s="510"/>
      <c r="G5" s="510"/>
      <c r="H5" s="510"/>
      <c r="I5" s="510"/>
      <c r="K5" s="396"/>
    </row>
    <row r="6" spans="1:11" s="418" customFormat="1" ht="24.75" customHeight="1" x14ac:dyDescent="0.2">
      <c r="A6" s="417" t="s">
        <v>238</v>
      </c>
    </row>
    <row r="7" spans="1:11" s="238" customFormat="1" ht="13.5" thickBot="1" x14ac:dyDescent="0.25">
      <c r="A7" s="239"/>
      <c r="B7" s="237"/>
      <c r="C7" s="237"/>
    </row>
    <row r="8" spans="1:11" ht="13.5" thickBot="1" x14ac:dyDescent="0.25">
      <c r="B8" s="516" t="s">
        <v>235</v>
      </c>
      <c r="C8" s="517"/>
      <c r="D8" s="516" t="s">
        <v>236</v>
      </c>
      <c r="E8" s="517"/>
      <c r="F8" s="516" t="s">
        <v>237</v>
      </c>
      <c r="G8" s="517"/>
      <c r="H8" s="518">
        <v>43101</v>
      </c>
      <c r="I8" s="519"/>
    </row>
    <row r="9" spans="1:11" x14ac:dyDescent="0.2">
      <c r="A9" s="240" t="s">
        <v>52</v>
      </c>
      <c r="B9" s="241" t="s">
        <v>53</v>
      </c>
      <c r="C9" s="241" t="s">
        <v>54</v>
      </c>
      <c r="D9" s="241" t="s">
        <v>53</v>
      </c>
      <c r="E9" s="241" t="s">
        <v>54</v>
      </c>
      <c r="F9" s="241" t="s">
        <v>53</v>
      </c>
      <c r="G9" s="241" t="s">
        <v>54</v>
      </c>
      <c r="H9" s="241" t="s">
        <v>53</v>
      </c>
      <c r="I9" s="241" t="s">
        <v>54</v>
      </c>
    </row>
    <row r="10" spans="1:11" ht="13.5" thickBot="1" x14ac:dyDescent="0.25">
      <c r="A10" s="242"/>
      <c r="B10" s="419" t="s">
        <v>234</v>
      </c>
      <c r="C10" s="243" t="s">
        <v>55</v>
      </c>
      <c r="D10" s="419" t="s">
        <v>234</v>
      </c>
      <c r="E10" s="243" t="s">
        <v>55</v>
      </c>
      <c r="F10" s="419" t="s">
        <v>234</v>
      </c>
      <c r="G10" s="243" t="s">
        <v>55</v>
      </c>
      <c r="H10" s="419" t="s">
        <v>234</v>
      </c>
      <c r="I10" s="243" t="s">
        <v>55</v>
      </c>
    </row>
    <row r="11" spans="1:11" ht="13.5" thickBot="1" x14ac:dyDescent="0.25">
      <c r="A11" s="244"/>
    </row>
    <row r="12" spans="1:11" x14ac:dyDescent="0.2">
      <c r="A12" s="245" t="s">
        <v>56</v>
      </c>
      <c r="B12" s="246"/>
      <c r="C12" s="247"/>
      <c r="D12" s="246"/>
      <c r="E12" s="247"/>
      <c r="F12" s="246"/>
      <c r="G12" s="247"/>
      <c r="H12" s="246"/>
      <c r="I12" s="247"/>
    </row>
    <row r="13" spans="1:11" x14ac:dyDescent="0.2">
      <c r="A13" s="249" t="s">
        <v>217</v>
      </c>
      <c r="B13" s="250"/>
      <c r="C13" s="251"/>
      <c r="D13" s="250"/>
      <c r="E13" s="251"/>
      <c r="F13" s="250"/>
      <c r="G13" s="251"/>
      <c r="H13" s="250"/>
      <c r="I13" s="251"/>
    </row>
    <row r="14" spans="1:11" x14ac:dyDescent="0.2">
      <c r="A14" s="249" t="s">
        <v>216</v>
      </c>
      <c r="B14" s="250"/>
      <c r="C14" s="251"/>
      <c r="D14" s="250"/>
      <c r="E14" s="251"/>
      <c r="F14" s="250"/>
      <c r="G14" s="251"/>
      <c r="H14" s="250"/>
      <c r="I14" s="251"/>
    </row>
    <row r="15" spans="1:11" x14ac:dyDescent="0.2">
      <c r="A15" s="249" t="s">
        <v>214</v>
      </c>
      <c r="B15" s="250"/>
      <c r="C15" s="251"/>
      <c r="D15" s="250"/>
      <c r="E15" s="251"/>
      <c r="F15" s="250"/>
      <c r="G15" s="251"/>
      <c r="H15" s="250"/>
      <c r="I15" s="251"/>
    </row>
    <row r="16" spans="1:11" x14ac:dyDescent="0.2">
      <c r="A16" s="249" t="s">
        <v>215</v>
      </c>
      <c r="B16" s="250"/>
      <c r="C16" s="251"/>
      <c r="D16" s="250"/>
      <c r="E16" s="251"/>
      <c r="F16" s="250"/>
      <c r="G16" s="251"/>
      <c r="H16" s="250"/>
      <c r="I16" s="251"/>
    </row>
    <row r="17" spans="1:9" ht="13.5" thickBot="1" x14ac:dyDescent="0.25">
      <c r="A17" s="253"/>
      <c r="B17" s="254"/>
      <c r="C17" s="157"/>
      <c r="D17" s="254"/>
      <c r="E17" s="157"/>
      <c r="F17" s="254"/>
      <c r="G17" s="157"/>
      <c r="H17" s="254"/>
      <c r="I17" s="157"/>
    </row>
    <row r="18" spans="1:9" ht="13.5" thickBot="1" x14ac:dyDescent="0.25">
      <c r="A18" s="244"/>
      <c r="B18" s="256"/>
      <c r="C18" s="257"/>
      <c r="D18" s="256"/>
      <c r="E18" s="257"/>
      <c r="F18" s="256"/>
      <c r="G18" s="257"/>
      <c r="H18" s="256"/>
      <c r="I18" s="257"/>
    </row>
    <row r="19" spans="1:9" x14ac:dyDescent="0.2">
      <c r="A19" s="245" t="s">
        <v>57</v>
      </c>
      <c r="B19" s="246"/>
      <c r="C19" s="247"/>
      <c r="D19" s="246"/>
      <c r="E19" s="247"/>
      <c r="F19" s="246"/>
      <c r="G19" s="247"/>
      <c r="H19" s="246"/>
      <c r="I19" s="247"/>
    </row>
    <row r="20" spans="1:9" x14ac:dyDescent="0.2">
      <c r="A20" s="249" t="s">
        <v>217</v>
      </c>
      <c r="B20" s="250"/>
      <c r="C20" s="251"/>
      <c r="D20" s="250"/>
      <c r="E20" s="251"/>
      <c r="F20" s="250"/>
      <c r="G20" s="251"/>
      <c r="H20" s="250"/>
      <c r="I20" s="251"/>
    </row>
    <row r="21" spans="1:9" x14ac:dyDescent="0.2">
      <c r="A21" s="249" t="s">
        <v>216</v>
      </c>
      <c r="B21" s="250"/>
      <c r="C21" s="251"/>
      <c r="D21" s="250"/>
      <c r="E21" s="251"/>
      <c r="F21" s="250"/>
      <c r="G21" s="251"/>
      <c r="H21" s="250"/>
      <c r="I21" s="251"/>
    </row>
    <row r="22" spans="1:9" x14ac:dyDescent="0.2">
      <c r="A22" s="249" t="s">
        <v>214</v>
      </c>
      <c r="B22" s="250"/>
      <c r="C22" s="251"/>
      <c r="D22" s="250"/>
      <c r="E22" s="251"/>
      <c r="F22" s="250"/>
      <c r="G22" s="251"/>
      <c r="H22" s="250"/>
      <c r="I22" s="251"/>
    </row>
    <row r="23" spans="1:9" x14ac:dyDescent="0.2">
      <c r="A23" s="249" t="s">
        <v>215</v>
      </c>
      <c r="B23" s="250"/>
      <c r="C23" s="251"/>
      <c r="D23" s="250"/>
      <c r="E23" s="251"/>
      <c r="F23" s="250"/>
      <c r="G23" s="251"/>
      <c r="H23" s="250"/>
      <c r="I23" s="251"/>
    </row>
    <row r="24" spans="1:9" ht="13.5" thickBot="1" x14ac:dyDescent="0.25">
      <c r="A24" s="253"/>
      <c r="B24" s="254"/>
      <c r="C24" s="157"/>
      <c r="D24" s="254"/>
      <c r="E24" s="157"/>
      <c r="F24" s="254"/>
      <c r="G24" s="157"/>
      <c r="H24" s="254"/>
      <c r="I24" s="157"/>
    </row>
    <row r="25" spans="1:9" ht="13.5" thickBot="1" x14ac:dyDescent="0.25">
      <c r="A25" s="244"/>
      <c r="B25" s="256"/>
      <c r="C25" s="257"/>
      <c r="D25" s="256"/>
      <c r="E25" s="257"/>
      <c r="F25" s="256"/>
      <c r="G25" s="257"/>
      <c r="H25" s="256"/>
      <c r="I25" s="257"/>
    </row>
    <row r="26" spans="1:9" ht="13.5" thickBot="1" x14ac:dyDescent="0.25">
      <c r="A26" s="258" t="s">
        <v>58</v>
      </c>
      <c r="B26" s="259"/>
      <c r="C26" s="260"/>
      <c r="D26" s="259"/>
      <c r="E26" s="260"/>
      <c r="F26" s="259"/>
      <c r="G26" s="260"/>
      <c r="H26" s="259"/>
      <c r="I26" s="260"/>
    </row>
    <row r="27" spans="1:9" ht="13.5" thickBot="1" x14ac:dyDescent="0.25">
      <c r="A27" s="244"/>
      <c r="B27" s="256"/>
      <c r="C27" s="257"/>
      <c r="D27" s="256"/>
      <c r="E27" s="257"/>
      <c r="F27" s="256"/>
      <c r="G27" s="257"/>
      <c r="H27" s="256"/>
      <c r="I27" s="257"/>
    </row>
    <row r="28" spans="1:9" x14ac:dyDescent="0.2">
      <c r="A28" s="245" t="s">
        <v>59</v>
      </c>
      <c r="B28" s="261"/>
      <c r="C28" s="247"/>
      <c r="D28" s="261"/>
      <c r="E28" s="247"/>
      <c r="F28" s="261"/>
      <c r="G28" s="247"/>
      <c r="H28" s="261"/>
      <c r="I28" s="247"/>
    </row>
    <row r="29" spans="1:9" x14ac:dyDescent="0.2">
      <c r="A29" s="262" t="s">
        <v>60</v>
      </c>
      <c r="B29" s="263"/>
      <c r="C29" s="251"/>
      <c r="D29" s="263"/>
      <c r="E29" s="251"/>
      <c r="F29" s="263"/>
      <c r="G29" s="251"/>
      <c r="H29" s="263"/>
      <c r="I29" s="251"/>
    </row>
    <row r="30" spans="1:9" x14ac:dyDescent="0.2">
      <c r="A30" s="262" t="s">
        <v>61</v>
      </c>
      <c r="B30" s="263"/>
      <c r="C30" s="251"/>
      <c r="D30" s="263"/>
      <c r="E30" s="251"/>
      <c r="F30" s="263"/>
      <c r="G30" s="251"/>
      <c r="H30" s="263"/>
      <c r="I30" s="251"/>
    </row>
    <row r="31" spans="1:9" x14ac:dyDescent="0.2">
      <c r="A31" s="262" t="s">
        <v>62</v>
      </c>
      <c r="B31" s="263"/>
      <c r="C31" s="251"/>
      <c r="D31" s="263"/>
      <c r="E31" s="251"/>
      <c r="F31" s="263"/>
      <c r="G31" s="251"/>
      <c r="H31" s="263"/>
      <c r="I31" s="251"/>
    </row>
    <row r="32" spans="1:9" ht="13.5" thickBot="1" x14ac:dyDescent="0.25">
      <c r="A32" s="253" t="s">
        <v>63</v>
      </c>
      <c r="B32" s="264"/>
      <c r="C32" s="157"/>
      <c r="D32" s="264"/>
      <c r="E32" s="157"/>
      <c r="F32" s="264"/>
      <c r="G32" s="157"/>
      <c r="H32" s="264"/>
      <c r="I32" s="157"/>
    </row>
    <row r="33" spans="1:9" ht="13.5" thickBot="1" x14ac:dyDescent="0.25">
      <c r="A33" s="235"/>
      <c r="B33" s="256"/>
      <c r="C33" s="265"/>
      <c r="D33" s="256"/>
      <c r="E33" s="265"/>
      <c r="F33" s="256"/>
      <c r="G33" s="265"/>
      <c r="H33" s="256"/>
      <c r="I33" s="265"/>
    </row>
    <row r="34" spans="1:9" x14ac:dyDescent="0.2">
      <c r="A34" s="245" t="s">
        <v>64</v>
      </c>
      <c r="B34" s="261"/>
      <c r="C34" s="247"/>
      <c r="D34" s="261"/>
      <c r="E34" s="247"/>
      <c r="F34" s="261"/>
      <c r="G34" s="247"/>
      <c r="H34" s="261"/>
      <c r="I34" s="247"/>
    </row>
    <row r="35" spans="1:9" x14ac:dyDescent="0.2">
      <c r="A35" s="249" t="s">
        <v>65</v>
      </c>
      <c r="B35" s="263"/>
      <c r="C35" s="251"/>
      <c r="D35" s="263"/>
      <c r="E35" s="251"/>
      <c r="F35" s="263"/>
      <c r="G35" s="251"/>
      <c r="H35" s="263"/>
      <c r="I35" s="251"/>
    </row>
    <row r="36" spans="1:9" x14ac:dyDescent="0.2">
      <c r="A36" s="266" t="s">
        <v>103</v>
      </c>
      <c r="B36" s="267"/>
      <c r="C36" s="268"/>
      <c r="D36" s="267"/>
      <c r="E36" s="268"/>
      <c r="F36" s="267"/>
      <c r="G36" s="268"/>
      <c r="H36" s="267"/>
      <c r="I36" s="268"/>
    </row>
    <row r="37" spans="1:9" ht="13.5" thickBot="1" x14ac:dyDescent="0.25">
      <c r="A37" s="253" t="s">
        <v>88</v>
      </c>
      <c r="B37" s="264"/>
      <c r="C37" s="157"/>
      <c r="D37" s="264"/>
      <c r="E37" s="157"/>
      <c r="F37" s="264"/>
      <c r="G37" s="157"/>
      <c r="H37" s="264"/>
      <c r="I37" s="157"/>
    </row>
    <row r="38" spans="1:9" ht="13.5" thickBot="1" x14ac:dyDescent="0.25">
      <c r="A38" s="244"/>
      <c r="B38" s="256"/>
      <c r="C38" s="257"/>
      <c r="D38" s="256"/>
      <c r="E38" s="257"/>
      <c r="F38" s="256"/>
      <c r="G38" s="257"/>
      <c r="H38" s="256"/>
      <c r="I38" s="257"/>
    </row>
    <row r="39" spans="1:9" x14ac:dyDescent="0.2">
      <c r="A39" s="245" t="s">
        <v>66</v>
      </c>
      <c r="B39" s="246"/>
      <c r="C39" s="247"/>
      <c r="D39" s="246"/>
      <c r="E39" s="247"/>
      <c r="F39" s="246"/>
      <c r="G39" s="247"/>
      <c r="H39" s="246"/>
      <c r="I39" s="247"/>
    </row>
    <row r="40" spans="1:9" x14ac:dyDescent="0.2">
      <c r="A40" s="262" t="s">
        <v>67</v>
      </c>
      <c r="B40" s="250"/>
      <c r="C40" s="251"/>
      <c r="D40" s="250"/>
      <c r="E40" s="251"/>
      <c r="F40" s="250"/>
      <c r="G40" s="251"/>
      <c r="H40" s="250"/>
      <c r="I40" s="251"/>
    </row>
    <row r="41" spans="1:9" x14ac:dyDescent="0.2">
      <c r="A41" s="262" t="s">
        <v>68</v>
      </c>
      <c r="B41" s="250"/>
      <c r="C41" s="251"/>
      <c r="D41" s="250"/>
      <c r="E41" s="251"/>
      <c r="F41" s="250"/>
      <c r="G41" s="251"/>
      <c r="H41" s="250"/>
      <c r="I41" s="251"/>
    </row>
    <row r="42" spans="1:9" x14ac:dyDescent="0.2">
      <c r="A42" s="262" t="s">
        <v>69</v>
      </c>
      <c r="B42" s="250"/>
      <c r="C42" s="251"/>
      <c r="D42" s="250"/>
      <c r="E42" s="251"/>
      <c r="F42" s="250"/>
      <c r="G42" s="251"/>
      <c r="H42" s="250"/>
      <c r="I42" s="251"/>
    </row>
    <row r="43" spans="1:9" x14ac:dyDescent="0.2">
      <c r="A43" s="249" t="s">
        <v>70</v>
      </c>
      <c r="B43" s="269"/>
      <c r="C43" s="268"/>
      <c r="D43" s="269"/>
      <c r="E43" s="268"/>
      <c r="F43" s="269"/>
      <c r="G43" s="268"/>
      <c r="H43" s="269"/>
      <c r="I43" s="268"/>
    </row>
    <row r="44" spans="1:9" x14ac:dyDescent="0.2">
      <c r="A44" s="270"/>
      <c r="B44" s="269"/>
      <c r="C44" s="268"/>
      <c r="D44" s="269"/>
      <c r="E44" s="268"/>
      <c r="F44" s="269"/>
      <c r="G44" s="268"/>
      <c r="H44" s="269"/>
      <c r="I44" s="268"/>
    </row>
    <row r="45" spans="1:9" ht="13.5" thickBot="1" x14ac:dyDescent="0.25">
      <c r="A45" s="271"/>
      <c r="B45" s="254"/>
      <c r="C45" s="157"/>
      <c r="D45" s="254"/>
      <c r="E45" s="157"/>
      <c r="F45" s="254"/>
      <c r="G45" s="157"/>
      <c r="H45" s="254"/>
      <c r="I45" s="157"/>
    </row>
    <row r="46" spans="1:9" ht="13.5" thickBot="1" x14ac:dyDescent="0.25">
      <c r="A46" s="244"/>
      <c r="B46" s="256"/>
      <c r="C46" s="265"/>
      <c r="D46" s="256"/>
      <c r="E46" s="265"/>
      <c r="F46" s="256"/>
      <c r="G46" s="265"/>
      <c r="H46" s="256"/>
      <c r="I46" s="265"/>
    </row>
    <row r="47" spans="1:9" x14ac:dyDescent="0.2">
      <c r="A47" s="245" t="s">
        <v>71</v>
      </c>
      <c r="B47" s="246"/>
      <c r="C47" s="247"/>
      <c r="D47" s="246"/>
      <c r="E47" s="247"/>
      <c r="F47" s="246"/>
      <c r="G47" s="247"/>
      <c r="H47" s="246"/>
      <c r="I47" s="247"/>
    </row>
    <row r="48" spans="1:9" x14ac:dyDescent="0.2">
      <c r="A48" s="262" t="s">
        <v>104</v>
      </c>
      <c r="B48" s="250"/>
      <c r="C48" s="251"/>
      <c r="D48" s="250"/>
      <c r="E48" s="251"/>
      <c r="F48" s="250"/>
      <c r="G48" s="251"/>
      <c r="H48" s="250"/>
      <c r="I48" s="251"/>
    </row>
    <row r="49" spans="1:9" x14ac:dyDescent="0.2">
      <c r="A49" s="262" t="s">
        <v>72</v>
      </c>
      <c r="B49" s="250"/>
      <c r="C49" s="251"/>
      <c r="D49" s="250"/>
      <c r="E49" s="251"/>
      <c r="F49" s="250"/>
      <c r="G49" s="251"/>
      <c r="H49" s="250"/>
      <c r="I49" s="251"/>
    </row>
    <row r="50" spans="1:9" x14ac:dyDescent="0.2">
      <c r="A50" s="262" t="s">
        <v>105</v>
      </c>
      <c r="B50" s="250"/>
      <c r="C50" s="251"/>
      <c r="D50" s="250"/>
      <c r="E50" s="251"/>
      <c r="F50" s="250"/>
      <c r="G50" s="251"/>
      <c r="H50" s="250"/>
      <c r="I50" s="251"/>
    </row>
    <row r="51" spans="1:9" ht="13.5" thickBot="1" x14ac:dyDescent="0.25">
      <c r="A51" s="253" t="s">
        <v>73</v>
      </c>
      <c r="B51" s="254"/>
      <c r="C51" s="157"/>
      <c r="D51" s="254"/>
      <c r="E51" s="157"/>
      <c r="F51" s="254"/>
      <c r="G51" s="157"/>
      <c r="H51" s="254"/>
      <c r="I51" s="157"/>
    </row>
    <row r="52" spans="1:9" ht="13.5" thickBot="1" x14ac:dyDescent="0.25">
      <c r="A52" s="244"/>
      <c r="B52" s="256"/>
      <c r="C52" s="257"/>
      <c r="D52" s="256"/>
      <c r="E52" s="257"/>
      <c r="F52" s="256"/>
      <c r="G52" s="257"/>
      <c r="H52" s="256"/>
      <c r="I52" s="257"/>
    </row>
    <row r="53" spans="1:9" ht="13.5" thickBot="1" x14ac:dyDescent="0.25">
      <c r="A53" s="258" t="s">
        <v>74</v>
      </c>
      <c r="B53" s="259"/>
      <c r="C53" s="260">
        <v>1</v>
      </c>
      <c r="D53" s="259"/>
      <c r="E53" s="260">
        <v>1</v>
      </c>
      <c r="F53" s="259"/>
      <c r="G53" s="260">
        <v>1</v>
      </c>
      <c r="H53" s="259"/>
      <c r="I53" s="260">
        <v>1</v>
      </c>
    </row>
    <row r="54" spans="1:9" ht="13.5" thickBot="1" x14ac:dyDescent="0.25">
      <c r="A54" s="244"/>
    </row>
    <row r="55" spans="1:9" ht="13.5" thickBot="1" x14ac:dyDescent="0.25">
      <c r="A55" s="365" t="s">
        <v>201</v>
      </c>
      <c r="B55" s="331"/>
      <c r="C55" s="331"/>
      <c r="D55" s="331"/>
      <c r="E55" s="331"/>
      <c r="F55" s="331"/>
      <c r="G55" s="331"/>
      <c r="H55" s="331"/>
      <c r="I55" s="331"/>
    </row>
    <row r="56" spans="1:9" ht="13.5" thickBot="1" x14ac:dyDescent="0.25">
      <c r="A56" s="244"/>
    </row>
    <row r="57" spans="1:9" ht="13.5" thickBot="1" x14ac:dyDescent="0.25">
      <c r="A57" s="258" t="s">
        <v>89</v>
      </c>
      <c r="B57" s="256"/>
      <c r="C57" s="265"/>
      <c r="D57" s="256"/>
      <c r="E57" s="265"/>
      <c r="F57" s="256"/>
      <c r="G57" s="265"/>
      <c r="H57" s="256"/>
      <c r="I57" s="265"/>
    </row>
    <row r="58" spans="1:9" x14ac:dyDescent="0.2">
      <c r="A58" s="463" t="s">
        <v>99</v>
      </c>
      <c r="B58" s="272"/>
      <c r="C58" s="273"/>
      <c r="D58" s="273"/>
      <c r="E58" s="273"/>
      <c r="F58" s="273"/>
      <c r="G58" s="273"/>
      <c r="H58" s="273"/>
      <c r="I58" s="274"/>
    </row>
    <row r="59" spans="1:9" x14ac:dyDescent="0.2">
      <c r="A59" s="464" t="s">
        <v>262</v>
      </c>
      <c r="B59" s="275"/>
      <c r="C59" s="276"/>
      <c r="D59" s="276"/>
      <c r="E59" s="276"/>
      <c r="F59" s="276"/>
      <c r="G59" s="276"/>
      <c r="H59" s="276"/>
      <c r="I59" s="277"/>
    </row>
    <row r="60" spans="1:9" ht="13.5" thickBot="1" x14ac:dyDescent="0.25">
      <c r="A60" s="465" t="s">
        <v>268</v>
      </c>
      <c r="B60" s="278"/>
      <c r="C60" s="279"/>
      <c r="D60" s="279"/>
      <c r="E60" s="279"/>
      <c r="F60" s="279"/>
      <c r="G60" s="279"/>
      <c r="H60" s="279"/>
      <c r="I60" s="280"/>
    </row>
    <row r="61" spans="1:9" hidden="1" x14ac:dyDescent="0.2">
      <c r="A61" s="281"/>
      <c r="B61" s="52"/>
      <c r="C61" s="282"/>
      <c r="D61" s="282"/>
      <c r="E61" s="282"/>
      <c r="F61" s="282"/>
      <c r="G61" s="282"/>
      <c r="H61" s="282"/>
      <c r="I61" s="282"/>
    </row>
    <row r="62" spans="1:9" hidden="1" x14ac:dyDescent="0.2">
      <c r="A62" s="283"/>
      <c r="B62" s="284"/>
      <c r="C62" s="282"/>
      <c r="D62" s="282"/>
      <c r="E62" s="282"/>
      <c r="F62" s="282"/>
      <c r="G62" s="282"/>
      <c r="H62" s="282"/>
      <c r="I62" s="282"/>
    </row>
    <row r="63" spans="1:9" hidden="1" x14ac:dyDescent="0.2"/>
    <row r="64" spans="1:9" ht="14.25" x14ac:dyDescent="0.2">
      <c r="A64" s="377" t="s">
        <v>98</v>
      </c>
    </row>
    <row r="65" spans="1:10" ht="29.25" customHeight="1" x14ac:dyDescent="0.25">
      <c r="A65" s="514" t="s">
        <v>218</v>
      </c>
      <c r="B65" s="515"/>
      <c r="C65" s="515"/>
      <c r="D65" s="515"/>
      <c r="E65" s="515"/>
      <c r="F65" s="515"/>
      <c r="G65" s="515"/>
      <c r="H65" s="515"/>
      <c r="I65" s="515"/>
      <c r="J65" s="515"/>
    </row>
    <row r="66" spans="1:10" ht="9.75" customHeight="1" thickBot="1" x14ac:dyDescent="0.25">
      <c r="A66" s="378"/>
      <c r="B66" s="380"/>
      <c r="C66" s="380"/>
      <c r="D66" s="380"/>
      <c r="E66" s="380"/>
      <c r="F66" s="380"/>
      <c r="G66" s="380"/>
      <c r="H66" s="380"/>
      <c r="I66" s="380"/>
      <c r="J66" s="379"/>
    </row>
    <row r="67" spans="1:10" ht="29.25" customHeight="1" thickBot="1" x14ac:dyDescent="0.25">
      <c r="A67" s="511" t="s">
        <v>219</v>
      </c>
      <c r="B67" s="512"/>
      <c r="C67" s="512"/>
      <c r="D67" s="512"/>
      <c r="E67" s="512"/>
      <c r="F67" s="512"/>
      <c r="G67" s="512"/>
      <c r="H67" s="512"/>
      <c r="I67" s="513"/>
      <c r="J67" s="379"/>
    </row>
    <row r="69" spans="1:10" ht="13.5" thickBot="1" x14ac:dyDescent="0.25">
      <c r="A69" s="96" t="s">
        <v>154</v>
      </c>
    </row>
    <row r="70" spans="1:10" ht="13.5" thickBot="1" x14ac:dyDescent="0.25">
      <c r="A70" s="99" t="s">
        <v>10</v>
      </c>
      <c r="B70" s="99" t="str">
        <f>+B8</f>
        <v>promedio 2015</v>
      </c>
      <c r="D70" s="99" t="str">
        <f>+D8</f>
        <v>promedio 2016</v>
      </c>
      <c r="F70" s="99" t="str">
        <f>+F8</f>
        <v>promedio 2017</v>
      </c>
      <c r="H70" s="116">
        <f>+H8</f>
        <v>43101</v>
      </c>
    </row>
    <row r="71" spans="1:10" ht="13.5" thickBot="1" x14ac:dyDescent="0.25">
      <c r="A71" s="113" t="s">
        <v>146</v>
      </c>
      <c r="B71" s="130">
        <f>+B53-SUM(B47:B51,B39:B45,B34:B37,B28:B32,B26,B19:B24,B12:B17)</f>
        <v>0</v>
      </c>
      <c r="C71" s="129"/>
      <c r="D71" s="130">
        <f>+D53-SUM(D47:D51,D39:D45,D34:D37,D28:D32,D26,D19:D24,D12:D17)</f>
        <v>0</v>
      </c>
      <c r="E71" s="129"/>
      <c r="F71" s="130">
        <f>+F53-SUM(F47:F51,F39:F45,F34:F37,F28:F32,F26,F19:F24,F12:F17)</f>
        <v>0</v>
      </c>
      <c r="G71" s="129"/>
      <c r="H71" s="130">
        <f>+H53-SUM(H47:H51,H39:H45,H34:H37,H28:H32,H26,H19:H24,H12:H17)</f>
        <v>0</v>
      </c>
    </row>
  </sheetData>
  <sheetProtection formatCells="0" formatColumns="0" formatRows="0"/>
  <mergeCells count="7">
    <mergeCell ref="A67:I67"/>
    <mergeCell ref="A5:I5"/>
    <mergeCell ref="B8:C8"/>
    <mergeCell ref="D8:E8"/>
    <mergeCell ref="F8:G8"/>
    <mergeCell ref="H8:I8"/>
    <mergeCell ref="A65:J65"/>
  </mergeCells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71"/>
  <sheetViews>
    <sheetView showGridLines="0" workbookViewId="0">
      <selection activeCell="A5" sqref="A5:I5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1.42578125" style="236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236" customWidth="1"/>
    <col min="9" max="9" width="11.42578125" style="236"/>
    <col min="10" max="10" width="1.5703125" style="236" customWidth="1"/>
    <col min="11" max="11" width="11.42578125" style="52"/>
    <col min="12" max="16384" width="11.42578125" style="236"/>
  </cols>
  <sheetData>
    <row r="2" spans="1:11" x14ac:dyDescent="0.2">
      <c r="A2" s="420" t="s">
        <v>241</v>
      </c>
    </row>
    <row r="3" spans="1:11" x14ac:dyDescent="0.2">
      <c r="A3" s="235" t="s">
        <v>140</v>
      </c>
    </row>
    <row r="4" spans="1:11" s="416" customFormat="1" x14ac:dyDescent="0.2">
      <c r="A4" s="415" t="str">
        <f>+'1.modelos'!A3</f>
        <v>Denim</v>
      </c>
      <c r="K4" s="396"/>
    </row>
    <row r="5" spans="1:11" s="416" customFormat="1" ht="45.75" customHeight="1" x14ac:dyDescent="0.2">
      <c r="A5" s="510" t="s">
        <v>265</v>
      </c>
      <c r="B5" s="510"/>
      <c r="C5" s="510"/>
      <c r="D5" s="510"/>
      <c r="E5" s="510"/>
      <c r="F5" s="510"/>
      <c r="G5" s="510"/>
      <c r="H5" s="510"/>
      <c r="I5" s="510"/>
      <c r="K5" s="396"/>
    </row>
    <row r="6" spans="1:11" s="418" customFormat="1" ht="24.75" customHeight="1" x14ac:dyDescent="0.2">
      <c r="A6" s="417" t="s">
        <v>238</v>
      </c>
    </row>
    <row r="7" spans="1:11" s="238" customFormat="1" ht="13.5" thickBot="1" x14ac:dyDescent="0.25">
      <c r="A7" s="239"/>
      <c r="B7" s="237"/>
      <c r="C7" s="237"/>
    </row>
    <row r="8" spans="1:11" ht="13.5" thickBot="1" x14ac:dyDescent="0.25">
      <c r="B8" s="516" t="s">
        <v>235</v>
      </c>
      <c r="C8" s="517"/>
      <c r="D8" s="516" t="s">
        <v>236</v>
      </c>
      <c r="E8" s="517"/>
      <c r="F8" s="516" t="s">
        <v>237</v>
      </c>
      <c r="G8" s="517"/>
      <c r="H8" s="518">
        <v>43101</v>
      </c>
      <c r="I8" s="519"/>
    </row>
    <row r="9" spans="1:11" x14ac:dyDescent="0.2">
      <c r="A9" s="240" t="s">
        <v>52</v>
      </c>
      <c r="B9" s="241" t="s">
        <v>53</v>
      </c>
      <c r="C9" s="241" t="s">
        <v>54</v>
      </c>
      <c r="D9" s="241" t="s">
        <v>53</v>
      </c>
      <c r="E9" s="241" t="s">
        <v>54</v>
      </c>
      <c r="F9" s="241" t="s">
        <v>53</v>
      </c>
      <c r="G9" s="241" t="s">
        <v>54</v>
      </c>
      <c r="H9" s="241" t="s">
        <v>53</v>
      </c>
      <c r="I9" s="241" t="s">
        <v>54</v>
      </c>
    </row>
    <row r="10" spans="1:11" ht="13.5" thickBot="1" x14ac:dyDescent="0.25">
      <c r="A10" s="242"/>
      <c r="B10" s="419" t="s">
        <v>234</v>
      </c>
      <c r="C10" s="243" t="s">
        <v>55</v>
      </c>
      <c r="D10" s="419" t="s">
        <v>234</v>
      </c>
      <c r="E10" s="243" t="s">
        <v>55</v>
      </c>
      <c r="F10" s="419" t="s">
        <v>234</v>
      </c>
      <c r="G10" s="243" t="s">
        <v>55</v>
      </c>
      <c r="H10" s="419" t="s">
        <v>234</v>
      </c>
      <c r="I10" s="243" t="s">
        <v>55</v>
      </c>
    </row>
    <row r="11" spans="1:11" ht="13.5" thickBot="1" x14ac:dyDescent="0.25">
      <c r="A11" s="244"/>
    </row>
    <row r="12" spans="1:11" x14ac:dyDescent="0.2">
      <c r="A12" s="245" t="s">
        <v>56</v>
      </c>
      <c r="B12" s="246"/>
      <c r="C12" s="247"/>
      <c r="D12" s="246"/>
      <c r="E12" s="247"/>
      <c r="F12" s="246"/>
      <c r="G12" s="247"/>
      <c r="H12" s="246"/>
      <c r="I12" s="247"/>
    </row>
    <row r="13" spans="1:11" x14ac:dyDescent="0.2">
      <c r="A13" s="249" t="s">
        <v>217</v>
      </c>
      <c r="B13" s="250"/>
      <c r="C13" s="251"/>
      <c r="D13" s="250"/>
      <c r="E13" s="251"/>
      <c r="F13" s="250"/>
      <c r="G13" s="251"/>
      <c r="H13" s="250"/>
      <c r="I13" s="251"/>
    </row>
    <row r="14" spans="1:11" x14ac:dyDescent="0.2">
      <c r="A14" s="249" t="s">
        <v>216</v>
      </c>
      <c r="B14" s="250"/>
      <c r="C14" s="251"/>
      <c r="D14" s="250"/>
      <c r="E14" s="251"/>
      <c r="F14" s="250"/>
      <c r="G14" s="251"/>
      <c r="H14" s="250"/>
      <c r="I14" s="251"/>
    </row>
    <row r="15" spans="1:11" x14ac:dyDescent="0.2">
      <c r="A15" s="249" t="s">
        <v>214</v>
      </c>
      <c r="B15" s="250"/>
      <c r="C15" s="251"/>
      <c r="D15" s="250"/>
      <c r="E15" s="251"/>
      <c r="F15" s="250"/>
      <c r="G15" s="251"/>
      <c r="H15" s="250"/>
      <c r="I15" s="251"/>
    </row>
    <row r="16" spans="1:11" x14ac:dyDescent="0.2">
      <c r="A16" s="249" t="s">
        <v>215</v>
      </c>
      <c r="B16" s="250"/>
      <c r="C16" s="251"/>
      <c r="D16" s="250"/>
      <c r="E16" s="251"/>
      <c r="F16" s="250"/>
      <c r="G16" s="251"/>
      <c r="H16" s="250"/>
      <c r="I16" s="251"/>
    </row>
    <row r="17" spans="1:9" ht="13.5" thickBot="1" x14ac:dyDescent="0.25">
      <c r="A17" s="253"/>
      <c r="B17" s="254"/>
      <c r="C17" s="157"/>
      <c r="D17" s="254"/>
      <c r="E17" s="157"/>
      <c r="F17" s="254"/>
      <c r="G17" s="157"/>
      <c r="H17" s="254"/>
      <c r="I17" s="157"/>
    </row>
    <row r="18" spans="1:9" ht="13.5" thickBot="1" x14ac:dyDescent="0.25">
      <c r="A18" s="244"/>
      <c r="B18" s="256"/>
      <c r="C18" s="257"/>
      <c r="D18" s="256"/>
      <c r="E18" s="257"/>
      <c r="F18" s="256"/>
      <c r="G18" s="257"/>
      <c r="H18" s="256"/>
      <c r="I18" s="257"/>
    </row>
    <row r="19" spans="1:9" x14ac:dyDescent="0.2">
      <c r="A19" s="245" t="s">
        <v>57</v>
      </c>
      <c r="B19" s="246"/>
      <c r="C19" s="247"/>
      <c r="D19" s="246"/>
      <c r="E19" s="247"/>
      <c r="F19" s="246"/>
      <c r="G19" s="247"/>
      <c r="H19" s="246"/>
      <c r="I19" s="247"/>
    </row>
    <row r="20" spans="1:9" x14ac:dyDescent="0.2">
      <c r="A20" s="249" t="s">
        <v>217</v>
      </c>
      <c r="B20" s="250"/>
      <c r="C20" s="251"/>
      <c r="D20" s="250"/>
      <c r="E20" s="251"/>
      <c r="F20" s="250"/>
      <c r="G20" s="251"/>
      <c r="H20" s="250"/>
      <c r="I20" s="251"/>
    </row>
    <row r="21" spans="1:9" x14ac:dyDescent="0.2">
      <c r="A21" s="249" t="s">
        <v>216</v>
      </c>
      <c r="B21" s="250"/>
      <c r="C21" s="251"/>
      <c r="D21" s="250"/>
      <c r="E21" s="251"/>
      <c r="F21" s="250"/>
      <c r="G21" s="251"/>
      <c r="H21" s="250"/>
      <c r="I21" s="251"/>
    </row>
    <row r="22" spans="1:9" x14ac:dyDescent="0.2">
      <c r="A22" s="249" t="s">
        <v>214</v>
      </c>
      <c r="B22" s="250"/>
      <c r="C22" s="251"/>
      <c r="D22" s="250"/>
      <c r="E22" s="251"/>
      <c r="F22" s="250"/>
      <c r="G22" s="251"/>
      <c r="H22" s="250"/>
      <c r="I22" s="251"/>
    </row>
    <row r="23" spans="1:9" x14ac:dyDescent="0.2">
      <c r="A23" s="249" t="s">
        <v>215</v>
      </c>
      <c r="B23" s="250"/>
      <c r="C23" s="251"/>
      <c r="D23" s="250"/>
      <c r="E23" s="251"/>
      <c r="F23" s="250"/>
      <c r="G23" s="251"/>
      <c r="H23" s="250"/>
      <c r="I23" s="251"/>
    </row>
    <row r="24" spans="1:9" ht="13.5" thickBot="1" x14ac:dyDescent="0.25">
      <c r="A24" s="253"/>
      <c r="B24" s="254"/>
      <c r="C24" s="157"/>
      <c r="D24" s="254"/>
      <c r="E24" s="157"/>
      <c r="F24" s="254"/>
      <c r="G24" s="157"/>
      <c r="H24" s="254"/>
      <c r="I24" s="157"/>
    </row>
    <row r="25" spans="1:9" ht="13.5" thickBot="1" x14ac:dyDescent="0.25">
      <c r="A25" s="244"/>
      <c r="B25" s="256"/>
      <c r="C25" s="257"/>
      <c r="D25" s="256"/>
      <c r="E25" s="257"/>
      <c r="F25" s="256"/>
      <c r="G25" s="257"/>
      <c r="H25" s="256"/>
      <c r="I25" s="257"/>
    </row>
    <row r="26" spans="1:9" ht="13.5" thickBot="1" x14ac:dyDescent="0.25">
      <c r="A26" s="258" t="s">
        <v>58</v>
      </c>
      <c r="B26" s="259"/>
      <c r="C26" s="260"/>
      <c r="D26" s="259"/>
      <c r="E26" s="260"/>
      <c r="F26" s="259"/>
      <c r="G26" s="260"/>
      <c r="H26" s="259"/>
      <c r="I26" s="260"/>
    </row>
    <row r="27" spans="1:9" ht="13.5" thickBot="1" x14ac:dyDescent="0.25">
      <c r="A27" s="244"/>
      <c r="B27" s="256"/>
      <c r="C27" s="257"/>
      <c r="D27" s="256"/>
      <c r="E27" s="257"/>
      <c r="F27" s="256"/>
      <c r="G27" s="257"/>
      <c r="H27" s="256"/>
      <c r="I27" s="257"/>
    </row>
    <row r="28" spans="1:9" x14ac:dyDescent="0.2">
      <c r="A28" s="245" t="s">
        <v>59</v>
      </c>
      <c r="B28" s="261"/>
      <c r="C28" s="247"/>
      <c r="D28" s="261"/>
      <c r="E28" s="247"/>
      <c r="F28" s="261"/>
      <c r="G28" s="247"/>
      <c r="H28" s="261"/>
      <c r="I28" s="247"/>
    </row>
    <row r="29" spans="1:9" x14ac:dyDescent="0.2">
      <c r="A29" s="262" t="s">
        <v>60</v>
      </c>
      <c r="B29" s="263"/>
      <c r="C29" s="251"/>
      <c r="D29" s="263"/>
      <c r="E29" s="251"/>
      <c r="F29" s="263"/>
      <c r="G29" s="251"/>
      <c r="H29" s="263"/>
      <c r="I29" s="251"/>
    </row>
    <row r="30" spans="1:9" x14ac:dyDescent="0.2">
      <c r="A30" s="262" t="s">
        <v>61</v>
      </c>
      <c r="B30" s="263"/>
      <c r="C30" s="251"/>
      <c r="D30" s="263"/>
      <c r="E30" s="251"/>
      <c r="F30" s="263"/>
      <c r="G30" s="251"/>
      <c r="H30" s="263"/>
      <c r="I30" s="251"/>
    </row>
    <row r="31" spans="1:9" x14ac:dyDescent="0.2">
      <c r="A31" s="262" t="s">
        <v>62</v>
      </c>
      <c r="B31" s="263"/>
      <c r="C31" s="251"/>
      <c r="D31" s="263"/>
      <c r="E31" s="251"/>
      <c r="F31" s="263"/>
      <c r="G31" s="251"/>
      <c r="H31" s="263"/>
      <c r="I31" s="251"/>
    </row>
    <row r="32" spans="1:9" ht="13.5" thickBot="1" x14ac:dyDescent="0.25">
      <c r="A32" s="253" t="s">
        <v>63</v>
      </c>
      <c r="B32" s="264"/>
      <c r="C32" s="157"/>
      <c r="D32" s="264"/>
      <c r="E32" s="157"/>
      <c r="F32" s="264"/>
      <c r="G32" s="157"/>
      <c r="H32" s="264"/>
      <c r="I32" s="157"/>
    </row>
    <row r="33" spans="1:9" ht="13.5" thickBot="1" x14ac:dyDescent="0.25">
      <c r="A33" s="235"/>
      <c r="B33" s="256"/>
      <c r="C33" s="265"/>
      <c r="D33" s="256"/>
      <c r="E33" s="265"/>
      <c r="F33" s="256"/>
      <c r="G33" s="265"/>
      <c r="H33" s="256"/>
      <c r="I33" s="265"/>
    </row>
    <row r="34" spans="1:9" x14ac:dyDescent="0.2">
      <c r="A34" s="245" t="s">
        <v>64</v>
      </c>
      <c r="B34" s="261"/>
      <c r="C34" s="247"/>
      <c r="D34" s="261"/>
      <c r="E34" s="247"/>
      <c r="F34" s="261"/>
      <c r="G34" s="247"/>
      <c r="H34" s="261"/>
      <c r="I34" s="247"/>
    </row>
    <row r="35" spans="1:9" x14ac:dyDescent="0.2">
      <c r="A35" s="249" t="s">
        <v>65</v>
      </c>
      <c r="B35" s="263"/>
      <c r="C35" s="251"/>
      <c r="D35" s="263"/>
      <c r="E35" s="251"/>
      <c r="F35" s="263"/>
      <c r="G35" s="251"/>
      <c r="H35" s="263"/>
      <c r="I35" s="251"/>
    </row>
    <row r="36" spans="1:9" x14ac:dyDescent="0.2">
      <c r="A36" s="266" t="s">
        <v>103</v>
      </c>
      <c r="B36" s="267"/>
      <c r="C36" s="268"/>
      <c r="D36" s="267"/>
      <c r="E36" s="268"/>
      <c r="F36" s="267"/>
      <c r="G36" s="268"/>
      <c r="H36" s="267"/>
      <c r="I36" s="268"/>
    </row>
    <row r="37" spans="1:9" ht="13.5" thickBot="1" x14ac:dyDescent="0.25">
      <c r="A37" s="253" t="s">
        <v>88</v>
      </c>
      <c r="B37" s="264"/>
      <c r="C37" s="157"/>
      <c r="D37" s="264"/>
      <c r="E37" s="157"/>
      <c r="F37" s="264"/>
      <c r="G37" s="157"/>
      <c r="H37" s="264"/>
      <c r="I37" s="157"/>
    </row>
    <row r="38" spans="1:9" ht="13.5" thickBot="1" x14ac:dyDescent="0.25">
      <c r="A38" s="244"/>
      <c r="B38" s="256"/>
      <c r="C38" s="257"/>
      <c r="D38" s="256"/>
      <c r="E38" s="257"/>
      <c r="F38" s="256"/>
      <c r="G38" s="257"/>
      <c r="H38" s="256"/>
      <c r="I38" s="257"/>
    </row>
    <row r="39" spans="1:9" x14ac:dyDescent="0.2">
      <c r="A39" s="245" t="s">
        <v>66</v>
      </c>
      <c r="B39" s="246"/>
      <c r="C39" s="247"/>
      <c r="D39" s="246"/>
      <c r="E39" s="247"/>
      <c r="F39" s="246"/>
      <c r="G39" s="247"/>
      <c r="H39" s="246"/>
      <c r="I39" s="247"/>
    </row>
    <row r="40" spans="1:9" x14ac:dyDescent="0.2">
      <c r="A40" s="262" t="s">
        <v>67</v>
      </c>
      <c r="B40" s="250"/>
      <c r="C40" s="251"/>
      <c r="D40" s="250"/>
      <c r="E40" s="251"/>
      <c r="F40" s="250"/>
      <c r="G40" s="251"/>
      <c r="H40" s="250"/>
      <c r="I40" s="251"/>
    </row>
    <row r="41" spans="1:9" x14ac:dyDescent="0.2">
      <c r="A41" s="262" t="s">
        <v>68</v>
      </c>
      <c r="B41" s="250"/>
      <c r="C41" s="251"/>
      <c r="D41" s="250"/>
      <c r="E41" s="251"/>
      <c r="F41" s="250"/>
      <c r="G41" s="251"/>
      <c r="H41" s="250"/>
      <c r="I41" s="251"/>
    </row>
    <row r="42" spans="1:9" x14ac:dyDescent="0.2">
      <c r="A42" s="262" t="s">
        <v>69</v>
      </c>
      <c r="B42" s="250"/>
      <c r="C42" s="251"/>
      <c r="D42" s="250"/>
      <c r="E42" s="251"/>
      <c r="F42" s="250"/>
      <c r="G42" s="251"/>
      <c r="H42" s="250"/>
      <c r="I42" s="251"/>
    </row>
    <row r="43" spans="1:9" x14ac:dyDescent="0.2">
      <c r="A43" s="249" t="s">
        <v>70</v>
      </c>
      <c r="B43" s="269"/>
      <c r="C43" s="268"/>
      <c r="D43" s="269"/>
      <c r="E43" s="268"/>
      <c r="F43" s="269"/>
      <c r="G43" s="268"/>
      <c r="H43" s="269"/>
      <c r="I43" s="268"/>
    </row>
    <row r="44" spans="1:9" x14ac:dyDescent="0.2">
      <c r="A44" s="270"/>
      <c r="B44" s="269"/>
      <c r="C44" s="268"/>
      <c r="D44" s="269"/>
      <c r="E44" s="268"/>
      <c r="F44" s="269"/>
      <c r="G44" s="268"/>
      <c r="H44" s="269"/>
      <c r="I44" s="268"/>
    </row>
    <row r="45" spans="1:9" ht="13.5" thickBot="1" x14ac:dyDescent="0.25">
      <c r="A45" s="271"/>
      <c r="B45" s="254"/>
      <c r="C45" s="157"/>
      <c r="D45" s="254"/>
      <c r="E45" s="157"/>
      <c r="F45" s="254"/>
      <c r="G45" s="157"/>
      <c r="H45" s="254"/>
      <c r="I45" s="157"/>
    </row>
    <row r="46" spans="1:9" ht="13.5" thickBot="1" x14ac:dyDescent="0.25">
      <c r="A46" s="244"/>
      <c r="B46" s="256"/>
      <c r="C46" s="265"/>
      <c r="D46" s="256"/>
      <c r="E46" s="265"/>
      <c r="F46" s="256"/>
      <c r="G46" s="265"/>
      <c r="H46" s="256"/>
      <c r="I46" s="265"/>
    </row>
    <row r="47" spans="1:9" x14ac:dyDescent="0.2">
      <c r="A47" s="245" t="s">
        <v>71</v>
      </c>
      <c r="B47" s="246"/>
      <c r="C47" s="247"/>
      <c r="D47" s="246"/>
      <c r="E47" s="247"/>
      <c r="F47" s="246"/>
      <c r="G47" s="247"/>
      <c r="H47" s="246"/>
      <c r="I47" s="247"/>
    </row>
    <row r="48" spans="1:9" x14ac:dyDescent="0.2">
      <c r="A48" s="262" t="s">
        <v>104</v>
      </c>
      <c r="B48" s="250"/>
      <c r="C48" s="251"/>
      <c r="D48" s="250"/>
      <c r="E48" s="251"/>
      <c r="F48" s="250"/>
      <c r="G48" s="251"/>
      <c r="H48" s="250"/>
      <c r="I48" s="251"/>
    </row>
    <row r="49" spans="1:9" x14ac:dyDescent="0.2">
      <c r="A49" s="262" t="s">
        <v>72</v>
      </c>
      <c r="B49" s="250"/>
      <c r="C49" s="251"/>
      <c r="D49" s="250"/>
      <c r="E49" s="251"/>
      <c r="F49" s="250"/>
      <c r="G49" s="251"/>
      <c r="H49" s="250"/>
      <c r="I49" s="251"/>
    </row>
    <row r="50" spans="1:9" x14ac:dyDescent="0.2">
      <c r="A50" s="262" t="s">
        <v>105</v>
      </c>
      <c r="B50" s="250"/>
      <c r="C50" s="251"/>
      <c r="D50" s="250"/>
      <c r="E50" s="251"/>
      <c r="F50" s="250"/>
      <c r="G50" s="251"/>
      <c r="H50" s="250"/>
      <c r="I50" s="251"/>
    </row>
    <row r="51" spans="1:9" ht="13.5" thickBot="1" x14ac:dyDescent="0.25">
      <c r="A51" s="253" t="s">
        <v>73</v>
      </c>
      <c r="B51" s="254"/>
      <c r="C51" s="157"/>
      <c r="D51" s="254"/>
      <c r="E51" s="157"/>
      <c r="F51" s="254"/>
      <c r="G51" s="157"/>
      <c r="H51" s="254"/>
      <c r="I51" s="157"/>
    </row>
    <row r="52" spans="1:9" ht="13.5" thickBot="1" x14ac:dyDescent="0.25">
      <c r="A52" s="244"/>
      <c r="B52" s="256"/>
      <c r="C52" s="257"/>
      <c r="D52" s="256"/>
      <c r="E52" s="257"/>
      <c r="F52" s="256"/>
      <c r="G52" s="257"/>
      <c r="H52" s="256"/>
      <c r="I52" s="257"/>
    </row>
    <row r="53" spans="1:9" ht="13.5" thickBot="1" x14ac:dyDescent="0.25">
      <c r="A53" s="258" t="s">
        <v>74</v>
      </c>
      <c r="B53" s="259"/>
      <c r="C53" s="260">
        <v>1</v>
      </c>
      <c r="D53" s="259"/>
      <c r="E53" s="260">
        <v>1</v>
      </c>
      <c r="F53" s="259"/>
      <c r="G53" s="260">
        <v>1</v>
      </c>
      <c r="H53" s="259"/>
      <c r="I53" s="260">
        <v>1</v>
      </c>
    </row>
    <row r="54" spans="1:9" ht="13.5" thickBot="1" x14ac:dyDescent="0.25">
      <c r="A54" s="244"/>
    </row>
    <row r="55" spans="1:9" ht="13.5" thickBot="1" x14ac:dyDescent="0.25">
      <c r="A55" s="365" t="s">
        <v>201</v>
      </c>
      <c r="B55" s="331"/>
      <c r="C55" s="331"/>
      <c r="D55" s="331"/>
      <c r="E55" s="331"/>
      <c r="F55" s="331"/>
      <c r="G55" s="331"/>
      <c r="H55" s="331"/>
      <c r="I55" s="331"/>
    </row>
    <row r="56" spans="1:9" ht="13.5" thickBot="1" x14ac:dyDescent="0.25">
      <c r="A56" s="244"/>
    </row>
    <row r="57" spans="1:9" ht="13.5" thickBot="1" x14ac:dyDescent="0.25">
      <c r="A57" s="258" t="s">
        <v>89</v>
      </c>
      <c r="B57" s="256"/>
      <c r="C57" s="265"/>
      <c r="D57" s="256"/>
      <c r="E57" s="265"/>
      <c r="F57" s="256"/>
      <c r="G57" s="265"/>
      <c r="H57" s="256"/>
      <c r="I57" s="265"/>
    </row>
    <row r="58" spans="1:9" x14ac:dyDescent="0.2">
      <c r="A58" s="463" t="s">
        <v>99</v>
      </c>
      <c r="B58" s="272"/>
      <c r="C58" s="273"/>
      <c r="D58" s="273"/>
      <c r="E58" s="273"/>
      <c r="F58" s="273"/>
      <c r="G58" s="273"/>
      <c r="H58" s="273"/>
      <c r="I58" s="274"/>
    </row>
    <row r="59" spans="1:9" x14ac:dyDescent="0.2">
      <c r="A59" s="464" t="s">
        <v>100</v>
      </c>
      <c r="B59" s="275"/>
      <c r="C59" s="276"/>
      <c r="D59" s="276"/>
      <c r="E59" s="276"/>
      <c r="F59" s="276"/>
      <c r="G59" s="276"/>
      <c r="H59" s="276"/>
      <c r="I59" s="277"/>
    </row>
    <row r="60" spans="1:9" ht="13.5" thickBot="1" x14ac:dyDescent="0.25">
      <c r="A60" s="465" t="s">
        <v>101</v>
      </c>
      <c r="B60" s="278"/>
      <c r="C60" s="279"/>
      <c r="D60" s="279"/>
      <c r="E60" s="279"/>
      <c r="F60" s="279"/>
      <c r="G60" s="279"/>
      <c r="H60" s="279"/>
      <c r="I60" s="280"/>
    </row>
    <row r="61" spans="1:9" hidden="1" x14ac:dyDescent="0.2">
      <c r="A61" s="281"/>
      <c r="B61" s="52"/>
      <c r="C61" s="282"/>
      <c r="D61" s="282"/>
      <c r="E61" s="282"/>
      <c r="F61" s="282"/>
      <c r="G61" s="282"/>
      <c r="H61" s="282"/>
      <c r="I61" s="282"/>
    </row>
    <row r="62" spans="1:9" hidden="1" x14ac:dyDescent="0.2">
      <c r="A62" s="283"/>
      <c r="B62" s="284"/>
      <c r="C62" s="282"/>
      <c r="D62" s="282"/>
      <c r="E62" s="282"/>
      <c r="F62" s="282"/>
      <c r="G62" s="282"/>
      <c r="H62" s="282"/>
      <c r="I62" s="282"/>
    </row>
    <row r="63" spans="1:9" hidden="1" x14ac:dyDescent="0.2"/>
    <row r="64" spans="1:9" ht="14.25" x14ac:dyDescent="0.2">
      <c r="A64" s="377" t="s">
        <v>98</v>
      </c>
    </row>
    <row r="65" spans="1:10" ht="29.25" customHeight="1" x14ac:dyDescent="0.25">
      <c r="A65" s="514" t="s">
        <v>218</v>
      </c>
      <c r="B65" s="515"/>
      <c r="C65" s="515"/>
      <c r="D65" s="515"/>
      <c r="E65" s="515"/>
      <c r="F65" s="515"/>
      <c r="G65" s="515"/>
      <c r="H65" s="515"/>
      <c r="I65" s="515"/>
      <c r="J65" s="515"/>
    </row>
    <row r="66" spans="1:10" ht="9.75" customHeight="1" thickBot="1" x14ac:dyDescent="0.25">
      <c r="A66" s="378"/>
      <c r="B66" s="380"/>
      <c r="C66" s="380"/>
      <c r="D66" s="380"/>
      <c r="E66" s="380"/>
      <c r="F66" s="380"/>
      <c r="G66" s="380"/>
      <c r="H66" s="380"/>
      <c r="I66" s="380"/>
      <c r="J66" s="379"/>
    </row>
    <row r="67" spans="1:10" ht="29.25" customHeight="1" thickBot="1" x14ac:dyDescent="0.25">
      <c r="A67" s="511" t="s">
        <v>219</v>
      </c>
      <c r="B67" s="512"/>
      <c r="C67" s="512"/>
      <c r="D67" s="512"/>
      <c r="E67" s="512"/>
      <c r="F67" s="512"/>
      <c r="G67" s="512"/>
      <c r="H67" s="512"/>
      <c r="I67" s="513"/>
      <c r="J67" s="379"/>
    </row>
    <row r="69" spans="1:10" ht="13.5" thickBot="1" x14ac:dyDescent="0.25">
      <c r="A69" s="96" t="s">
        <v>154</v>
      </c>
    </row>
    <row r="70" spans="1:10" ht="13.5" thickBot="1" x14ac:dyDescent="0.25">
      <c r="A70" s="99" t="s">
        <v>10</v>
      </c>
      <c r="B70" s="99" t="str">
        <f>+B8</f>
        <v>promedio 2015</v>
      </c>
      <c r="D70" s="99" t="str">
        <f>+D8</f>
        <v>promedio 2016</v>
      </c>
      <c r="F70" s="99" t="str">
        <f>+F8</f>
        <v>promedio 2017</v>
      </c>
      <c r="H70" s="116">
        <f>+H8</f>
        <v>43101</v>
      </c>
    </row>
    <row r="71" spans="1:10" ht="13.5" thickBot="1" x14ac:dyDescent="0.25">
      <c r="A71" s="113" t="s">
        <v>146</v>
      </c>
      <c r="B71" s="130">
        <f>+B53-SUM(B47:B51,B39:B45,B34:B37,B28:B32,B26,B19:B24,B12:B17)</f>
        <v>0</v>
      </c>
      <c r="C71" s="129"/>
      <c r="D71" s="130">
        <f>+D53-SUM(D47:D51,D39:D45,D34:D37,D28:D32,D26,D19:D24,D12:D17)</f>
        <v>0</v>
      </c>
      <c r="E71" s="129"/>
      <c r="F71" s="130">
        <f>+F53-SUM(F47:F51,F39:F45,F34:F37,F28:F32,F26,F19:F24,F12:F17)</f>
        <v>0</v>
      </c>
      <c r="G71" s="129"/>
      <c r="H71" s="130">
        <f>+H53-SUM(H47:H51,H39:H45,H34:H37,H28:H32,H26,H19:H24,H12:H17)</f>
        <v>0</v>
      </c>
    </row>
  </sheetData>
  <sheetProtection formatCells="0" formatColumns="0" formatRows="0"/>
  <mergeCells count="7">
    <mergeCell ref="A67:I67"/>
    <mergeCell ref="A5:I5"/>
    <mergeCell ref="B8:C8"/>
    <mergeCell ref="D8:E8"/>
    <mergeCell ref="F8:G8"/>
    <mergeCell ref="H8:I8"/>
    <mergeCell ref="A65:J65"/>
  </mergeCells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2:K71"/>
  <sheetViews>
    <sheetView showGridLines="0" workbookViewId="0">
      <selection activeCell="A5" sqref="A5:I5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1.42578125" style="236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236" customWidth="1"/>
    <col min="9" max="9" width="11.42578125" style="236"/>
    <col min="10" max="10" width="1.5703125" style="236" customWidth="1"/>
    <col min="11" max="11" width="11.42578125" style="52"/>
    <col min="12" max="16384" width="11.42578125" style="236"/>
  </cols>
  <sheetData>
    <row r="2" spans="1:11" x14ac:dyDescent="0.2">
      <c r="A2" s="420" t="s">
        <v>266</v>
      </c>
    </row>
    <row r="3" spans="1:11" x14ac:dyDescent="0.2">
      <c r="A3" s="235" t="s">
        <v>140</v>
      </c>
    </row>
    <row r="4" spans="1:11" s="416" customFormat="1" x14ac:dyDescent="0.2">
      <c r="A4" s="415" t="str">
        <f>+'1.modelos'!A3</f>
        <v>Denim</v>
      </c>
      <c r="K4" s="396"/>
    </row>
    <row r="5" spans="1:11" s="416" customFormat="1" ht="45.75" customHeight="1" x14ac:dyDescent="0.2">
      <c r="A5" s="510" t="s">
        <v>267</v>
      </c>
      <c r="B5" s="510"/>
      <c r="C5" s="510"/>
      <c r="D5" s="510"/>
      <c r="E5" s="510"/>
      <c r="F5" s="510"/>
      <c r="G5" s="510"/>
      <c r="H5" s="510"/>
      <c r="I5" s="510"/>
      <c r="K5" s="396"/>
    </row>
    <row r="6" spans="1:11" s="418" customFormat="1" ht="24.75" customHeight="1" x14ac:dyDescent="0.2">
      <c r="A6" s="417" t="s">
        <v>238</v>
      </c>
    </row>
    <row r="7" spans="1:11" s="238" customFormat="1" ht="13.5" thickBot="1" x14ac:dyDescent="0.25">
      <c r="A7" s="239"/>
      <c r="B7" s="237"/>
      <c r="C7" s="237"/>
    </row>
    <row r="8" spans="1:11" ht="13.5" thickBot="1" x14ac:dyDescent="0.25">
      <c r="B8" s="516" t="s">
        <v>235</v>
      </c>
      <c r="C8" s="517"/>
      <c r="D8" s="516" t="s">
        <v>236</v>
      </c>
      <c r="E8" s="517"/>
      <c r="F8" s="516" t="s">
        <v>237</v>
      </c>
      <c r="G8" s="517"/>
      <c r="H8" s="518">
        <v>43101</v>
      </c>
      <c r="I8" s="519"/>
    </row>
    <row r="9" spans="1:11" x14ac:dyDescent="0.2">
      <c r="A9" s="240" t="s">
        <v>52</v>
      </c>
      <c r="B9" s="241" t="s">
        <v>53</v>
      </c>
      <c r="C9" s="241" t="s">
        <v>54</v>
      </c>
      <c r="D9" s="241" t="s">
        <v>53</v>
      </c>
      <c r="E9" s="241" t="s">
        <v>54</v>
      </c>
      <c r="F9" s="241" t="s">
        <v>53</v>
      </c>
      <c r="G9" s="241" t="s">
        <v>54</v>
      </c>
      <c r="H9" s="241" t="s">
        <v>53</v>
      </c>
      <c r="I9" s="241" t="s">
        <v>54</v>
      </c>
    </row>
    <row r="10" spans="1:11" ht="13.5" thickBot="1" x14ac:dyDescent="0.25">
      <c r="A10" s="242"/>
      <c r="B10" s="419" t="s">
        <v>234</v>
      </c>
      <c r="C10" s="243" t="s">
        <v>55</v>
      </c>
      <c r="D10" s="419" t="s">
        <v>234</v>
      </c>
      <c r="E10" s="243" t="s">
        <v>55</v>
      </c>
      <c r="F10" s="419" t="s">
        <v>234</v>
      </c>
      <c r="G10" s="243" t="s">
        <v>55</v>
      </c>
      <c r="H10" s="419" t="s">
        <v>234</v>
      </c>
      <c r="I10" s="243" t="s">
        <v>55</v>
      </c>
    </row>
    <row r="11" spans="1:11" ht="13.5" thickBot="1" x14ac:dyDescent="0.25">
      <c r="A11" s="244"/>
    </row>
    <row r="12" spans="1:11" x14ac:dyDescent="0.2">
      <c r="A12" s="245" t="s">
        <v>56</v>
      </c>
      <c r="B12" s="246"/>
      <c r="C12" s="247"/>
      <c r="D12" s="246"/>
      <c r="E12" s="247"/>
      <c r="F12" s="246"/>
      <c r="G12" s="247"/>
      <c r="H12" s="246"/>
      <c r="I12" s="247"/>
    </row>
    <row r="13" spans="1:11" x14ac:dyDescent="0.2">
      <c r="A13" s="249" t="s">
        <v>217</v>
      </c>
      <c r="B13" s="250"/>
      <c r="C13" s="251"/>
      <c r="D13" s="250"/>
      <c r="E13" s="251"/>
      <c r="F13" s="250"/>
      <c r="G13" s="251"/>
      <c r="H13" s="250"/>
      <c r="I13" s="251"/>
    </row>
    <row r="14" spans="1:11" x14ac:dyDescent="0.2">
      <c r="A14" s="249" t="s">
        <v>216</v>
      </c>
      <c r="B14" s="250"/>
      <c r="C14" s="251"/>
      <c r="D14" s="250"/>
      <c r="E14" s="251"/>
      <c r="F14" s="250"/>
      <c r="G14" s="251"/>
      <c r="H14" s="250"/>
      <c r="I14" s="251"/>
    </row>
    <row r="15" spans="1:11" x14ac:dyDescent="0.2">
      <c r="A15" s="249" t="s">
        <v>214</v>
      </c>
      <c r="B15" s="250"/>
      <c r="C15" s="251"/>
      <c r="D15" s="250"/>
      <c r="E15" s="251"/>
      <c r="F15" s="250"/>
      <c r="G15" s="251"/>
      <c r="H15" s="250"/>
      <c r="I15" s="251"/>
    </row>
    <row r="16" spans="1:11" x14ac:dyDescent="0.2">
      <c r="A16" s="249" t="s">
        <v>215</v>
      </c>
      <c r="B16" s="250"/>
      <c r="C16" s="251"/>
      <c r="D16" s="250"/>
      <c r="E16" s="251"/>
      <c r="F16" s="250"/>
      <c r="G16" s="251"/>
      <c r="H16" s="250"/>
      <c r="I16" s="251"/>
    </row>
    <row r="17" spans="1:9" ht="13.5" thickBot="1" x14ac:dyDescent="0.25">
      <c r="A17" s="253"/>
      <c r="B17" s="254"/>
      <c r="C17" s="157"/>
      <c r="D17" s="254"/>
      <c r="E17" s="157"/>
      <c r="F17" s="254"/>
      <c r="G17" s="157"/>
      <c r="H17" s="254"/>
      <c r="I17" s="157"/>
    </row>
    <row r="18" spans="1:9" ht="13.5" thickBot="1" x14ac:dyDescent="0.25">
      <c r="A18" s="244"/>
      <c r="B18" s="256"/>
      <c r="C18" s="257"/>
      <c r="D18" s="256"/>
      <c r="E18" s="257"/>
      <c r="F18" s="256"/>
      <c r="G18" s="257"/>
      <c r="H18" s="256"/>
      <c r="I18" s="257"/>
    </row>
    <row r="19" spans="1:9" x14ac:dyDescent="0.2">
      <c r="A19" s="245" t="s">
        <v>57</v>
      </c>
      <c r="B19" s="246"/>
      <c r="C19" s="247"/>
      <c r="D19" s="246"/>
      <c r="E19" s="247"/>
      <c r="F19" s="246"/>
      <c r="G19" s="247"/>
      <c r="H19" s="246"/>
      <c r="I19" s="247"/>
    </row>
    <row r="20" spans="1:9" x14ac:dyDescent="0.2">
      <c r="A20" s="249" t="s">
        <v>217</v>
      </c>
      <c r="B20" s="250"/>
      <c r="C20" s="251"/>
      <c r="D20" s="250"/>
      <c r="E20" s="251"/>
      <c r="F20" s="250"/>
      <c r="G20" s="251"/>
      <c r="H20" s="250"/>
      <c r="I20" s="251"/>
    </row>
    <row r="21" spans="1:9" x14ac:dyDescent="0.2">
      <c r="A21" s="249" t="s">
        <v>216</v>
      </c>
      <c r="B21" s="250"/>
      <c r="C21" s="251"/>
      <c r="D21" s="250"/>
      <c r="E21" s="251"/>
      <c r="F21" s="250"/>
      <c r="G21" s="251"/>
      <c r="H21" s="250"/>
      <c r="I21" s="251"/>
    </row>
    <row r="22" spans="1:9" x14ac:dyDescent="0.2">
      <c r="A22" s="249" t="s">
        <v>214</v>
      </c>
      <c r="B22" s="250"/>
      <c r="C22" s="251"/>
      <c r="D22" s="250"/>
      <c r="E22" s="251"/>
      <c r="F22" s="250"/>
      <c r="G22" s="251"/>
      <c r="H22" s="250"/>
      <c r="I22" s="251"/>
    </row>
    <row r="23" spans="1:9" x14ac:dyDescent="0.2">
      <c r="A23" s="249" t="s">
        <v>215</v>
      </c>
      <c r="B23" s="250"/>
      <c r="C23" s="251"/>
      <c r="D23" s="250"/>
      <c r="E23" s="251"/>
      <c r="F23" s="250"/>
      <c r="G23" s="251"/>
      <c r="H23" s="250"/>
      <c r="I23" s="251"/>
    </row>
    <row r="24" spans="1:9" ht="13.5" thickBot="1" x14ac:dyDescent="0.25">
      <c r="A24" s="253"/>
      <c r="B24" s="254"/>
      <c r="C24" s="157"/>
      <c r="D24" s="254"/>
      <c r="E24" s="157"/>
      <c r="F24" s="254"/>
      <c r="G24" s="157"/>
      <c r="H24" s="254"/>
      <c r="I24" s="157"/>
    </row>
    <row r="25" spans="1:9" ht="13.5" thickBot="1" x14ac:dyDescent="0.25">
      <c r="A25" s="244"/>
      <c r="B25" s="256"/>
      <c r="C25" s="257"/>
      <c r="D25" s="256"/>
      <c r="E25" s="257"/>
      <c r="F25" s="256"/>
      <c r="G25" s="257"/>
      <c r="H25" s="256"/>
      <c r="I25" s="257"/>
    </row>
    <row r="26" spans="1:9" ht="13.5" thickBot="1" x14ac:dyDescent="0.25">
      <c r="A26" s="258" t="s">
        <v>58</v>
      </c>
      <c r="B26" s="259"/>
      <c r="C26" s="260"/>
      <c r="D26" s="259"/>
      <c r="E26" s="260"/>
      <c r="F26" s="259"/>
      <c r="G26" s="260"/>
      <c r="H26" s="259"/>
      <c r="I26" s="260"/>
    </row>
    <row r="27" spans="1:9" ht="13.5" thickBot="1" x14ac:dyDescent="0.25">
      <c r="A27" s="244"/>
      <c r="B27" s="256"/>
      <c r="C27" s="257"/>
      <c r="D27" s="256"/>
      <c r="E27" s="257"/>
      <c r="F27" s="256"/>
      <c r="G27" s="257"/>
      <c r="H27" s="256"/>
      <c r="I27" s="257"/>
    </row>
    <row r="28" spans="1:9" x14ac:dyDescent="0.2">
      <c r="A28" s="245" t="s">
        <v>59</v>
      </c>
      <c r="B28" s="261"/>
      <c r="C28" s="247"/>
      <c r="D28" s="261"/>
      <c r="E28" s="247"/>
      <c r="F28" s="261"/>
      <c r="G28" s="247"/>
      <c r="H28" s="261"/>
      <c r="I28" s="247"/>
    </row>
    <row r="29" spans="1:9" x14ac:dyDescent="0.2">
      <c r="A29" s="262" t="s">
        <v>60</v>
      </c>
      <c r="B29" s="263"/>
      <c r="C29" s="251"/>
      <c r="D29" s="263"/>
      <c r="E29" s="251"/>
      <c r="F29" s="263"/>
      <c r="G29" s="251"/>
      <c r="H29" s="263"/>
      <c r="I29" s="251"/>
    </row>
    <row r="30" spans="1:9" x14ac:dyDescent="0.2">
      <c r="A30" s="262" t="s">
        <v>61</v>
      </c>
      <c r="B30" s="263"/>
      <c r="C30" s="251"/>
      <c r="D30" s="263"/>
      <c r="E30" s="251"/>
      <c r="F30" s="263"/>
      <c r="G30" s="251"/>
      <c r="H30" s="263"/>
      <c r="I30" s="251"/>
    </row>
    <row r="31" spans="1:9" x14ac:dyDescent="0.2">
      <c r="A31" s="262" t="s">
        <v>62</v>
      </c>
      <c r="B31" s="263"/>
      <c r="C31" s="251"/>
      <c r="D31" s="263"/>
      <c r="E31" s="251"/>
      <c r="F31" s="263"/>
      <c r="G31" s="251"/>
      <c r="H31" s="263"/>
      <c r="I31" s="251"/>
    </row>
    <row r="32" spans="1:9" ht="13.5" thickBot="1" x14ac:dyDescent="0.25">
      <c r="A32" s="253" t="s">
        <v>63</v>
      </c>
      <c r="B32" s="264"/>
      <c r="C32" s="157"/>
      <c r="D32" s="264"/>
      <c r="E32" s="157"/>
      <c r="F32" s="264"/>
      <c r="G32" s="157"/>
      <c r="H32" s="264"/>
      <c r="I32" s="157"/>
    </row>
    <row r="33" spans="1:9" ht="13.5" thickBot="1" x14ac:dyDescent="0.25">
      <c r="A33" s="235"/>
      <c r="B33" s="256"/>
      <c r="C33" s="265"/>
      <c r="D33" s="256"/>
      <c r="E33" s="265"/>
      <c r="F33" s="256"/>
      <c r="G33" s="265"/>
      <c r="H33" s="256"/>
      <c r="I33" s="265"/>
    </row>
    <row r="34" spans="1:9" x14ac:dyDescent="0.2">
      <c r="A34" s="245" t="s">
        <v>64</v>
      </c>
      <c r="B34" s="261"/>
      <c r="C34" s="247"/>
      <c r="D34" s="261"/>
      <c r="E34" s="247"/>
      <c r="F34" s="261"/>
      <c r="G34" s="247"/>
      <c r="H34" s="261"/>
      <c r="I34" s="247"/>
    </row>
    <row r="35" spans="1:9" x14ac:dyDescent="0.2">
      <c r="A35" s="249" t="s">
        <v>65</v>
      </c>
      <c r="B35" s="263"/>
      <c r="C35" s="251"/>
      <c r="D35" s="263"/>
      <c r="E35" s="251"/>
      <c r="F35" s="263"/>
      <c r="G35" s="251"/>
      <c r="H35" s="263"/>
      <c r="I35" s="251"/>
    </row>
    <row r="36" spans="1:9" x14ac:dyDescent="0.2">
      <c r="A36" s="266" t="s">
        <v>103</v>
      </c>
      <c r="B36" s="267"/>
      <c r="C36" s="268"/>
      <c r="D36" s="267"/>
      <c r="E36" s="268"/>
      <c r="F36" s="267"/>
      <c r="G36" s="268"/>
      <c r="H36" s="267"/>
      <c r="I36" s="268"/>
    </row>
    <row r="37" spans="1:9" ht="13.5" thickBot="1" x14ac:dyDescent="0.25">
      <c r="A37" s="253" t="s">
        <v>88</v>
      </c>
      <c r="B37" s="264"/>
      <c r="C37" s="157"/>
      <c r="D37" s="264"/>
      <c r="E37" s="157"/>
      <c r="F37" s="264"/>
      <c r="G37" s="157"/>
      <c r="H37" s="264"/>
      <c r="I37" s="157"/>
    </row>
    <row r="38" spans="1:9" ht="13.5" thickBot="1" x14ac:dyDescent="0.25">
      <c r="A38" s="244"/>
      <c r="B38" s="256"/>
      <c r="C38" s="257"/>
      <c r="D38" s="256"/>
      <c r="E38" s="257"/>
      <c r="F38" s="256"/>
      <c r="G38" s="257"/>
      <c r="H38" s="256"/>
      <c r="I38" s="257"/>
    </row>
    <row r="39" spans="1:9" x14ac:dyDescent="0.2">
      <c r="A39" s="245" t="s">
        <v>66</v>
      </c>
      <c r="B39" s="246"/>
      <c r="C39" s="247"/>
      <c r="D39" s="246"/>
      <c r="E39" s="247"/>
      <c r="F39" s="246"/>
      <c r="G39" s="247"/>
      <c r="H39" s="246"/>
      <c r="I39" s="247"/>
    </row>
    <row r="40" spans="1:9" x14ac:dyDescent="0.2">
      <c r="A40" s="262" t="s">
        <v>67</v>
      </c>
      <c r="B40" s="250"/>
      <c r="C40" s="251"/>
      <c r="D40" s="250"/>
      <c r="E40" s="251"/>
      <c r="F40" s="250"/>
      <c r="G40" s="251"/>
      <c r="H40" s="250"/>
      <c r="I40" s="251"/>
    </row>
    <row r="41" spans="1:9" x14ac:dyDescent="0.2">
      <c r="A41" s="262" t="s">
        <v>68</v>
      </c>
      <c r="B41" s="250"/>
      <c r="C41" s="251"/>
      <c r="D41" s="250"/>
      <c r="E41" s="251"/>
      <c r="F41" s="250"/>
      <c r="G41" s="251"/>
      <c r="H41" s="250"/>
      <c r="I41" s="251"/>
    </row>
    <row r="42" spans="1:9" x14ac:dyDescent="0.2">
      <c r="A42" s="262" t="s">
        <v>69</v>
      </c>
      <c r="B42" s="250"/>
      <c r="C42" s="251"/>
      <c r="D42" s="250"/>
      <c r="E42" s="251"/>
      <c r="F42" s="250"/>
      <c r="G42" s="251"/>
      <c r="H42" s="250"/>
      <c r="I42" s="251"/>
    </row>
    <row r="43" spans="1:9" x14ac:dyDescent="0.2">
      <c r="A43" s="249" t="s">
        <v>70</v>
      </c>
      <c r="B43" s="269"/>
      <c r="C43" s="268"/>
      <c r="D43" s="269"/>
      <c r="E43" s="268"/>
      <c r="F43" s="269"/>
      <c r="G43" s="268"/>
      <c r="H43" s="269"/>
      <c r="I43" s="268"/>
    </row>
    <row r="44" spans="1:9" x14ac:dyDescent="0.2">
      <c r="A44" s="270"/>
      <c r="B44" s="269"/>
      <c r="C44" s="268"/>
      <c r="D44" s="269"/>
      <c r="E44" s="268"/>
      <c r="F44" s="269"/>
      <c r="G44" s="268"/>
      <c r="H44" s="269"/>
      <c r="I44" s="268"/>
    </row>
    <row r="45" spans="1:9" ht="13.5" thickBot="1" x14ac:dyDescent="0.25">
      <c r="A45" s="271"/>
      <c r="B45" s="254"/>
      <c r="C45" s="157"/>
      <c r="D45" s="254"/>
      <c r="E45" s="157"/>
      <c r="F45" s="254"/>
      <c r="G45" s="157"/>
      <c r="H45" s="254"/>
      <c r="I45" s="157"/>
    </row>
    <row r="46" spans="1:9" ht="13.5" thickBot="1" x14ac:dyDescent="0.25">
      <c r="A46" s="244"/>
      <c r="B46" s="256"/>
      <c r="C46" s="265"/>
      <c r="D46" s="256"/>
      <c r="E46" s="265"/>
      <c r="F46" s="256"/>
      <c r="G46" s="265"/>
      <c r="H46" s="256"/>
      <c r="I46" s="265"/>
    </row>
    <row r="47" spans="1:9" x14ac:dyDescent="0.2">
      <c r="A47" s="245" t="s">
        <v>71</v>
      </c>
      <c r="B47" s="246"/>
      <c r="C47" s="247"/>
      <c r="D47" s="246"/>
      <c r="E47" s="247"/>
      <c r="F47" s="246"/>
      <c r="G47" s="247"/>
      <c r="H47" s="246"/>
      <c r="I47" s="247"/>
    </row>
    <row r="48" spans="1:9" x14ac:dyDescent="0.2">
      <c r="A48" s="262" t="s">
        <v>104</v>
      </c>
      <c r="B48" s="250"/>
      <c r="C48" s="251"/>
      <c r="D48" s="250"/>
      <c r="E48" s="251"/>
      <c r="F48" s="250"/>
      <c r="G48" s="251"/>
      <c r="H48" s="250"/>
      <c r="I48" s="251"/>
    </row>
    <row r="49" spans="1:9" x14ac:dyDescent="0.2">
      <c r="A49" s="262" t="s">
        <v>72</v>
      </c>
      <c r="B49" s="250"/>
      <c r="C49" s="251"/>
      <c r="D49" s="250"/>
      <c r="E49" s="251"/>
      <c r="F49" s="250"/>
      <c r="G49" s="251"/>
      <c r="H49" s="250"/>
      <c r="I49" s="251"/>
    </row>
    <row r="50" spans="1:9" x14ac:dyDescent="0.2">
      <c r="A50" s="262" t="s">
        <v>105</v>
      </c>
      <c r="B50" s="250"/>
      <c r="C50" s="251"/>
      <c r="D50" s="250"/>
      <c r="E50" s="251"/>
      <c r="F50" s="250"/>
      <c r="G50" s="251"/>
      <c r="H50" s="250"/>
      <c r="I50" s="251"/>
    </row>
    <row r="51" spans="1:9" ht="13.5" thickBot="1" x14ac:dyDescent="0.25">
      <c r="A51" s="253" t="s">
        <v>73</v>
      </c>
      <c r="B51" s="254"/>
      <c r="C51" s="157"/>
      <c r="D51" s="254"/>
      <c r="E51" s="157"/>
      <c r="F51" s="254"/>
      <c r="G51" s="157"/>
      <c r="H51" s="254"/>
      <c r="I51" s="157"/>
    </row>
    <row r="52" spans="1:9" ht="13.5" thickBot="1" x14ac:dyDescent="0.25">
      <c r="A52" s="244"/>
      <c r="B52" s="256"/>
      <c r="C52" s="257"/>
      <c r="D52" s="256"/>
      <c r="E52" s="257"/>
      <c r="F52" s="256"/>
      <c r="G52" s="257"/>
      <c r="H52" s="256"/>
      <c r="I52" s="257"/>
    </row>
    <row r="53" spans="1:9" ht="13.5" thickBot="1" x14ac:dyDescent="0.25">
      <c r="A53" s="258" t="s">
        <v>74</v>
      </c>
      <c r="B53" s="259"/>
      <c r="C53" s="260">
        <v>1</v>
      </c>
      <c r="D53" s="259"/>
      <c r="E53" s="260">
        <v>1</v>
      </c>
      <c r="F53" s="259"/>
      <c r="G53" s="260">
        <v>1</v>
      </c>
      <c r="H53" s="259"/>
      <c r="I53" s="260">
        <v>1</v>
      </c>
    </row>
    <row r="54" spans="1:9" ht="13.5" thickBot="1" x14ac:dyDescent="0.25">
      <c r="A54" s="244"/>
    </row>
    <row r="55" spans="1:9" ht="13.5" thickBot="1" x14ac:dyDescent="0.25">
      <c r="A55" s="365" t="s">
        <v>201</v>
      </c>
      <c r="B55" s="331"/>
      <c r="C55" s="331"/>
      <c r="D55" s="331"/>
      <c r="E55" s="331"/>
      <c r="F55" s="331"/>
      <c r="G55" s="331"/>
      <c r="H55" s="331"/>
      <c r="I55" s="331"/>
    </row>
    <row r="56" spans="1:9" ht="13.5" thickBot="1" x14ac:dyDescent="0.25">
      <c r="A56" s="244"/>
    </row>
    <row r="57" spans="1:9" ht="13.5" thickBot="1" x14ac:dyDescent="0.25">
      <c r="A57" s="258" t="s">
        <v>89</v>
      </c>
      <c r="B57" s="256"/>
      <c r="C57" s="265"/>
      <c r="D57" s="256"/>
      <c r="E57" s="265"/>
      <c r="F57" s="256"/>
      <c r="G57" s="265"/>
      <c r="H57" s="256"/>
      <c r="I57" s="265"/>
    </row>
    <row r="58" spans="1:9" x14ac:dyDescent="0.2">
      <c r="A58" s="463" t="s">
        <v>99</v>
      </c>
      <c r="B58" s="272"/>
      <c r="C58" s="273"/>
      <c r="D58" s="273"/>
      <c r="E58" s="273"/>
      <c r="F58" s="273"/>
      <c r="G58" s="273"/>
      <c r="H58" s="273"/>
      <c r="I58" s="274"/>
    </row>
    <row r="59" spans="1:9" x14ac:dyDescent="0.2">
      <c r="A59" s="464" t="s">
        <v>100</v>
      </c>
      <c r="B59" s="275"/>
      <c r="C59" s="276"/>
      <c r="D59" s="276"/>
      <c r="E59" s="276"/>
      <c r="F59" s="276"/>
      <c r="G59" s="276"/>
      <c r="H59" s="276"/>
      <c r="I59" s="277"/>
    </row>
    <row r="60" spans="1:9" ht="13.5" thickBot="1" x14ac:dyDescent="0.25">
      <c r="A60" s="465" t="s">
        <v>101</v>
      </c>
      <c r="B60" s="278"/>
      <c r="C60" s="279"/>
      <c r="D60" s="279"/>
      <c r="E60" s="279"/>
      <c r="F60" s="279"/>
      <c r="G60" s="279"/>
      <c r="H60" s="279"/>
      <c r="I60" s="280"/>
    </row>
    <row r="61" spans="1:9" hidden="1" x14ac:dyDescent="0.2">
      <c r="A61" s="281"/>
      <c r="B61" s="52"/>
      <c r="C61" s="282"/>
      <c r="D61" s="282"/>
      <c r="E61" s="282"/>
      <c r="F61" s="282"/>
      <c r="G61" s="282"/>
      <c r="H61" s="282"/>
      <c r="I61" s="282"/>
    </row>
    <row r="62" spans="1:9" hidden="1" x14ac:dyDescent="0.2">
      <c r="A62" s="283"/>
      <c r="B62" s="284"/>
      <c r="C62" s="282"/>
      <c r="D62" s="282"/>
      <c r="E62" s="282"/>
      <c r="F62" s="282"/>
      <c r="G62" s="282"/>
      <c r="H62" s="282"/>
      <c r="I62" s="282"/>
    </row>
    <row r="63" spans="1:9" hidden="1" x14ac:dyDescent="0.2"/>
    <row r="64" spans="1:9" ht="14.25" x14ac:dyDescent="0.2">
      <c r="A64" s="377" t="s">
        <v>98</v>
      </c>
    </row>
    <row r="65" spans="1:10" ht="29.25" customHeight="1" x14ac:dyDescent="0.25">
      <c r="A65" s="514" t="s">
        <v>218</v>
      </c>
      <c r="B65" s="515"/>
      <c r="C65" s="515"/>
      <c r="D65" s="515"/>
      <c r="E65" s="515"/>
      <c r="F65" s="515"/>
      <c r="G65" s="515"/>
      <c r="H65" s="515"/>
      <c r="I65" s="515"/>
      <c r="J65" s="515"/>
    </row>
    <row r="66" spans="1:10" ht="9.75" customHeight="1" thickBot="1" x14ac:dyDescent="0.25">
      <c r="A66" s="378"/>
      <c r="B66" s="380"/>
      <c r="C66" s="380"/>
      <c r="D66" s="380"/>
      <c r="E66" s="380"/>
      <c r="F66" s="380"/>
      <c r="G66" s="380"/>
      <c r="H66" s="380"/>
      <c r="I66" s="380"/>
      <c r="J66" s="379"/>
    </row>
    <row r="67" spans="1:10" ht="29.25" customHeight="1" thickBot="1" x14ac:dyDescent="0.25">
      <c r="A67" s="511" t="s">
        <v>219</v>
      </c>
      <c r="B67" s="512"/>
      <c r="C67" s="512"/>
      <c r="D67" s="512"/>
      <c r="E67" s="512"/>
      <c r="F67" s="512"/>
      <c r="G67" s="512"/>
      <c r="H67" s="512"/>
      <c r="I67" s="513"/>
      <c r="J67" s="379"/>
    </row>
    <row r="69" spans="1:10" ht="13.5" thickBot="1" x14ac:dyDescent="0.25">
      <c r="A69" s="96" t="s">
        <v>154</v>
      </c>
    </row>
    <row r="70" spans="1:10" ht="13.5" thickBot="1" x14ac:dyDescent="0.25">
      <c r="A70" s="99" t="s">
        <v>10</v>
      </c>
      <c r="B70" s="99" t="str">
        <f>+B8</f>
        <v>promedio 2015</v>
      </c>
      <c r="D70" s="99" t="str">
        <f>+D8</f>
        <v>promedio 2016</v>
      </c>
      <c r="F70" s="99" t="str">
        <f>+F8</f>
        <v>promedio 2017</v>
      </c>
      <c r="H70" s="116">
        <f>+H8</f>
        <v>43101</v>
      </c>
    </row>
    <row r="71" spans="1:10" ht="13.5" thickBot="1" x14ac:dyDescent="0.25">
      <c r="A71" s="113" t="s">
        <v>146</v>
      </c>
      <c r="B71" s="130">
        <f>+B53-SUM(B47:B51,B39:B45,B34:B37,B28:B32,B26,B19:B24,B12:B17)</f>
        <v>0</v>
      </c>
      <c r="C71" s="129"/>
      <c r="D71" s="130">
        <f>+D53-SUM(D47:D51,D39:D45,D34:D37,D28:D32,D26,D19:D24,D12:D17)</f>
        <v>0</v>
      </c>
      <c r="E71" s="129"/>
      <c r="F71" s="130">
        <f>+F53-SUM(F47:F51,F39:F45,F34:F37,F28:F32,F26,F19:F24,F12:F17)</f>
        <v>0</v>
      </c>
      <c r="G71" s="129"/>
      <c r="H71" s="130">
        <f>+H53-SUM(H47:H51,H39:H45,H34:H37,H28:H32,H26,H19:H24,H12:H17)</f>
        <v>0</v>
      </c>
    </row>
  </sheetData>
  <sheetProtection formatCells="0" formatColumns="0" formatRows="0"/>
  <mergeCells count="7">
    <mergeCell ref="A67:I67"/>
    <mergeCell ref="A5:I5"/>
    <mergeCell ref="B8:C8"/>
    <mergeCell ref="D8:E8"/>
    <mergeCell ref="F8:G8"/>
    <mergeCell ref="H8:I8"/>
    <mergeCell ref="A65:J65"/>
  </mergeCells>
  <printOptions horizontalCentered="1" verticalCentered="1"/>
  <pageMargins left="0.23622047244094491" right="0.27559055118110237" top="0.5" bottom="0.42" header="0.4" footer="0.35"/>
  <pageSetup paperSize="9" scale="5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:G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36" bestFit="1" customWidth="1"/>
  </cols>
  <sheetData>
    <row r="1" spans="1:10" x14ac:dyDescent="0.2">
      <c r="A1" s="420" t="s">
        <v>244</v>
      </c>
      <c r="B1" s="235"/>
    </row>
    <row r="2" spans="1:10" x14ac:dyDescent="0.2">
      <c r="A2" s="235" t="s">
        <v>177</v>
      </c>
      <c r="B2" s="235"/>
    </row>
    <row r="3" spans="1:10" x14ac:dyDescent="0.2">
      <c r="A3" s="415" t="str">
        <f>+'1.modelos'!A3</f>
        <v>Denim</v>
      </c>
      <c r="B3" s="415"/>
    </row>
    <row r="4" spans="1:10" ht="42" customHeight="1" x14ac:dyDescent="0.2">
      <c r="A4" s="510" t="s">
        <v>263</v>
      </c>
      <c r="B4" s="510"/>
      <c r="C4" s="510"/>
      <c r="D4" s="510"/>
      <c r="E4" s="510"/>
      <c r="F4" s="510"/>
      <c r="G4" s="510"/>
    </row>
    <row r="5" spans="1:10" x14ac:dyDescent="0.2">
      <c r="A5" s="417"/>
      <c r="B5" s="417"/>
    </row>
    <row r="6" spans="1:10" ht="13.5" thickBot="1" x14ac:dyDescent="0.25">
      <c r="J6" s="238"/>
    </row>
    <row r="7" spans="1:10" ht="13.5" customHeight="1" x14ac:dyDescent="0.2">
      <c r="A7" s="344" t="s">
        <v>52</v>
      </c>
      <c r="B7" s="524" t="s">
        <v>176</v>
      </c>
      <c r="C7" s="345" t="s">
        <v>235</v>
      </c>
      <c r="D7" s="345" t="s">
        <v>236</v>
      </c>
      <c r="E7" s="345" t="s">
        <v>237</v>
      </c>
      <c r="F7" s="421">
        <v>43101</v>
      </c>
      <c r="G7" s="526" t="s">
        <v>106</v>
      </c>
      <c r="J7" s="238"/>
    </row>
    <row r="8" spans="1:10" ht="36.75" customHeight="1" thickBot="1" x14ac:dyDescent="0.25">
      <c r="A8" s="346"/>
      <c r="B8" s="525"/>
      <c r="C8" s="422" t="s">
        <v>242</v>
      </c>
      <c r="D8" s="422" t="s">
        <v>242</v>
      </c>
      <c r="E8" s="422" t="s">
        <v>242</v>
      </c>
      <c r="F8" s="422" t="s">
        <v>242</v>
      </c>
      <c r="G8" s="527"/>
    </row>
    <row r="9" spans="1:10" ht="13.5" thickBot="1" x14ac:dyDescent="0.25">
      <c r="A9" s="244"/>
      <c r="B9" s="244"/>
      <c r="G9" s="236"/>
    </row>
    <row r="10" spans="1:10" x14ac:dyDescent="0.2">
      <c r="A10" s="245" t="s">
        <v>174</v>
      </c>
      <c r="B10" s="245"/>
      <c r="C10" s="248"/>
      <c r="D10" s="248"/>
      <c r="E10" s="248"/>
      <c r="F10" s="248"/>
      <c r="G10" s="248"/>
    </row>
    <row r="11" spans="1:10" x14ac:dyDescent="0.2">
      <c r="A11" s="249" t="s">
        <v>217</v>
      </c>
      <c r="B11" s="249"/>
      <c r="C11" s="252"/>
      <c r="D11" s="252"/>
      <c r="E11" s="252"/>
      <c r="F11" s="252"/>
      <c r="G11" s="252"/>
    </row>
    <row r="12" spans="1:10" x14ac:dyDescent="0.2">
      <c r="A12" s="249" t="s">
        <v>216</v>
      </c>
      <c r="B12" s="249"/>
      <c r="C12" s="252"/>
      <c r="D12" s="252"/>
      <c r="E12" s="252"/>
      <c r="F12" s="252"/>
      <c r="G12" s="252"/>
    </row>
    <row r="13" spans="1:10" x14ac:dyDescent="0.2">
      <c r="A13" s="249" t="s">
        <v>214</v>
      </c>
      <c r="B13" s="249"/>
      <c r="C13" s="252"/>
      <c r="D13" s="252"/>
      <c r="E13" s="252"/>
      <c r="F13" s="252"/>
      <c r="G13" s="252"/>
    </row>
    <row r="14" spans="1:10" x14ac:dyDescent="0.2">
      <c r="A14" s="249" t="s">
        <v>215</v>
      </c>
      <c r="B14" s="249"/>
      <c r="C14" s="252"/>
      <c r="D14" s="252"/>
      <c r="E14" s="252"/>
      <c r="F14" s="252"/>
      <c r="G14" s="252"/>
    </row>
    <row r="15" spans="1:10" ht="13.5" thickBot="1" x14ac:dyDescent="0.25">
      <c r="A15" s="253"/>
      <c r="B15" s="253"/>
      <c r="C15" s="255"/>
      <c r="D15" s="255"/>
      <c r="E15" s="255"/>
      <c r="F15" s="255"/>
      <c r="G15" s="255"/>
    </row>
    <row r="16" spans="1:10" ht="13.5" thickBot="1" x14ac:dyDescent="0.25">
      <c r="A16" s="244"/>
      <c r="B16" s="244"/>
      <c r="G16" s="236"/>
    </row>
    <row r="17" spans="1:7" x14ac:dyDescent="0.2">
      <c r="A17" s="245" t="s">
        <v>175</v>
      </c>
      <c r="B17" s="245"/>
      <c r="C17" s="248"/>
      <c r="D17" s="248"/>
      <c r="E17" s="248"/>
      <c r="F17" s="248"/>
      <c r="G17" s="248"/>
    </row>
    <row r="18" spans="1:7" x14ac:dyDescent="0.2">
      <c r="A18" s="249" t="s">
        <v>217</v>
      </c>
      <c r="B18" s="249"/>
      <c r="C18" s="252"/>
      <c r="D18" s="252"/>
      <c r="E18" s="252"/>
      <c r="F18" s="252"/>
      <c r="G18" s="252"/>
    </row>
    <row r="19" spans="1:7" x14ac:dyDescent="0.2">
      <c r="A19" s="249" t="s">
        <v>216</v>
      </c>
      <c r="B19" s="249"/>
      <c r="C19" s="252"/>
      <c r="D19" s="252"/>
      <c r="E19" s="252"/>
      <c r="F19" s="252"/>
      <c r="G19" s="252"/>
    </row>
    <row r="20" spans="1:7" x14ac:dyDescent="0.2">
      <c r="A20" s="249" t="s">
        <v>214</v>
      </c>
      <c r="B20" s="249"/>
      <c r="C20" s="252"/>
      <c r="D20" s="252"/>
      <c r="E20" s="252"/>
      <c r="F20" s="252"/>
      <c r="G20" s="252"/>
    </row>
    <row r="21" spans="1:7" x14ac:dyDescent="0.2">
      <c r="A21" s="249" t="s">
        <v>215</v>
      </c>
      <c r="B21" s="249"/>
      <c r="C21" s="252"/>
      <c r="D21" s="252"/>
      <c r="E21" s="252"/>
      <c r="F21" s="252"/>
      <c r="G21" s="252"/>
    </row>
    <row r="22" spans="1:7" ht="13.5" thickBot="1" x14ac:dyDescent="0.25">
      <c r="A22" s="253"/>
      <c r="B22" s="253"/>
      <c r="C22" s="255"/>
      <c r="D22" s="255"/>
      <c r="E22" s="255"/>
      <c r="F22" s="255"/>
      <c r="G22" s="255"/>
    </row>
    <row r="24" spans="1:7" ht="13.5" thickBot="1" x14ac:dyDescent="0.25">
      <c r="A24" s="417" t="s">
        <v>202</v>
      </c>
    </row>
    <row r="25" spans="1:7" ht="13.5" thickBot="1" x14ac:dyDescent="0.25">
      <c r="A25" s="522" t="s">
        <v>52</v>
      </c>
      <c r="B25" s="523"/>
      <c r="C25" s="347" t="str">
        <f>+C7</f>
        <v>promedio 2015</v>
      </c>
      <c r="D25" s="347" t="str">
        <f>+D7</f>
        <v>promedio 2016</v>
      </c>
      <c r="E25" s="347" t="str">
        <f>+E7</f>
        <v>promedio 2017</v>
      </c>
      <c r="F25" s="423" t="s">
        <v>243</v>
      </c>
    </row>
    <row r="26" spans="1:7" ht="13.5" thickBot="1" x14ac:dyDescent="0.25">
      <c r="A26" s="520" t="s">
        <v>103</v>
      </c>
      <c r="B26" s="521"/>
    </row>
    <row r="27" spans="1:7" x14ac:dyDescent="0.2">
      <c r="A27" s="348" t="s">
        <v>178</v>
      </c>
      <c r="B27" s="349"/>
      <c r="C27" s="354"/>
      <c r="D27" s="355"/>
      <c r="E27" s="354"/>
      <c r="F27" s="355"/>
    </row>
    <row r="28" spans="1:7" x14ac:dyDescent="0.2">
      <c r="A28" s="350" t="s">
        <v>191</v>
      </c>
      <c r="B28" s="351"/>
      <c r="C28" s="356"/>
      <c r="D28" s="357"/>
      <c r="E28" s="356"/>
      <c r="F28" s="357"/>
    </row>
    <row r="29" spans="1:7" x14ac:dyDescent="0.2">
      <c r="A29" s="350" t="s">
        <v>192</v>
      </c>
      <c r="B29" s="351"/>
      <c r="C29" s="356"/>
      <c r="D29" s="357"/>
      <c r="E29" s="356"/>
      <c r="F29" s="357"/>
    </row>
    <row r="30" spans="1:7" ht="13.5" thickBot="1" x14ac:dyDescent="0.25">
      <c r="A30" s="352" t="s">
        <v>193</v>
      </c>
      <c r="B30" s="353"/>
      <c r="C30" s="358"/>
      <c r="D30" s="359"/>
      <c r="E30" s="358"/>
      <c r="F30" s="359"/>
    </row>
    <row r="31" spans="1:7" ht="13.5" thickBot="1" x14ac:dyDescent="0.25">
      <c r="A31" s="520" t="s">
        <v>179</v>
      </c>
      <c r="B31" s="521"/>
      <c r="C31" s="360"/>
      <c r="D31" s="360"/>
      <c r="E31" s="360"/>
      <c r="F31" s="360"/>
    </row>
    <row r="32" spans="1:7" x14ac:dyDescent="0.2">
      <c r="A32" s="348" t="s">
        <v>178</v>
      </c>
      <c r="B32" s="349"/>
      <c r="C32" s="354"/>
      <c r="D32" s="355"/>
      <c r="E32" s="354"/>
      <c r="F32" s="355"/>
    </row>
    <row r="33" spans="1:6" x14ac:dyDescent="0.2">
      <c r="A33" s="350" t="s">
        <v>191</v>
      </c>
      <c r="B33" s="351"/>
      <c r="C33" s="356"/>
      <c r="D33" s="357"/>
      <c r="E33" s="356"/>
      <c r="F33" s="357"/>
    </row>
    <row r="34" spans="1:6" x14ac:dyDescent="0.2">
      <c r="A34" s="350" t="s">
        <v>192</v>
      </c>
      <c r="B34" s="351"/>
      <c r="C34" s="356"/>
      <c r="D34" s="357"/>
      <c r="E34" s="356"/>
      <c r="F34" s="357"/>
    </row>
    <row r="35" spans="1:6" ht="13.5" thickBot="1" x14ac:dyDescent="0.25">
      <c r="A35" s="352" t="s">
        <v>193</v>
      </c>
      <c r="B35" s="353"/>
      <c r="C35" s="358"/>
      <c r="D35" s="359"/>
      <c r="E35" s="358"/>
      <c r="F35" s="359"/>
    </row>
    <row r="36" spans="1:6" ht="13.5" thickBot="1" x14ac:dyDescent="0.25">
      <c r="A36" s="520" t="s">
        <v>180</v>
      </c>
      <c r="B36" s="521"/>
      <c r="C36" s="360"/>
      <c r="D36" s="360"/>
      <c r="E36" s="360"/>
      <c r="F36" s="360"/>
    </row>
    <row r="37" spans="1:6" x14ac:dyDescent="0.2">
      <c r="A37" s="348" t="s">
        <v>178</v>
      </c>
      <c r="B37" s="349"/>
      <c r="C37" s="354"/>
      <c r="D37" s="355"/>
      <c r="E37" s="354"/>
      <c r="F37" s="355"/>
    </row>
    <row r="38" spans="1:6" x14ac:dyDescent="0.2">
      <c r="A38" s="350" t="s">
        <v>191</v>
      </c>
      <c r="B38" s="351"/>
      <c r="C38" s="356"/>
      <c r="D38" s="357"/>
      <c r="E38" s="356"/>
      <c r="F38" s="357"/>
    </row>
    <row r="39" spans="1:6" x14ac:dyDescent="0.2">
      <c r="A39" s="350" t="s">
        <v>192</v>
      </c>
      <c r="B39" s="351"/>
      <c r="C39" s="356"/>
      <c r="D39" s="357"/>
      <c r="E39" s="356"/>
      <c r="F39" s="357"/>
    </row>
    <row r="40" spans="1:6" ht="13.5" thickBot="1" x14ac:dyDescent="0.25">
      <c r="A40" s="352" t="s">
        <v>193</v>
      </c>
      <c r="B40" s="353"/>
      <c r="C40" s="358"/>
      <c r="D40" s="359"/>
      <c r="E40" s="358"/>
      <c r="F40" s="359"/>
    </row>
    <row r="41" spans="1:6" ht="13.5" thickBot="1" x14ac:dyDescent="0.25">
      <c r="A41" s="520" t="s">
        <v>180</v>
      </c>
      <c r="B41" s="521"/>
      <c r="C41" s="360"/>
      <c r="D41" s="360"/>
      <c r="E41" s="360"/>
      <c r="F41" s="360"/>
    </row>
    <row r="42" spans="1:6" x14ac:dyDescent="0.2">
      <c r="A42" s="348" t="s">
        <v>178</v>
      </c>
      <c r="B42" s="349"/>
      <c r="C42" s="354"/>
      <c r="D42" s="355"/>
      <c r="E42" s="354"/>
      <c r="F42" s="355"/>
    </row>
    <row r="43" spans="1:6" x14ac:dyDescent="0.2">
      <c r="A43" s="350" t="s">
        <v>191</v>
      </c>
      <c r="B43" s="351"/>
      <c r="C43" s="356"/>
      <c r="D43" s="357"/>
      <c r="E43" s="356"/>
      <c r="F43" s="357"/>
    </row>
    <row r="44" spans="1:6" x14ac:dyDescent="0.2">
      <c r="A44" s="350" t="s">
        <v>192</v>
      </c>
      <c r="B44" s="351"/>
      <c r="C44" s="356"/>
      <c r="D44" s="357"/>
      <c r="E44" s="356"/>
      <c r="F44" s="357"/>
    </row>
    <row r="45" spans="1:6" ht="13.5" thickBot="1" x14ac:dyDescent="0.25">
      <c r="A45" s="352" t="s">
        <v>193</v>
      </c>
      <c r="B45" s="353"/>
      <c r="C45" s="358"/>
      <c r="D45" s="359"/>
      <c r="E45" s="358"/>
      <c r="F45" s="359"/>
    </row>
  </sheetData>
  <mergeCells count="8">
    <mergeCell ref="A4:G4"/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" footer="0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:G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36" bestFit="1" customWidth="1"/>
  </cols>
  <sheetData>
    <row r="1" spans="1:10" x14ac:dyDescent="0.2">
      <c r="A1" s="420" t="s">
        <v>245</v>
      </c>
      <c r="B1" s="235"/>
    </row>
    <row r="2" spans="1:10" x14ac:dyDescent="0.2">
      <c r="A2" s="235" t="s">
        <v>177</v>
      </c>
      <c r="B2" s="235"/>
    </row>
    <row r="3" spans="1:10" x14ac:dyDescent="0.2">
      <c r="A3" s="415" t="str">
        <f>+'1.modelos'!A3</f>
        <v>Denim</v>
      </c>
      <c r="B3" s="415"/>
    </row>
    <row r="4" spans="1:10" ht="42" customHeight="1" x14ac:dyDescent="0.2">
      <c r="A4" s="510" t="s">
        <v>264</v>
      </c>
      <c r="B4" s="510"/>
      <c r="C4" s="510"/>
      <c r="D4" s="510"/>
      <c r="E4" s="510"/>
      <c r="F4" s="510"/>
      <c r="G4" s="510"/>
      <c r="H4" s="424"/>
      <c r="I4" s="424"/>
    </row>
    <row r="5" spans="1:10" x14ac:dyDescent="0.2">
      <c r="A5" s="417"/>
      <c r="B5" s="417"/>
    </row>
    <row r="6" spans="1:10" ht="13.5" thickBot="1" x14ac:dyDescent="0.25">
      <c r="J6" s="238"/>
    </row>
    <row r="7" spans="1:10" ht="13.5" customHeight="1" x14ac:dyDescent="0.2">
      <c r="A7" s="344" t="s">
        <v>52</v>
      </c>
      <c r="B7" s="524" t="s">
        <v>176</v>
      </c>
      <c r="C7" s="345" t="s">
        <v>235</v>
      </c>
      <c r="D7" s="345" t="s">
        <v>236</v>
      </c>
      <c r="E7" s="345" t="s">
        <v>237</v>
      </c>
      <c r="F7" s="421">
        <v>43101</v>
      </c>
      <c r="G7" s="526" t="s">
        <v>106</v>
      </c>
      <c r="J7" s="238"/>
    </row>
    <row r="8" spans="1:10" ht="36.75" customHeight="1" thickBot="1" x14ac:dyDescent="0.25">
      <c r="A8" s="346"/>
      <c r="B8" s="525"/>
      <c r="C8" s="422" t="s">
        <v>242</v>
      </c>
      <c r="D8" s="422" t="s">
        <v>242</v>
      </c>
      <c r="E8" s="422" t="s">
        <v>242</v>
      </c>
      <c r="F8" s="422" t="s">
        <v>242</v>
      </c>
      <c r="G8" s="527"/>
    </row>
    <row r="9" spans="1:10" ht="13.5" thickBot="1" x14ac:dyDescent="0.25">
      <c r="A9" s="244"/>
      <c r="B9" s="244"/>
      <c r="G9" s="236"/>
    </row>
    <row r="10" spans="1:10" x14ac:dyDescent="0.2">
      <c r="A10" s="245" t="s">
        <v>174</v>
      </c>
      <c r="B10" s="245"/>
      <c r="C10" s="248"/>
      <c r="D10" s="248"/>
      <c r="E10" s="248"/>
      <c r="F10" s="248"/>
      <c r="G10" s="248"/>
    </row>
    <row r="11" spans="1:10" x14ac:dyDescent="0.2">
      <c r="A11" s="249" t="s">
        <v>217</v>
      </c>
      <c r="B11" s="249"/>
      <c r="C11" s="252"/>
      <c r="D11" s="252"/>
      <c r="E11" s="252"/>
      <c r="F11" s="252"/>
      <c r="G11" s="252"/>
    </row>
    <row r="12" spans="1:10" x14ac:dyDescent="0.2">
      <c r="A12" s="249" t="s">
        <v>216</v>
      </c>
      <c r="B12" s="249"/>
      <c r="C12" s="252"/>
      <c r="D12" s="252"/>
      <c r="E12" s="252"/>
      <c r="F12" s="252"/>
      <c r="G12" s="252"/>
    </row>
    <row r="13" spans="1:10" x14ac:dyDescent="0.2">
      <c r="A13" s="249" t="s">
        <v>214</v>
      </c>
      <c r="B13" s="249"/>
      <c r="C13" s="252"/>
      <c r="D13" s="252"/>
      <c r="E13" s="252"/>
      <c r="F13" s="252"/>
      <c r="G13" s="252"/>
    </row>
    <row r="14" spans="1:10" x14ac:dyDescent="0.2">
      <c r="A14" s="249" t="s">
        <v>215</v>
      </c>
      <c r="B14" s="249"/>
      <c r="C14" s="252"/>
      <c r="D14" s="252"/>
      <c r="E14" s="252"/>
      <c r="F14" s="252"/>
      <c r="G14" s="252"/>
    </row>
    <row r="15" spans="1:10" ht="13.5" thickBot="1" x14ac:dyDescent="0.25">
      <c r="A15" s="253"/>
      <c r="B15" s="253"/>
      <c r="C15" s="255"/>
      <c r="D15" s="255"/>
      <c r="E15" s="255"/>
      <c r="F15" s="255"/>
      <c r="G15" s="255"/>
    </row>
    <row r="16" spans="1:10" ht="13.5" thickBot="1" x14ac:dyDescent="0.25">
      <c r="A16" s="244"/>
      <c r="B16" s="244"/>
      <c r="G16" s="236"/>
    </row>
    <row r="17" spans="1:7" x14ac:dyDescent="0.2">
      <c r="A17" s="245" t="s">
        <v>175</v>
      </c>
      <c r="B17" s="245"/>
      <c r="C17" s="248"/>
      <c r="D17" s="248"/>
      <c r="E17" s="248"/>
      <c r="F17" s="248"/>
      <c r="G17" s="248"/>
    </row>
    <row r="18" spans="1:7" x14ac:dyDescent="0.2">
      <c r="A18" s="249" t="s">
        <v>217</v>
      </c>
      <c r="B18" s="249"/>
      <c r="C18" s="252"/>
      <c r="D18" s="252"/>
      <c r="E18" s="252"/>
      <c r="F18" s="252"/>
      <c r="G18" s="252"/>
    </row>
    <row r="19" spans="1:7" x14ac:dyDescent="0.2">
      <c r="A19" s="249" t="s">
        <v>216</v>
      </c>
      <c r="B19" s="249"/>
      <c r="C19" s="252"/>
      <c r="D19" s="252"/>
      <c r="E19" s="252"/>
      <c r="F19" s="252"/>
      <c r="G19" s="252"/>
    </row>
    <row r="20" spans="1:7" x14ac:dyDescent="0.2">
      <c r="A20" s="249" t="s">
        <v>214</v>
      </c>
      <c r="B20" s="249"/>
      <c r="C20" s="252"/>
      <c r="D20" s="252"/>
      <c r="E20" s="252"/>
      <c r="F20" s="252"/>
      <c r="G20" s="252"/>
    </row>
    <row r="21" spans="1:7" x14ac:dyDescent="0.2">
      <c r="A21" s="249" t="s">
        <v>215</v>
      </c>
      <c r="B21" s="249"/>
      <c r="C21" s="252"/>
      <c r="D21" s="252"/>
      <c r="E21" s="252"/>
      <c r="F21" s="252"/>
      <c r="G21" s="252"/>
    </row>
    <row r="22" spans="1:7" ht="13.5" thickBot="1" x14ac:dyDescent="0.25">
      <c r="A22" s="253"/>
      <c r="B22" s="253"/>
      <c r="C22" s="255"/>
      <c r="D22" s="255"/>
      <c r="E22" s="255"/>
      <c r="F22" s="255"/>
      <c r="G22" s="255"/>
    </row>
    <row r="24" spans="1:7" ht="13.5" thickBot="1" x14ac:dyDescent="0.25">
      <c r="A24" s="417" t="s">
        <v>202</v>
      </c>
    </row>
    <row r="25" spans="1:7" ht="13.5" thickBot="1" x14ac:dyDescent="0.25">
      <c r="A25" s="522" t="s">
        <v>52</v>
      </c>
      <c r="B25" s="523"/>
      <c r="C25" s="347" t="str">
        <f>+C7</f>
        <v>promedio 2015</v>
      </c>
      <c r="D25" s="347" t="str">
        <f>+D7</f>
        <v>promedio 2016</v>
      </c>
      <c r="E25" s="347" t="str">
        <f>+E7</f>
        <v>promedio 2017</v>
      </c>
      <c r="F25" s="423" t="s">
        <v>243</v>
      </c>
    </row>
    <row r="26" spans="1:7" ht="13.5" thickBot="1" x14ac:dyDescent="0.25">
      <c r="A26" s="520" t="s">
        <v>103</v>
      </c>
      <c r="B26" s="521"/>
    </row>
    <row r="27" spans="1:7" x14ac:dyDescent="0.2">
      <c r="A27" s="348" t="s">
        <v>178</v>
      </c>
      <c r="B27" s="349"/>
      <c r="C27" s="354"/>
      <c r="D27" s="355"/>
      <c r="E27" s="354"/>
      <c r="F27" s="355"/>
    </row>
    <row r="28" spans="1:7" x14ac:dyDescent="0.2">
      <c r="A28" s="350" t="s">
        <v>191</v>
      </c>
      <c r="B28" s="351"/>
      <c r="C28" s="356"/>
      <c r="D28" s="357"/>
      <c r="E28" s="356"/>
      <c r="F28" s="357"/>
    </row>
    <row r="29" spans="1:7" x14ac:dyDescent="0.2">
      <c r="A29" s="350" t="s">
        <v>192</v>
      </c>
      <c r="B29" s="351"/>
      <c r="C29" s="356"/>
      <c r="D29" s="357"/>
      <c r="E29" s="356"/>
      <c r="F29" s="357"/>
    </row>
    <row r="30" spans="1:7" ht="13.5" thickBot="1" x14ac:dyDescent="0.25">
      <c r="A30" s="352" t="s">
        <v>193</v>
      </c>
      <c r="B30" s="353"/>
      <c r="C30" s="358"/>
      <c r="D30" s="359"/>
      <c r="E30" s="358"/>
      <c r="F30" s="359"/>
    </row>
    <row r="31" spans="1:7" ht="13.5" thickBot="1" x14ac:dyDescent="0.25">
      <c r="A31" s="520" t="s">
        <v>179</v>
      </c>
      <c r="B31" s="521"/>
      <c r="C31" s="360"/>
      <c r="D31" s="360"/>
      <c r="E31" s="360"/>
      <c r="F31" s="360"/>
    </row>
    <row r="32" spans="1:7" x14ac:dyDescent="0.2">
      <c r="A32" s="348" t="s">
        <v>178</v>
      </c>
      <c r="B32" s="349"/>
      <c r="C32" s="354"/>
      <c r="D32" s="355"/>
      <c r="E32" s="354"/>
      <c r="F32" s="355"/>
    </row>
    <row r="33" spans="1:6" x14ac:dyDescent="0.2">
      <c r="A33" s="350" t="s">
        <v>191</v>
      </c>
      <c r="B33" s="351"/>
      <c r="C33" s="356"/>
      <c r="D33" s="357"/>
      <c r="E33" s="356"/>
      <c r="F33" s="357"/>
    </row>
    <row r="34" spans="1:6" x14ac:dyDescent="0.2">
      <c r="A34" s="350" t="s">
        <v>192</v>
      </c>
      <c r="B34" s="351"/>
      <c r="C34" s="356"/>
      <c r="D34" s="357"/>
      <c r="E34" s="356"/>
      <c r="F34" s="357"/>
    </row>
    <row r="35" spans="1:6" ht="13.5" thickBot="1" x14ac:dyDescent="0.25">
      <c r="A35" s="352" t="s">
        <v>193</v>
      </c>
      <c r="B35" s="353"/>
      <c r="C35" s="358"/>
      <c r="D35" s="359"/>
      <c r="E35" s="358"/>
      <c r="F35" s="359"/>
    </row>
    <row r="36" spans="1:6" ht="13.5" thickBot="1" x14ac:dyDescent="0.25">
      <c r="A36" s="520" t="s">
        <v>180</v>
      </c>
      <c r="B36" s="521"/>
      <c r="C36" s="360"/>
      <c r="D36" s="360"/>
      <c r="E36" s="360"/>
      <c r="F36" s="360"/>
    </row>
    <row r="37" spans="1:6" x14ac:dyDescent="0.2">
      <c r="A37" s="348" t="s">
        <v>178</v>
      </c>
      <c r="B37" s="349"/>
      <c r="C37" s="354"/>
      <c r="D37" s="355"/>
      <c r="E37" s="354"/>
      <c r="F37" s="355"/>
    </row>
    <row r="38" spans="1:6" x14ac:dyDescent="0.2">
      <c r="A38" s="350" t="s">
        <v>191</v>
      </c>
      <c r="B38" s="351"/>
      <c r="C38" s="356"/>
      <c r="D38" s="357"/>
      <c r="E38" s="356"/>
      <c r="F38" s="357"/>
    </row>
    <row r="39" spans="1:6" x14ac:dyDescent="0.2">
      <c r="A39" s="350" t="s">
        <v>192</v>
      </c>
      <c r="B39" s="351"/>
      <c r="C39" s="356"/>
      <c r="D39" s="357"/>
      <c r="E39" s="356"/>
      <c r="F39" s="357"/>
    </row>
    <row r="40" spans="1:6" ht="13.5" thickBot="1" x14ac:dyDescent="0.25">
      <c r="A40" s="352" t="s">
        <v>193</v>
      </c>
      <c r="B40" s="353"/>
      <c r="C40" s="358"/>
      <c r="D40" s="359"/>
      <c r="E40" s="358"/>
      <c r="F40" s="359"/>
    </row>
    <row r="41" spans="1:6" ht="13.5" thickBot="1" x14ac:dyDescent="0.25">
      <c r="A41" s="520" t="s">
        <v>180</v>
      </c>
      <c r="B41" s="521"/>
      <c r="C41" s="360"/>
      <c r="D41" s="360"/>
      <c r="E41" s="360"/>
      <c r="F41" s="360"/>
    </row>
    <row r="42" spans="1:6" x14ac:dyDescent="0.2">
      <c r="A42" s="348" t="s">
        <v>178</v>
      </c>
      <c r="B42" s="349"/>
      <c r="C42" s="354"/>
      <c r="D42" s="355"/>
      <c r="E42" s="354"/>
      <c r="F42" s="355"/>
    </row>
    <row r="43" spans="1:6" x14ac:dyDescent="0.2">
      <c r="A43" s="350" t="s">
        <v>191</v>
      </c>
      <c r="B43" s="351"/>
      <c r="C43" s="356"/>
      <c r="D43" s="357"/>
      <c r="E43" s="356"/>
      <c r="F43" s="357"/>
    </row>
    <row r="44" spans="1:6" x14ac:dyDescent="0.2">
      <c r="A44" s="350" t="s">
        <v>192</v>
      </c>
      <c r="B44" s="351"/>
      <c r="C44" s="356"/>
      <c r="D44" s="357"/>
      <c r="E44" s="356"/>
      <c r="F44" s="357"/>
    </row>
    <row r="45" spans="1:6" ht="13.5" thickBot="1" x14ac:dyDescent="0.25">
      <c r="A45" s="352" t="s">
        <v>193</v>
      </c>
      <c r="B45" s="353"/>
      <c r="C45" s="358"/>
      <c r="D45" s="359"/>
      <c r="E45" s="358"/>
      <c r="F45" s="359"/>
    </row>
  </sheetData>
  <mergeCells count="8">
    <mergeCell ref="A36:B36"/>
    <mergeCell ref="A41:B41"/>
    <mergeCell ref="A4:G4"/>
    <mergeCell ref="B7:B8"/>
    <mergeCell ref="G7:G8"/>
    <mergeCell ref="A25:B25"/>
    <mergeCell ref="A26:B26"/>
    <mergeCell ref="A31:B31"/>
  </mergeCells>
  <printOptions horizontalCentered="1" verticalCentered="1"/>
  <pageMargins left="0.3" right="0.27" top="0.19685039370078741" bottom="0.1968503937007874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abSelected="1" workbookViewId="0">
      <selection activeCell="C10" sqref="C10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4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:G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36" bestFit="1" customWidth="1"/>
  </cols>
  <sheetData>
    <row r="1" spans="1:10" x14ac:dyDescent="0.2">
      <c r="A1" s="420" t="s">
        <v>246</v>
      </c>
      <c r="B1" s="235"/>
    </row>
    <row r="2" spans="1:10" x14ac:dyDescent="0.2">
      <c r="A2" s="235" t="s">
        <v>177</v>
      </c>
      <c r="B2" s="235"/>
    </row>
    <row r="3" spans="1:10" x14ac:dyDescent="0.2">
      <c r="A3" s="415" t="str">
        <f>+'1.modelos'!A3</f>
        <v>Denim</v>
      </c>
      <c r="B3" s="415"/>
    </row>
    <row r="4" spans="1:10" ht="42" customHeight="1" x14ac:dyDescent="0.2">
      <c r="A4" s="510" t="s">
        <v>265</v>
      </c>
      <c r="B4" s="510"/>
      <c r="C4" s="510"/>
      <c r="D4" s="510"/>
      <c r="E4" s="510"/>
      <c r="F4" s="510"/>
      <c r="G4" s="510"/>
      <c r="H4" s="424"/>
      <c r="I4" s="424"/>
    </row>
    <row r="5" spans="1:10" x14ac:dyDescent="0.2">
      <c r="A5" s="417"/>
      <c r="B5" s="417"/>
    </row>
    <row r="6" spans="1:10" ht="13.5" thickBot="1" x14ac:dyDescent="0.25">
      <c r="J6" s="238"/>
    </row>
    <row r="7" spans="1:10" ht="13.5" customHeight="1" x14ac:dyDescent="0.2">
      <c r="A7" s="344" t="s">
        <v>52</v>
      </c>
      <c r="B7" s="524" t="s">
        <v>176</v>
      </c>
      <c r="C7" s="345" t="s">
        <v>235</v>
      </c>
      <c r="D7" s="345" t="s">
        <v>236</v>
      </c>
      <c r="E7" s="345" t="s">
        <v>237</v>
      </c>
      <c r="F7" s="421">
        <v>43101</v>
      </c>
      <c r="G7" s="526" t="s">
        <v>106</v>
      </c>
      <c r="J7" s="238"/>
    </row>
    <row r="8" spans="1:10" ht="36.75" customHeight="1" thickBot="1" x14ac:dyDescent="0.25">
      <c r="A8" s="346"/>
      <c r="B8" s="525"/>
      <c r="C8" s="422" t="s">
        <v>242</v>
      </c>
      <c r="D8" s="422" t="s">
        <v>242</v>
      </c>
      <c r="E8" s="422" t="s">
        <v>242</v>
      </c>
      <c r="F8" s="422" t="s">
        <v>242</v>
      </c>
      <c r="G8" s="527"/>
    </row>
    <row r="9" spans="1:10" ht="13.5" thickBot="1" x14ac:dyDescent="0.25">
      <c r="A9" s="244"/>
      <c r="B9" s="244"/>
      <c r="G9" s="236"/>
    </row>
    <row r="10" spans="1:10" x14ac:dyDescent="0.2">
      <c r="A10" s="245" t="s">
        <v>174</v>
      </c>
      <c r="B10" s="245"/>
      <c r="C10" s="248"/>
      <c r="D10" s="248"/>
      <c r="E10" s="248"/>
      <c r="F10" s="248"/>
      <c r="G10" s="248"/>
    </row>
    <row r="11" spans="1:10" x14ac:dyDescent="0.2">
      <c r="A11" s="249" t="s">
        <v>217</v>
      </c>
      <c r="B11" s="249"/>
      <c r="C11" s="252"/>
      <c r="D11" s="252"/>
      <c r="E11" s="252"/>
      <c r="F11" s="252"/>
      <c r="G11" s="252"/>
    </row>
    <row r="12" spans="1:10" x14ac:dyDescent="0.2">
      <c r="A12" s="249" t="s">
        <v>216</v>
      </c>
      <c r="B12" s="249"/>
      <c r="C12" s="252"/>
      <c r="D12" s="252"/>
      <c r="E12" s="252"/>
      <c r="F12" s="252"/>
      <c r="G12" s="252"/>
    </row>
    <row r="13" spans="1:10" x14ac:dyDescent="0.2">
      <c r="A13" s="249" t="s">
        <v>214</v>
      </c>
      <c r="B13" s="249"/>
      <c r="C13" s="252"/>
      <c r="D13" s="252"/>
      <c r="E13" s="252"/>
      <c r="F13" s="252"/>
      <c r="G13" s="252"/>
    </row>
    <row r="14" spans="1:10" x14ac:dyDescent="0.2">
      <c r="A14" s="249" t="s">
        <v>215</v>
      </c>
      <c r="B14" s="249"/>
      <c r="C14" s="252"/>
      <c r="D14" s="252"/>
      <c r="E14" s="252"/>
      <c r="F14" s="252"/>
      <c r="G14" s="252"/>
    </row>
    <row r="15" spans="1:10" ht="13.5" thickBot="1" x14ac:dyDescent="0.25">
      <c r="A15" s="253"/>
      <c r="B15" s="253"/>
      <c r="C15" s="255"/>
      <c r="D15" s="255"/>
      <c r="E15" s="255"/>
      <c r="F15" s="255"/>
      <c r="G15" s="255"/>
    </row>
    <row r="16" spans="1:10" ht="13.5" thickBot="1" x14ac:dyDescent="0.25">
      <c r="A16" s="244"/>
      <c r="B16" s="244"/>
      <c r="G16" s="236"/>
    </row>
    <row r="17" spans="1:7" x14ac:dyDescent="0.2">
      <c r="A17" s="245" t="s">
        <v>175</v>
      </c>
      <c r="B17" s="245"/>
      <c r="C17" s="248"/>
      <c r="D17" s="248"/>
      <c r="E17" s="248"/>
      <c r="F17" s="248"/>
      <c r="G17" s="248"/>
    </row>
    <row r="18" spans="1:7" x14ac:dyDescent="0.2">
      <c r="A18" s="249" t="s">
        <v>217</v>
      </c>
      <c r="B18" s="249"/>
      <c r="C18" s="252"/>
      <c r="D18" s="252"/>
      <c r="E18" s="252"/>
      <c r="F18" s="252"/>
      <c r="G18" s="252"/>
    </row>
    <row r="19" spans="1:7" x14ac:dyDescent="0.2">
      <c r="A19" s="249" t="s">
        <v>216</v>
      </c>
      <c r="B19" s="249"/>
      <c r="C19" s="252"/>
      <c r="D19" s="252"/>
      <c r="E19" s="252"/>
      <c r="F19" s="252"/>
      <c r="G19" s="252"/>
    </row>
    <row r="20" spans="1:7" x14ac:dyDescent="0.2">
      <c r="A20" s="249" t="s">
        <v>214</v>
      </c>
      <c r="B20" s="249"/>
      <c r="C20" s="252"/>
      <c r="D20" s="252"/>
      <c r="E20" s="252"/>
      <c r="F20" s="252"/>
      <c r="G20" s="252"/>
    </row>
    <row r="21" spans="1:7" x14ac:dyDescent="0.2">
      <c r="A21" s="249" t="s">
        <v>215</v>
      </c>
      <c r="B21" s="249"/>
      <c r="C21" s="252"/>
      <c r="D21" s="252"/>
      <c r="E21" s="252"/>
      <c r="F21" s="252"/>
      <c r="G21" s="252"/>
    </row>
    <row r="22" spans="1:7" ht="13.5" thickBot="1" x14ac:dyDescent="0.25">
      <c r="A22" s="253"/>
      <c r="B22" s="253"/>
      <c r="C22" s="255"/>
      <c r="D22" s="255"/>
      <c r="E22" s="255"/>
      <c r="F22" s="255"/>
      <c r="G22" s="255"/>
    </row>
    <row r="24" spans="1:7" ht="13.5" thickBot="1" x14ac:dyDescent="0.25">
      <c r="A24" s="417" t="s">
        <v>202</v>
      </c>
    </row>
    <row r="25" spans="1:7" ht="13.5" thickBot="1" x14ac:dyDescent="0.25">
      <c r="A25" s="522" t="s">
        <v>52</v>
      </c>
      <c r="B25" s="523"/>
      <c r="C25" s="347" t="str">
        <f>+C7</f>
        <v>promedio 2015</v>
      </c>
      <c r="D25" s="347" t="str">
        <f>+D7</f>
        <v>promedio 2016</v>
      </c>
      <c r="E25" s="347" t="str">
        <f>+E7</f>
        <v>promedio 2017</v>
      </c>
      <c r="F25" s="423" t="s">
        <v>243</v>
      </c>
    </row>
    <row r="26" spans="1:7" ht="13.5" thickBot="1" x14ac:dyDescent="0.25">
      <c r="A26" s="520" t="s">
        <v>103</v>
      </c>
      <c r="B26" s="521"/>
    </row>
    <row r="27" spans="1:7" x14ac:dyDescent="0.2">
      <c r="A27" s="348" t="s">
        <v>178</v>
      </c>
      <c r="B27" s="349"/>
      <c r="C27" s="354"/>
      <c r="D27" s="355"/>
      <c r="E27" s="354"/>
      <c r="F27" s="355"/>
    </row>
    <row r="28" spans="1:7" x14ac:dyDescent="0.2">
      <c r="A28" s="350" t="s">
        <v>191</v>
      </c>
      <c r="B28" s="351"/>
      <c r="C28" s="356"/>
      <c r="D28" s="357"/>
      <c r="E28" s="356"/>
      <c r="F28" s="357"/>
    </row>
    <row r="29" spans="1:7" x14ac:dyDescent="0.2">
      <c r="A29" s="350" t="s">
        <v>192</v>
      </c>
      <c r="B29" s="351"/>
      <c r="C29" s="356"/>
      <c r="D29" s="357"/>
      <c r="E29" s="356"/>
      <c r="F29" s="357"/>
    </row>
    <row r="30" spans="1:7" ht="13.5" thickBot="1" x14ac:dyDescent="0.25">
      <c r="A30" s="352" t="s">
        <v>193</v>
      </c>
      <c r="B30" s="353"/>
      <c r="C30" s="358"/>
      <c r="D30" s="359"/>
      <c r="E30" s="358"/>
      <c r="F30" s="359"/>
    </row>
    <row r="31" spans="1:7" ht="13.5" thickBot="1" x14ac:dyDescent="0.25">
      <c r="A31" s="520" t="s">
        <v>179</v>
      </c>
      <c r="B31" s="521"/>
      <c r="C31" s="360"/>
      <c r="D31" s="360"/>
      <c r="E31" s="360"/>
      <c r="F31" s="360"/>
    </row>
    <row r="32" spans="1:7" x14ac:dyDescent="0.2">
      <c r="A32" s="348" t="s">
        <v>178</v>
      </c>
      <c r="B32" s="349"/>
      <c r="C32" s="354"/>
      <c r="D32" s="355"/>
      <c r="E32" s="354"/>
      <c r="F32" s="355"/>
    </row>
    <row r="33" spans="1:6" x14ac:dyDescent="0.2">
      <c r="A33" s="350" t="s">
        <v>191</v>
      </c>
      <c r="B33" s="351"/>
      <c r="C33" s="356"/>
      <c r="D33" s="357"/>
      <c r="E33" s="356"/>
      <c r="F33" s="357"/>
    </row>
    <row r="34" spans="1:6" x14ac:dyDescent="0.2">
      <c r="A34" s="350" t="s">
        <v>192</v>
      </c>
      <c r="B34" s="351"/>
      <c r="C34" s="356"/>
      <c r="D34" s="357"/>
      <c r="E34" s="356"/>
      <c r="F34" s="357"/>
    </row>
    <row r="35" spans="1:6" ht="13.5" thickBot="1" x14ac:dyDescent="0.25">
      <c r="A35" s="352" t="s">
        <v>193</v>
      </c>
      <c r="B35" s="353"/>
      <c r="C35" s="358"/>
      <c r="D35" s="359"/>
      <c r="E35" s="358"/>
      <c r="F35" s="359"/>
    </row>
    <row r="36" spans="1:6" ht="13.5" thickBot="1" x14ac:dyDescent="0.25">
      <c r="A36" s="520" t="s">
        <v>180</v>
      </c>
      <c r="B36" s="521"/>
      <c r="C36" s="360"/>
      <c r="D36" s="360"/>
      <c r="E36" s="360"/>
      <c r="F36" s="360"/>
    </row>
    <row r="37" spans="1:6" x14ac:dyDescent="0.2">
      <c r="A37" s="348" t="s">
        <v>178</v>
      </c>
      <c r="B37" s="349"/>
      <c r="C37" s="354"/>
      <c r="D37" s="355"/>
      <c r="E37" s="354"/>
      <c r="F37" s="355"/>
    </row>
    <row r="38" spans="1:6" x14ac:dyDescent="0.2">
      <c r="A38" s="350" t="s">
        <v>191</v>
      </c>
      <c r="B38" s="351"/>
      <c r="C38" s="356"/>
      <c r="D38" s="357"/>
      <c r="E38" s="356"/>
      <c r="F38" s="357"/>
    </row>
    <row r="39" spans="1:6" x14ac:dyDescent="0.2">
      <c r="A39" s="350" t="s">
        <v>192</v>
      </c>
      <c r="B39" s="351"/>
      <c r="C39" s="356"/>
      <c r="D39" s="357"/>
      <c r="E39" s="356"/>
      <c r="F39" s="357"/>
    </row>
    <row r="40" spans="1:6" ht="13.5" thickBot="1" x14ac:dyDescent="0.25">
      <c r="A40" s="352" t="s">
        <v>193</v>
      </c>
      <c r="B40" s="353"/>
      <c r="C40" s="358"/>
      <c r="D40" s="359"/>
      <c r="E40" s="358"/>
      <c r="F40" s="359"/>
    </row>
    <row r="41" spans="1:6" ht="13.5" thickBot="1" x14ac:dyDescent="0.25">
      <c r="A41" s="520" t="s">
        <v>180</v>
      </c>
      <c r="B41" s="521"/>
      <c r="C41" s="360"/>
      <c r="D41" s="360"/>
      <c r="E41" s="360"/>
      <c r="F41" s="360"/>
    </row>
    <row r="42" spans="1:6" x14ac:dyDescent="0.2">
      <c r="A42" s="348" t="s">
        <v>178</v>
      </c>
      <c r="B42" s="349"/>
      <c r="C42" s="354"/>
      <c r="D42" s="355"/>
      <c r="E42" s="354"/>
      <c r="F42" s="355"/>
    </row>
    <row r="43" spans="1:6" x14ac:dyDescent="0.2">
      <c r="A43" s="350" t="s">
        <v>191</v>
      </c>
      <c r="B43" s="351"/>
      <c r="C43" s="356"/>
      <c r="D43" s="357"/>
      <c r="E43" s="356"/>
      <c r="F43" s="357"/>
    </row>
    <row r="44" spans="1:6" x14ac:dyDescent="0.2">
      <c r="A44" s="350" t="s">
        <v>192</v>
      </c>
      <c r="B44" s="351"/>
      <c r="C44" s="356"/>
      <c r="D44" s="357"/>
      <c r="E44" s="356"/>
      <c r="F44" s="357"/>
    </row>
    <row r="45" spans="1:6" ht="13.5" thickBot="1" x14ac:dyDescent="0.25">
      <c r="A45" s="352" t="s">
        <v>193</v>
      </c>
      <c r="B45" s="353"/>
      <c r="C45" s="358"/>
      <c r="D45" s="359"/>
      <c r="E45" s="358"/>
      <c r="F45" s="359"/>
    </row>
  </sheetData>
  <mergeCells count="8">
    <mergeCell ref="A36:B36"/>
    <mergeCell ref="A41:B41"/>
    <mergeCell ref="A4:G4"/>
    <mergeCell ref="B7:B8"/>
    <mergeCell ref="G7:G8"/>
    <mergeCell ref="A25:B25"/>
    <mergeCell ref="A26:B26"/>
    <mergeCell ref="A31:B31"/>
  </mergeCells>
  <printOptions horizontalCentered="1" verticalCentered="1"/>
  <pageMargins left="0.3" right="0.27" top="0.19685039370078741" bottom="0.19685039370078741" header="0" footer="0"/>
  <pageSetup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:G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36" bestFit="1" customWidth="1"/>
  </cols>
  <sheetData>
    <row r="1" spans="1:10" x14ac:dyDescent="0.2">
      <c r="A1" s="420" t="s">
        <v>269</v>
      </c>
      <c r="B1" s="235"/>
    </row>
    <row r="2" spans="1:10" x14ac:dyDescent="0.2">
      <c r="A2" s="235" t="s">
        <v>177</v>
      </c>
      <c r="B2" s="235"/>
    </row>
    <row r="3" spans="1:10" x14ac:dyDescent="0.2">
      <c r="A3" s="415" t="str">
        <f>+'1.modelos'!A3</f>
        <v>Denim</v>
      </c>
      <c r="B3" s="415"/>
    </row>
    <row r="4" spans="1:10" ht="42" customHeight="1" x14ac:dyDescent="0.2">
      <c r="A4" s="510" t="s">
        <v>270</v>
      </c>
      <c r="B4" s="510"/>
      <c r="C4" s="510"/>
      <c r="D4" s="510"/>
      <c r="E4" s="510"/>
      <c r="F4" s="510"/>
      <c r="G4" s="510"/>
      <c r="H4" s="424"/>
      <c r="I4" s="424"/>
    </row>
    <row r="5" spans="1:10" x14ac:dyDescent="0.2">
      <c r="A5" s="417"/>
      <c r="B5" s="417"/>
    </row>
    <row r="6" spans="1:10" ht="13.5" thickBot="1" x14ac:dyDescent="0.25">
      <c r="J6" s="238"/>
    </row>
    <row r="7" spans="1:10" ht="13.5" customHeight="1" x14ac:dyDescent="0.2">
      <c r="A7" s="344" t="s">
        <v>52</v>
      </c>
      <c r="B7" s="524" t="s">
        <v>176</v>
      </c>
      <c r="C7" s="345" t="s">
        <v>235</v>
      </c>
      <c r="D7" s="345" t="s">
        <v>236</v>
      </c>
      <c r="E7" s="345" t="s">
        <v>237</v>
      </c>
      <c r="F7" s="421">
        <v>43101</v>
      </c>
      <c r="G7" s="526" t="s">
        <v>106</v>
      </c>
      <c r="J7" s="238"/>
    </row>
    <row r="8" spans="1:10" ht="36.75" customHeight="1" thickBot="1" x14ac:dyDescent="0.25">
      <c r="A8" s="346"/>
      <c r="B8" s="525"/>
      <c r="C8" s="422" t="s">
        <v>242</v>
      </c>
      <c r="D8" s="422" t="s">
        <v>242</v>
      </c>
      <c r="E8" s="422" t="s">
        <v>242</v>
      </c>
      <c r="F8" s="422" t="s">
        <v>242</v>
      </c>
      <c r="G8" s="527"/>
    </row>
    <row r="9" spans="1:10" ht="13.5" thickBot="1" x14ac:dyDescent="0.25">
      <c r="A9" s="244"/>
      <c r="B9" s="244"/>
      <c r="G9" s="236"/>
    </row>
    <row r="10" spans="1:10" x14ac:dyDescent="0.2">
      <c r="A10" s="245" t="s">
        <v>174</v>
      </c>
      <c r="B10" s="245"/>
      <c r="C10" s="248"/>
      <c r="D10" s="248"/>
      <c r="E10" s="248"/>
      <c r="F10" s="248"/>
      <c r="G10" s="248"/>
    </row>
    <row r="11" spans="1:10" x14ac:dyDescent="0.2">
      <c r="A11" s="249" t="s">
        <v>217</v>
      </c>
      <c r="B11" s="249"/>
      <c r="C11" s="252"/>
      <c r="D11" s="252"/>
      <c r="E11" s="252"/>
      <c r="F11" s="252"/>
      <c r="G11" s="252"/>
    </row>
    <row r="12" spans="1:10" x14ac:dyDescent="0.2">
      <c r="A12" s="249" t="s">
        <v>216</v>
      </c>
      <c r="B12" s="249"/>
      <c r="C12" s="252"/>
      <c r="D12" s="252"/>
      <c r="E12" s="252"/>
      <c r="F12" s="252"/>
      <c r="G12" s="252"/>
    </row>
    <row r="13" spans="1:10" x14ac:dyDescent="0.2">
      <c r="A13" s="249" t="s">
        <v>214</v>
      </c>
      <c r="B13" s="249"/>
      <c r="C13" s="252"/>
      <c r="D13" s="252"/>
      <c r="E13" s="252"/>
      <c r="F13" s="252"/>
      <c r="G13" s="252"/>
    </row>
    <row r="14" spans="1:10" x14ac:dyDescent="0.2">
      <c r="A14" s="249" t="s">
        <v>215</v>
      </c>
      <c r="B14" s="249"/>
      <c r="C14" s="252"/>
      <c r="D14" s="252"/>
      <c r="E14" s="252"/>
      <c r="F14" s="252"/>
      <c r="G14" s="252"/>
    </row>
    <row r="15" spans="1:10" ht="13.5" thickBot="1" x14ac:dyDescent="0.25">
      <c r="A15" s="253"/>
      <c r="B15" s="253"/>
      <c r="C15" s="255"/>
      <c r="D15" s="255"/>
      <c r="E15" s="255"/>
      <c r="F15" s="255"/>
      <c r="G15" s="255"/>
    </row>
    <row r="16" spans="1:10" ht="13.5" thickBot="1" x14ac:dyDescent="0.25">
      <c r="A16" s="244"/>
      <c r="B16" s="244"/>
      <c r="G16" s="236"/>
    </row>
    <row r="17" spans="1:7" x14ac:dyDescent="0.2">
      <c r="A17" s="245" t="s">
        <v>175</v>
      </c>
      <c r="B17" s="245"/>
      <c r="C17" s="248"/>
      <c r="D17" s="248"/>
      <c r="E17" s="248"/>
      <c r="F17" s="248"/>
      <c r="G17" s="248"/>
    </row>
    <row r="18" spans="1:7" x14ac:dyDescent="0.2">
      <c r="A18" s="249" t="s">
        <v>217</v>
      </c>
      <c r="B18" s="249"/>
      <c r="C18" s="252"/>
      <c r="D18" s="252"/>
      <c r="E18" s="252"/>
      <c r="F18" s="252"/>
      <c r="G18" s="252"/>
    </row>
    <row r="19" spans="1:7" x14ac:dyDescent="0.2">
      <c r="A19" s="249" t="s">
        <v>216</v>
      </c>
      <c r="B19" s="249"/>
      <c r="C19" s="252"/>
      <c r="D19" s="252"/>
      <c r="E19" s="252"/>
      <c r="F19" s="252"/>
      <c r="G19" s="252"/>
    </row>
    <row r="20" spans="1:7" x14ac:dyDescent="0.2">
      <c r="A20" s="249" t="s">
        <v>214</v>
      </c>
      <c r="B20" s="249"/>
      <c r="C20" s="252"/>
      <c r="D20" s="252"/>
      <c r="E20" s="252"/>
      <c r="F20" s="252"/>
      <c r="G20" s="252"/>
    </row>
    <row r="21" spans="1:7" x14ac:dyDescent="0.2">
      <c r="A21" s="249" t="s">
        <v>215</v>
      </c>
      <c r="B21" s="249"/>
      <c r="C21" s="252"/>
      <c r="D21" s="252"/>
      <c r="E21" s="252"/>
      <c r="F21" s="252"/>
      <c r="G21" s="252"/>
    </row>
    <row r="22" spans="1:7" ht="13.5" thickBot="1" x14ac:dyDescent="0.25">
      <c r="A22" s="253"/>
      <c r="B22" s="253"/>
      <c r="C22" s="255"/>
      <c r="D22" s="255"/>
      <c r="E22" s="255"/>
      <c r="F22" s="255"/>
      <c r="G22" s="255"/>
    </row>
    <row r="24" spans="1:7" ht="13.5" thickBot="1" x14ac:dyDescent="0.25">
      <c r="A24" s="417" t="s">
        <v>202</v>
      </c>
    </row>
    <row r="25" spans="1:7" ht="13.5" thickBot="1" x14ac:dyDescent="0.25">
      <c r="A25" s="522" t="s">
        <v>52</v>
      </c>
      <c r="B25" s="523"/>
      <c r="C25" s="347" t="str">
        <f>+C7</f>
        <v>promedio 2015</v>
      </c>
      <c r="D25" s="347" t="str">
        <f>+D7</f>
        <v>promedio 2016</v>
      </c>
      <c r="E25" s="347" t="str">
        <f>+E7</f>
        <v>promedio 2017</v>
      </c>
      <c r="F25" s="423" t="s">
        <v>243</v>
      </c>
    </row>
    <row r="26" spans="1:7" ht="13.5" thickBot="1" x14ac:dyDescent="0.25">
      <c r="A26" s="520" t="s">
        <v>103</v>
      </c>
      <c r="B26" s="521"/>
    </row>
    <row r="27" spans="1:7" x14ac:dyDescent="0.2">
      <c r="A27" s="348" t="s">
        <v>178</v>
      </c>
      <c r="B27" s="349"/>
      <c r="C27" s="354"/>
      <c r="D27" s="355"/>
      <c r="E27" s="354"/>
      <c r="F27" s="355"/>
    </row>
    <row r="28" spans="1:7" x14ac:dyDescent="0.2">
      <c r="A28" s="350" t="s">
        <v>191</v>
      </c>
      <c r="B28" s="351"/>
      <c r="C28" s="356"/>
      <c r="D28" s="357"/>
      <c r="E28" s="356"/>
      <c r="F28" s="357"/>
    </row>
    <row r="29" spans="1:7" x14ac:dyDescent="0.2">
      <c r="A29" s="350" t="s">
        <v>192</v>
      </c>
      <c r="B29" s="351"/>
      <c r="C29" s="356"/>
      <c r="D29" s="357"/>
      <c r="E29" s="356"/>
      <c r="F29" s="357"/>
    </row>
    <row r="30" spans="1:7" ht="13.5" thickBot="1" x14ac:dyDescent="0.25">
      <c r="A30" s="352" t="s">
        <v>193</v>
      </c>
      <c r="B30" s="353"/>
      <c r="C30" s="358"/>
      <c r="D30" s="359"/>
      <c r="E30" s="358"/>
      <c r="F30" s="359"/>
    </row>
    <row r="31" spans="1:7" ht="13.5" thickBot="1" x14ac:dyDescent="0.25">
      <c r="A31" s="520" t="s">
        <v>179</v>
      </c>
      <c r="B31" s="521"/>
      <c r="C31" s="360"/>
      <c r="D31" s="360"/>
      <c r="E31" s="360"/>
      <c r="F31" s="360"/>
    </row>
    <row r="32" spans="1:7" x14ac:dyDescent="0.2">
      <c r="A32" s="348" t="s">
        <v>178</v>
      </c>
      <c r="B32" s="349"/>
      <c r="C32" s="354"/>
      <c r="D32" s="355"/>
      <c r="E32" s="354"/>
      <c r="F32" s="355"/>
    </row>
    <row r="33" spans="1:6" x14ac:dyDescent="0.2">
      <c r="A33" s="350" t="s">
        <v>191</v>
      </c>
      <c r="B33" s="351"/>
      <c r="C33" s="356"/>
      <c r="D33" s="357"/>
      <c r="E33" s="356"/>
      <c r="F33" s="357"/>
    </row>
    <row r="34" spans="1:6" x14ac:dyDescent="0.2">
      <c r="A34" s="350" t="s">
        <v>192</v>
      </c>
      <c r="B34" s="351"/>
      <c r="C34" s="356"/>
      <c r="D34" s="357"/>
      <c r="E34" s="356"/>
      <c r="F34" s="357"/>
    </row>
    <row r="35" spans="1:6" ht="13.5" thickBot="1" x14ac:dyDescent="0.25">
      <c r="A35" s="352" t="s">
        <v>193</v>
      </c>
      <c r="B35" s="353"/>
      <c r="C35" s="358"/>
      <c r="D35" s="359"/>
      <c r="E35" s="358"/>
      <c r="F35" s="359"/>
    </row>
    <row r="36" spans="1:6" ht="13.5" thickBot="1" x14ac:dyDescent="0.25">
      <c r="A36" s="520" t="s">
        <v>180</v>
      </c>
      <c r="B36" s="521"/>
      <c r="C36" s="360"/>
      <c r="D36" s="360"/>
      <c r="E36" s="360"/>
      <c r="F36" s="360"/>
    </row>
    <row r="37" spans="1:6" x14ac:dyDescent="0.2">
      <c r="A37" s="348" t="s">
        <v>178</v>
      </c>
      <c r="B37" s="349"/>
      <c r="C37" s="354"/>
      <c r="D37" s="355"/>
      <c r="E37" s="354"/>
      <c r="F37" s="355"/>
    </row>
    <row r="38" spans="1:6" x14ac:dyDescent="0.2">
      <c r="A38" s="350" t="s">
        <v>191</v>
      </c>
      <c r="B38" s="351"/>
      <c r="C38" s="356"/>
      <c r="D38" s="357"/>
      <c r="E38" s="356"/>
      <c r="F38" s="357"/>
    </row>
    <row r="39" spans="1:6" x14ac:dyDescent="0.2">
      <c r="A39" s="350" t="s">
        <v>192</v>
      </c>
      <c r="B39" s="351"/>
      <c r="C39" s="356"/>
      <c r="D39" s="357"/>
      <c r="E39" s="356"/>
      <c r="F39" s="357"/>
    </row>
    <row r="40" spans="1:6" ht="13.5" thickBot="1" x14ac:dyDescent="0.25">
      <c r="A40" s="352" t="s">
        <v>193</v>
      </c>
      <c r="B40" s="353"/>
      <c r="C40" s="358"/>
      <c r="D40" s="359"/>
      <c r="E40" s="358"/>
      <c r="F40" s="359"/>
    </row>
    <row r="41" spans="1:6" ht="13.5" thickBot="1" x14ac:dyDescent="0.25">
      <c r="A41" s="520" t="s">
        <v>180</v>
      </c>
      <c r="B41" s="521"/>
      <c r="C41" s="360"/>
      <c r="D41" s="360"/>
      <c r="E41" s="360"/>
      <c r="F41" s="360"/>
    </row>
    <row r="42" spans="1:6" x14ac:dyDescent="0.2">
      <c r="A42" s="348" t="s">
        <v>178</v>
      </c>
      <c r="B42" s="349"/>
      <c r="C42" s="354"/>
      <c r="D42" s="355"/>
      <c r="E42" s="354"/>
      <c r="F42" s="355"/>
    </row>
    <row r="43" spans="1:6" x14ac:dyDescent="0.2">
      <c r="A43" s="350" t="s">
        <v>191</v>
      </c>
      <c r="B43" s="351"/>
      <c r="C43" s="356"/>
      <c r="D43" s="357"/>
      <c r="E43" s="356"/>
      <c r="F43" s="357"/>
    </row>
    <row r="44" spans="1:6" x14ac:dyDescent="0.2">
      <c r="A44" s="350" t="s">
        <v>192</v>
      </c>
      <c r="B44" s="351"/>
      <c r="C44" s="356"/>
      <c r="D44" s="357"/>
      <c r="E44" s="356"/>
      <c r="F44" s="357"/>
    </row>
    <row r="45" spans="1:6" ht="13.5" thickBot="1" x14ac:dyDescent="0.25">
      <c r="A45" s="352" t="s">
        <v>193</v>
      </c>
      <c r="B45" s="353"/>
      <c r="C45" s="358"/>
      <c r="D45" s="359"/>
      <c r="E45" s="358"/>
      <c r="F45" s="359"/>
    </row>
  </sheetData>
  <mergeCells count="8">
    <mergeCell ref="A36:B36"/>
    <mergeCell ref="A41:B41"/>
    <mergeCell ref="A4:G4"/>
    <mergeCell ref="B7:B8"/>
    <mergeCell ref="G7:G8"/>
    <mergeCell ref="A25:B25"/>
    <mergeCell ref="A26:B26"/>
    <mergeCell ref="A31:B31"/>
  </mergeCells>
  <printOptions horizontalCentered="1" verticalCentered="1"/>
  <pageMargins left="0.3" right="0.27" top="0.19685039370078741" bottom="0.19685039370078741" header="0" footer="0"/>
  <pageSetup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5"/>
  <sheetViews>
    <sheetView showGridLines="0" zoomScale="75" workbookViewId="0">
      <selection activeCell="B1" sqref="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3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71" customFormat="1" x14ac:dyDescent="0.2">
      <c r="B1" s="158" t="s">
        <v>247</v>
      </c>
      <c r="C1" s="143"/>
      <c r="D1" s="143"/>
      <c r="E1" s="143"/>
    </row>
    <row r="2" spans="2:7" s="171" customFormat="1" x14ac:dyDescent="0.2">
      <c r="B2" s="143" t="s">
        <v>75</v>
      </c>
      <c r="C2" s="143"/>
      <c r="D2" s="143"/>
      <c r="E2" s="143"/>
    </row>
    <row r="3" spans="2:7" s="171" customFormat="1" ht="91.5" customHeight="1" x14ac:dyDescent="0.2">
      <c r="B3" s="528" t="s">
        <v>271</v>
      </c>
      <c r="C3" s="528"/>
      <c r="D3" s="528"/>
      <c r="E3" s="528"/>
      <c r="F3" s="427"/>
    </row>
    <row r="4" spans="2:7" s="171" customFormat="1" x14ac:dyDescent="0.2">
      <c r="B4" s="476" t="s">
        <v>233</v>
      </c>
      <c r="C4" s="476"/>
      <c r="D4" s="476"/>
      <c r="E4" s="476"/>
      <c r="F4" s="427"/>
    </row>
    <row r="5" spans="2:7" s="171" customFormat="1" ht="13.5" thickBot="1" x14ac:dyDescent="0.25">
      <c r="B5" s="371"/>
      <c r="C5" s="371"/>
      <c r="D5" s="371"/>
      <c r="E5" s="371"/>
      <c r="F5" s="372"/>
      <c r="G5" s="372"/>
    </row>
    <row r="6" spans="2:7" s="171" customFormat="1" hidden="1" x14ac:dyDescent="0.2">
      <c r="B6" s="371"/>
      <c r="C6" s="371"/>
      <c r="D6" s="371"/>
      <c r="E6" s="371"/>
      <c r="F6" s="372"/>
      <c r="G6" s="372"/>
    </row>
    <row r="7" spans="2:7" s="171" customFormat="1" hidden="1" x14ac:dyDescent="0.2">
      <c r="B7" s="371"/>
      <c r="C7" s="371"/>
      <c r="D7" s="371"/>
      <c r="E7" s="371"/>
      <c r="F7" s="372"/>
      <c r="G7" s="372"/>
    </row>
    <row r="8" spans="2:7" ht="13.5" hidden="1" thickBot="1" x14ac:dyDescent="0.25">
      <c r="C8" s="206"/>
      <c r="D8" s="206"/>
      <c r="E8" s="206"/>
      <c r="F8" s="195"/>
      <c r="G8" s="195"/>
    </row>
    <row r="9" spans="2:7" ht="12.75" customHeight="1" x14ac:dyDescent="0.2">
      <c r="B9" s="226" t="s">
        <v>9</v>
      </c>
      <c r="C9" s="227" t="s">
        <v>76</v>
      </c>
      <c r="D9" s="159" t="s">
        <v>13</v>
      </c>
      <c r="E9" s="228" t="s">
        <v>77</v>
      </c>
      <c r="F9" s="59"/>
    </row>
    <row r="10" spans="2:7" ht="12" customHeight="1" thickBot="1" x14ac:dyDescent="0.25">
      <c r="B10" s="208" t="s">
        <v>10</v>
      </c>
      <c r="C10" s="229" t="s">
        <v>213</v>
      </c>
      <c r="D10" s="179" t="s">
        <v>232</v>
      </c>
      <c r="E10" s="209" t="s">
        <v>78</v>
      </c>
      <c r="F10" s="59"/>
    </row>
    <row r="11" spans="2:7" x14ac:dyDescent="0.2">
      <c r="B11" s="180">
        <f>+'3.vol.'!C8</f>
        <v>42005</v>
      </c>
      <c r="C11" s="181"/>
      <c r="D11" s="182"/>
      <c r="E11" s="183"/>
    </row>
    <row r="12" spans="2:7" x14ac:dyDescent="0.2">
      <c r="B12" s="184">
        <f>+'3.vol.'!C9</f>
        <v>42036</v>
      </c>
      <c r="C12" s="185"/>
      <c r="D12" s="155"/>
      <c r="E12" s="156"/>
    </row>
    <row r="13" spans="2:7" x14ac:dyDescent="0.2">
      <c r="B13" s="184">
        <f>+'3.vol.'!C10</f>
        <v>42064</v>
      </c>
      <c r="C13" s="185"/>
      <c r="D13" s="155"/>
      <c r="E13" s="156"/>
    </row>
    <row r="14" spans="2:7" x14ac:dyDescent="0.2">
      <c r="B14" s="184">
        <f>+'3.vol.'!C11</f>
        <v>42095</v>
      </c>
      <c r="C14" s="185"/>
      <c r="D14" s="155"/>
      <c r="E14" s="156"/>
    </row>
    <row r="15" spans="2:7" x14ac:dyDescent="0.2">
      <c r="B15" s="184">
        <f>+'3.vol.'!C12</f>
        <v>42125</v>
      </c>
      <c r="C15" s="155"/>
      <c r="D15" s="155"/>
      <c r="E15" s="156"/>
    </row>
    <row r="16" spans="2:7" x14ac:dyDescent="0.2">
      <c r="B16" s="184">
        <f>+'3.vol.'!C13</f>
        <v>42156</v>
      </c>
      <c r="C16" s="185"/>
      <c r="D16" s="155"/>
      <c r="E16" s="156"/>
    </row>
    <row r="17" spans="2:5" x14ac:dyDescent="0.2">
      <c r="B17" s="184">
        <f>+'3.vol.'!C14</f>
        <v>42186</v>
      </c>
      <c r="C17" s="155"/>
      <c r="D17" s="155"/>
      <c r="E17" s="156"/>
    </row>
    <row r="18" spans="2:5" x14ac:dyDescent="0.2">
      <c r="B18" s="184">
        <f>+'3.vol.'!C15</f>
        <v>42217</v>
      </c>
      <c r="C18" s="155"/>
      <c r="D18" s="155"/>
      <c r="E18" s="156"/>
    </row>
    <row r="19" spans="2:5" x14ac:dyDescent="0.2">
      <c r="B19" s="184">
        <f>+'3.vol.'!C16</f>
        <v>42248</v>
      </c>
      <c r="C19" s="155"/>
      <c r="D19" s="155"/>
      <c r="E19" s="156"/>
    </row>
    <row r="20" spans="2:5" x14ac:dyDescent="0.2">
      <c r="B20" s="184">
        <f>+'3.vol.'!C17</f>
        <v>42278</v>
      </c>
      <c r="C20" s="155"/>
      <c r="D20" s="155"/>
      <c r="E20" s="156"/>
    </row>
    <row r="21" spans="2:5" x14ac:dyDescent="0.2">
      <c r="B21" s="184">
        <f>+'3.vol.'!C18</f>
        <v>42309</v>
      </c>
      <c r="C21" s="155"/>
      <c r="D21" s="155"/>
      <c r="E21" s="156"/>
    </row>
    <row r="22" spans="2:5" ht="13.5" thickBot="1" x14ac:dyDescent="0.25">
      <c r="B22" s="186">
        <f>+'3.vol.'!C19</f>
        <v>42339</v>
      </c>
      <c r="C22" s="187"/>
      <c r="D22" s="187"/>
      <c r="E22" s="188"/>
    </row>
    <row r="23" spans="2:5" x14ac:dyDescent="0.2">
      <c r="B23" s="180">
        <f>+'3.vol.'!C20</f>
        <v>42370</v>
      </c>
      <c r="C23" s="182"/>
      <c r="D23" s="182"/>
      <c r="E23" s="156"/>
    </row>
    <row r="24" spans="2:5" x14ac:dyDescent="0.2">
      <c r="B24" s="184">
        <f>+'3.vol.'!C21</f>
        <v>42401</v>
      </c>
      <c r="C24" s="155"/>
      <c r="D24" s="155"/>
      <c r="E24" s="189"/>
    </row>
    <row r="25" spans="2:5" x14ac:dyDescent="0.2">
      <c r="B25" s="184">
        <f>+'3.vol.'!C22</f>
        <v>42430</v>
      </c>
      <c r="C25" s="155"/>
      <c r="D25" s="155"/>
      <c r="E25" s="156"/>
    </row>
    <row r="26" spans="2:5" x14ac:dyDescent="0.2">
      <c r="B26" s="184">
        <f>+'3.vol.'!C23</f>
        <v>42461</v>
      </c>
      <c r="C26" s="155"/>
      <c r="D26" s="155"/>
      <c r="E26" s="156"/>
    </row>
    <row r="27" spans="2:5" x14ac:dyDescent="0.2">
      <c r="B27" s="184">
        <f>+'3.vol.'!C24</f>
        <v>42491</v>
      </c>
      <c r="C27" s="155"/>
      <c r="D27" s="155"/>
      <c r="E27" s="156"/>
    </row>
    <row r="28" spans="2:5" x14ac:dyDescent="0.2">
      <c r="B28" s="184">
        <f>+'3.vol.'!C25</f>
        <v>42522</v>
      </c>
      <c r="C28" s="155"/>
      <c r="D28" s="155"/>
      <c r="E28" s="156"/>
    </row>
    <row r="29" spans="2:5" x14ac:dyDescent="0.2">
      <c r="B29" s="184">
        <f>+'3.vol.'!C26</f>
        <v>42552</v>
      </c>
      <c r="C29" s="155"/>
      <c r="D29" s="155"/>
      <c r="E29" s="156"/>
    </row>
    <row r="30" spans="2:5" x14ac:dyDescent="0.2">
      <c r="B30" s="184">
        <f>+'3.vol.'!C27</f>
        <v>42583</v>
      </c>
      <c r="C30" s="155"/>
      <c r="D30" s="155"/>
      <c r="E30" s="156"/>
    </row>
    <row r="31" spans="2:5" x14ac:dyDescent="0.2">
      <c r="B31" s="184">
        <f>+'3.vol.'!C28</f>
        <v>42614</v>
      </c>
      <c r="C31" s="155"/>
      <c r="D31" s="155"/>
      <c r="E31" s="156"/>
    </row>
    <row r="32" spans="2:5" x14ac:dyDescent="0.2">
      <c r="B32" s="184">
        <f>+'3.vol.'!C29</f>
        <v>42644</v>
      </c>
      <c r="C32" s="155"/>
      <c r="D32" s="155"/>
      <c r="E32" s="156"/>
    </row>
    <row r="33" spans="2:5" x14ac:dyDescent="0.2">
      <c r="B33" s="184">
        <f>+'3.vol.'!C30</f>
        <v>42675</v>
      </c>
      <c r="C33" s="155"/>
      <c r="D33" s="155"/>
      <c r="E33" s="156"/>
    </row>
    <row r="34" spans="2:5" ht="13.5" thickBot="1" x14ac:dyDescent="0.25">
      <c r="B34" s="186">
        <f>+'3.vol.'!C31</f>
        <v>42705</v>
      </c>
      <c r="C34" s="187"/>
      <c r="D34" s="187"/>
      <c r="E34" s="190"/>
    </row>
    <row r="35" spans="2:5" x14ac:dyDescent="0.2">
      <c r="B35" s="180">
        <f>+'3.vol.'!C32</f>
        <v>42736</v>
      </c>
      <c r="C35" s="182"/>
      <c r="D35" s="191"/>
      <c r="E35" s="181"/>
    </row>
    <row r="36" spans="2:5" x14ac:dyDescent="0.2">
      <c r="B36" s="184">
        <f>+'3.vol.'!C33</f>
        <v>42767</v>
      </c>
      <c r="C36" s="155"/>
      <c r="D36" s="131"/>
      <c r="E36" s="185"/>
    </row>
    <row r="37" spans="2:5" x14ac:dyDescent="0.2">
      <c r="B37" s="184">
        <f>+'3.vol.'!C34</f>
        <v>42795</v>
      </c>
      <c r="C37" s="155"/>
      <c r="D37" s="131"/>
      <c r="E37" s="185"/>
    </row>
    <row r="38" spans="2:5" x14ac:dyDescent="0.2">
      <c r="B38" s="184">
        <f>+'3.vol.'!C35</f>
        <v>42826</v>
      </c>
      <c r="C38" s="155"/>
      <c r="D38" s="131"/>
      <c r="E38" s="185"/>
    </row>
    <row r="39" spans="2:5" x14ac:dyDescent="0.2">
      <c r="B39" s="184">
        <f>+'3.vol.'!C36</f>
        <v>42856</v>
      </c>
      <c r="C39" s="155"/>
      <c r="D39" s="131"/>
      <c r="E39" s="185"/>
    </row>
    <row r="40" spans="2:5" x14ac:dyDescent="0.2">
      <c r="B40" s="184">
        <f>+'3.vol.'!C37</f>
        <v>42887</v>
      </c>
      <c r="C40" s="155"/>
      <c r="D40" s="131"/>
      <c r="E40" s="185"/>
    </row>
    <row r="41" spans="2:5" x14ac:dyDescent="0.2">
      <c r="B41" s="184">
        <f>+'3.vol.'!C38</f>
        <v>42917</v>
      </c>
      <c r="C41" s="155"/>
      <c r="D41" s="131"/>
      <c r="E41" s="185"/>
    </row>
    <row r="42" spans="2:5" x14ac:dyDescent="0.2">
      <c r="B42" s="184">
        <f>+'3.vol.'!C39</f>
        <v>42948</v>
      </c>
      <c r="C42" s="155"/>
      <c r="D42" s="131"/>
      <c r="E42" s="185"/>
    </row>
    <row r="43" spans="2:5" x14ac:dyDescent="0.2">
      <c r="B43" s="184">
        <f>+'3.vol.'!C40</f>
        <v>42979</v>
      </c>
      <c r="C43" s="155"/>
      <c r="D43" s="131"/>
      <c r="E43" s="185"/>
    </row>
    <row r="44" spans="2:5" x14ac:dyDescent="0.2">
      <c r="B44" s="184">
        <f>+'3.vol.'!C41</f>
        <v>43009</v>
      </c>
      <c r="C44" s="155"/>
      <c r="D44" s="131"/>
      <c r="E44" s="185"/>
    </row>
    <row r="45" spans="2:5" x14ac:dyDescent="0.2">
      <c r="B45" s="184">
        <f>+'3.vol.'!C42</f>
        <v>43040</v>
      </c>
      <c r="C45" s="155"/>
      <c r="D45" s="131"/>
      <c r="E45" s="185"/>
    </row>
    <row r="46" spans="2:5" ht="13.5" thickBot="1" x14ac:dyDescent="0.25">
      <c r="B46" s="230">
        <f>+'3.vol.'!C43</f>
        <v>43070</v>
      </c>
      <c r="C46" s="231"/>
      <c r="D46" s="232"/>
      <c r="E46" s="225"/>
    </row>
    <row r="47" spans="2:5" x14ac:dyDescent="0.2">
      <c r="B47" s="180">
        <f>+'3.vol.'!C44</f>
        <v>43101</v>
      </c>
      <c r="C47" s="182"/>
      <c r="D47" s="182"/>
      <c r="E47" s="181"/>
    </row>
    <row r="48" spans="2:5" hidden="1" x14ac:dyDescent="0.2">
      <c r="B48" s="184">
        <f>+'3.vol.'!C45</f>
        <v>0</v>
      </c>
      <c r="C48" s="155"/>
      <c r="D48" s="155"/>
      <c r="E48" s="185"/>
    </row>
    <row r="49" spans="2:46" hidden="1" x14ac:dyDescent="0.2">
      <c r="B49" s="184">
        <f>+'3.vol.'!C46</f>
        <v>0</v>
      </c>
      <c r="C49" s="155"/>
      <c r="D49" s="155"/>
      <c r="E49" s="185"/>
    </row>
    <row r="50" spans="2:46" hidden="1" x14ac:dyDescent="0.2">
      <c r="B50" s="184">
        <f>+'3.vol.'!C47</f>
        <v>0</v>
      </c>
      <c r="C50" s="155"/>
      <c r="D50" s="155"/>
      <c r="E50" s="185"/>
    </row>
    <row r="51" spans="2:46" hidden="1" x14ac:dyDescent="0.2">
      <c r="B51" s="184">
        <f>+'3.vol.'!C48</f>
        <v>0</v>
      </c>
      <c r="C51" s="155"/>
      <c r="D51" s="155"/>
      <c r="E51" s="185"/>
    </row>
    <row r="52" spans="2:46" hidden="1" x14ac:dyDescent="0.2">
      <c r="B52" s="184">
        <f>+'3.vol.'!C49</f>
        <v>0</v>
      </c>
      <c r="C52" s="155"/>
      <c r="D52" s="155"/>
      <c r="E52" s="185"/>
    </row>
    <row r="53" spans="2:46" hidden="1" x14ac:dyDescent="0.2">
      <c r="B53" s="184">
        <f>+'3.vol.'!C50</f>
        <v>0</v>
      </c>
      <c r="C53" s="155"/>
      <c r="D53" s="155"/>
      <c r="E53" s="185"/>
    </row>
    <row r="54" spans="2:46" hidden="1" x14ac:dyDescent="0.2">
      <c r="B54" s="184">
        <f>+'3.vol.'!C51</f>
        <v>0</v>
      </c>
      <c r="C54" s="155"/>
      <c r="D54" s="155"/>
      <c r="E54" s="185"/>
    </row>
    <row r="55" spans="2:46" hidden="1" x14ac:dyDescent="0.2">
      <c r="B55" s="184">
        <f>+'3.vol.'!C52</f>
        <v>0</v>
      </c>
      <c r="C55" s="155"/>
      <c r="D55" s="155"/>
      <c r="E55" s="185"/>
    </row>
    <row r="56" spans="2:46" hidden="1" x14ac:dyDescent="0.2">
      <c r="B56" s="184">
        <f>+'3.vol.'!C53</f>
        <v>0</v>
      </c>
      <c r="C56" s="155"/>
      <c r="D56" s="155"/>
      <c r="E56" s="185"/>
    </row>
    <row r="57" spans="2:46" hidden="1" x14ac:dyDescent="0.2">
      <c r="B57" s="184">
        <f>+'3.vol.'!C54</f>
        <v>0</v>
      </c>
      <c r="C57" s="155"/>
      <c r="D57" s="155"/>
      <c r="E57" s="185"/>
    </row>
    <row r="58" spans="2:46" ht="13.5" hidden="1" thickBot="1" x14ac:dyDescent="0.25">
      <c r="B58" s="186">
        <f>+'3.vol.'!C55</f>
        <v>0</v>
      </c>
      <c r="C58" s="187"/>
      <c r="D58" s="187"/>
      <c r="E58" s="193"/>
    </row>
    <row r="59" spans="2:46" ht="13.5" thickBot="1" x14ac:dyDescent="0.25">
      <c r="B59" s="200"/>
      <c r="C59" s="195"/>
      <c r="D59" s="195"/>
      <c r="E59" s="19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</row>
    <row r="60" spans="2:46" x14ac:dyDescent="0.2">
      <c r="B60" s="197">
        <f>'3.vol.'!C59</f>
        <v>2015</v>
      </c>
      <c r="C60" s="182"/>
      <c r="D60" s="182"/>
      <c r="E60" s="182"/>
      <c r="F60" s="195"/>
    </row>
    <row r="61" spans="2:46" x14ac:dyDescent="0.2">
      <c r="B61" s="198">
        <f>'3.vol.'!C60</f>
        <v>2016</v>
      </c>
      <c r="C61" s="155"/>
      <c r="D61" s="155"/>
      <c r="E61" s="155"/>
      <c r="F61" s="195"/>
    </row>
    <row r="62" spans="2:46" ht="13.5" thickBot="1" x14ac:dyDescent="0.25">
      <c r="B62" s="199">
        <f>'3.vol.'!C61</f>
        <v>2017</v>
      </c>
      <c r="C62" s="187"/>
      <c r="D62" s="187"/>
      <c r="E62" s="187"/>
    </row>
    <row r="63" spans="2:46" ht="13.5" thickBot="1" x14ac:dyDescent="0.25">
      <c r="B63" s="200"/>
      <c r="C63" s="195"/>
      <c r="D63" s="195"/>
      <c r="E63" s="195"/>
    </row>
    <row r="64" spans="2:46" x14ac:dyDescent="0.2">
      <c r="B64" s="425" t="str">
        <f>'3.vol.'!C62</f>
        <v>Ene. 2017</v>
      </c>
      <c r="C64" s="182"/>
      <c r="D64" s="182"/>
      <c r="E64" s="182"/>
    </row>
    <row r="65" spans="2:5" ht="13.5" thickBot="1" x14ac:dyDescent="0.25">
      <c r="B65" s="426" t="str">
        <f>'3.vol.'!C63</f>
        <v>Ene. 2018</v>
      </c>
      <c r="C65" s="187"/>
      <c r="D65" s="187"/>
      <c r="E65" s="187"/>
    </row>
    <row r="66" spans="2:5" x14ac:dyDescent="0.2">
      <c r="C66" s="52"/>
      <c r="D66" s="52"/>
    </row>
    <row r="67" spans="2:5" x14ac:dyDescent="0.2">
      <c r="B67" s="234"/>
      <c r="C67" s="52"/>
      <c r="D67" s="52"/>
    </row>
    <row r="68" spans="2:5" x14ac:dyDescent="0.2">
      <c r="B68" s="96" t="s">
        <v>153</v>
      </c>
      <c r="C68" s="97"/>
      <c r="D68" s="57"/>
      <c r="E68" s="57"/>
    </row>
    <row r="69" spans="2:5" ht="13.5" thickBot="1" x14ac:dyDescent="0.25">
      <c r="B69" s="57"/>
      <c r="C69" s="57"/>
      <c r="D69" s="57"/>
      <c r="E69" s="57"/>
    </row>
    <row r="70" spans="2:5" ht="13.5" thickBot="1" x14ac:dyDescent="0.25">
      <c r="B70" s="99" t="s">
        <v>10</v>
      </c>
      <c r="C70" s="101" t="s">
        <v>144</v>
      </c>
      <c r="D70" s="112" t="s">
        <v>145</v>
      </c>
    </row>
    <row r="71" spans="2:5" x14ac:dyDescent="0.2">
      <c r="B71" s="105">
        <v>2003</v>
      </c>
      <c r="C71" s="117">
        <f>+C60-SUM(C11:C22)</f>
        <v>0</v>
      </c>
      <c r="D71" s="118">
        <f>+D60-SUM(D11:D22)</f>
        <v>0</v>
      </c>
    </row>
    <row r="72" spans="2:5" x14ac:dyDescent="0.2">
      <c r="B72" s="107">
        <v>2004</v>
      </c>
      <c r="C72" s="119">
        <f>+C61-SUM(C23:C34)</f>
        <v>0</v>
      </c>
      <c r="D72" s="120">
        <f>+D61-SUM(D23:D34)</f>
        <v>0</v>
      </c>
    </row>
    <row r="73" spans="2:5" ht="13.5" thickBot="1" x14ac:dyDescent="0.25">
      <c r="B73" s="108">
        <v>2005</v>
      </c>
      <c r="C73" s="121">
        <f>+C62-SUM(C35:C46)</f>
        <v>0</v>
      </c>
      <c r="D73" s="122">
        <f>+D62-SUM(D35:D46)</f>
        <v>0</v>
      </c>
    </row>
    <row r="74" spans="2:5" x14ac:dyDescent="0.2">
      <c r="B74" s="105" t="str">
        <f>+B64</f>
        <v>Ene. 2017</v>
      </c>
      <c r="C74" s="124">
        <f>+C64-(SUM(C35:INDEX(C35:C46,'parámetros e instrucciones'!$E$3)))</f>
        <v>0</v>
      </c>
      <c r="D74" s="124">
        <f>+D64-(SUM(D35:INDEX(D35:D46,'parámetros e instrucciones'!$E$3)))</f>
        <v>0</v>
      </c>
    </row>
    <row r="75" spans="2:5" ht="13.5" thickBot="1" x14ac:dyDescent="0.25">
      <c r="B75" s="108" t="str">
        <f>+B65</f>
        <v>Ene. 2018</v>
      </c>
      <c r="C75" s="125">
        <f>+C65-(SUM(C47:INDEX(C47:C58,'parámetros e instrucciones'!$E$3)))</f>
        <v>0</v>
      </c>
      <c r="D75" s="125">
        <f>+D65-(SUM(D47:INDEX(D47:D58,'parámetros e instrucciones'!$E$3)))</f>
        <v>0</v>
      </c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75"/>
  <sheetViews>
    <sheetView showGridLines="0" zoomScale="75" workbookViewId="0">
      <selection activeCell="D10" sqref="D10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3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71" customFormat="1" x14ac:dyDescent="0.2">
      <c r="B1" s="158" t="s">
        <v>248</v>
      </c>
      <c r="C1" s="143"/>
      <c r="D1" s="143"/>
      <c r="E1" s="143"/>
    </row>
    <row r="2" spans="2:7" s="171" customFormat="1" x14ac:dyDescent="0.2">
      <c r="B2" s="143" t="s">
        <v>75</v>
      </c>
      <c r="C2" s="143"/>
      <c r="D2" s="143"/>
      <c r="E2" s="143"/>
    </row>
    <row r="3" spans="2:7" s="171" customFormat="1" ht="91.5" customHeight="1" x14ac:dyDescent="0.2">
      <c r="B3" s="528" t="s">
        <v>272</v>
      </c>
      <c r="C3" s="528"/>
      <c r="D3" s="528"/>
      <c r="E3" s="528"/>
      <c r="F3" s="427"/>
    </row>
    <row r="4" spans="2:7" s="171" customFormat="1" x14ac:dyDescent="0.2">
      <c r="B4" s="476" t="s">
        <v>233</v>
      </c>
      <c r="C4" s="476"/>
      <c r="D4" s="476"/>
      <c r="E4" s="476"/>
      <c r="F4" s="427"/>
    </row>
    <row r="5" spans="2:7" s="171" customFormat="1" ht="13.5" thickBot="1" x14ac:dyDescent="0.25">
      <c r="B5" s="371"/>
      <c r="C5" s="371"/>
      <c r="D5" s="371"/>
      <c r="E5" s="371"/>
      <c r="F5" s="372"/>
      <c r="G5" s="372"/>
    </row>
    <row r="6" spans="2:7" s="171" customFormat="1" ht="13.5" hidden="1" thickBot="1" x14ac:dyDescent="0.25">
      <c r="B6" s="371"/>
      <c r="C6" s="371"/>
      <c r="D6" s="371"/>
      <c r="E6" s="371"/>
      <c r="F6" s="372"/>
      <c r="G6" s="372"/>
    </row>
    <row r="7" spans="2:7" s="171" customFormat="1" ht="13.5" hidden="1" thickBot="1" x14ac:dyDescent="0.25">
      <c r="B7" s="371"/>
      <c r="C7" s="371"/>
      <c r="D7" s="371"/>
      <c r="E7" s="371"/>
      <c r="F7" s="372"/>
      <c r="G7" s="372"/>
    </row>
    <row r="8" spans="2:7" ht="13.5" hidden="1" thickBot="1" x14ac:dyDescent="0.25">
      <c r="C8" s="206"/>
      <c r="D8" s="206"/>
      <c r="E8" s="206"/>
      <c r="F8" s="195"/>
      <c r="G8" s="195"/>
    </row>
    <row r="9" spans="2:7" ht="12.75" customHeight="1" x14ac:dyDescent="0.2">
      <c r="B9" s="226" t="s">
        <v>9</v>
      </c>
      <c r="C9" s="227" t="s">
        <v>76</v>
      </c>
      <c r="D9" s="159" t="s">
        <v>13</v>
      </c>
      <c r="E9" s="228" t="s">
        <v>77</v>
      </c>
      <c r="F9" s="59"/>
    </row>
    <row r="10" spans="2:7" ht="12" customHeight="1" thickBot="1" x14ac:dyDescent="0.25">
      <c r="B10" s="208" t="s">
        <v>10</v>
      </c>
      <c r="C10" s="229" t="s">
        <v>213</v>
      </c>
      <c r="D10" s="179" t="s">
        <v>232</v>
      </c>
      <c r="E10" s="209" t="s">
        <v>78</v>
      </c>
      <c r="F10" s="59"/>
    </row>
    <row r="11" spans="2:7" x14ac:dyDescent="0.2">
      <c r="B11" s="180">
        <f>+'3.vol.'!C8</f>
        <v>42005</v>
      </c>
      <c r="C11" s="181"/>
      <c r="D11" s="182"/>
      <c r="E11" s="183"/>
    </row>
    <row r="12" spans="2:7" x14ac:dyDescent="0.2">
      <c r="B12" s="184">
        <f>+'3.vol.'!C9</f>
        <v>42036</v>
      </c>
      <c r="C12" s="185"/>
      <c r="D12" s="155"/>
      <c r="E12" s="156"/>
    </row>
    <row r="13" spans="2:7" x14ac:dyDescent="0.2">
      <c r="B13" s="184">
        <f>+'3.vol.'!C10</f>
        <v>42064</v>
      </c>
      <c r="C13" s="185"/>
      <c r="D13" s="155"/>
      <c r="E13" s="156"/>
    </row>
    <row r="14" spans="2:7" x14ac:dyDescent="0.2">
      <c r="B14" s="184">
        <f>+'3.vol.'!C11</f>
        <v>42095</v>
      </c>
      <c r="C14" s="185"/>
      <c r="D14" s="155"/>
      <c r="E14" s="156"/>
    </row>
    <row r="15" spans="2:7" x14ac:dyDescent="0.2">
      <c r="B15" s="184">
        <f>+'3.vol.'!C12</f>
        <v>42125</v>
      </c>
      <c r="C15" s="155"/>
      <c r="D15" s="155"/>
      <c r="E15" s="156"/>
    </row>
    <row r="16" spans="2:7" x14ac:dyDescent="0.2">
      <c r="B16" s="184">
        <f>+'3.vol.'!C13</f>
        <v>42156</v>
      </c>
      <c r="C16" s="185"/>
      <c r="D16" s="155"/>
      <c r="E16" s="156"/>
    </row>
    <row r="17" spans="2:5" x14ac:dyDescent="0.2">
      <c r="B17" s="184">
        <f>+'3.vol.'!C14</f>
        <v>42186</v>
      </c>
      <c r="C17" s="155"/>
      <c r="D17" s="155"/>
      <c r="E17" s="156"/>
    </row>
    <row r="18" spans="2:5" x14ac:dyDescent="0.2">
      <c r="B18" s="184">
        <f>+'3.vol.'!C15</f>
        <v>42217</v>
      </c>
      <c r="C18" s="155"/>
      <c r="D18" s="155"/>
      <c r="E18" s="156"/>
    </row>
    <row r="19" spans="2:5" x14ac:dyDescent="0.2">
      <c r="B19" s="184">
        <f>+'3.vol.'!C16</f>
        <v>42248</v>
      </c>
      <c r="C19" s="155"/>
      <c r="D19" s="155"/>
      <c r="E19" s="156"/>
    </row>
    <row r="20" spans="2:5" x14ac:dyDescent="0.2">
      <c r="B20" s="184">
        <f>+'3.vol.'!C17</f>
        <v>42278</v>
      </c>
      <c r="C20" s="155"/>
      <c r="D20" s="155"/>
      <c r="E20" s="156"/>
    </row>
    <row r="21" spans="2:5" x14ac:dyDescent="0.2">
      <c r="B21" s="184">
        <f>+'3.vol.'!C18</f>
        <v>42309</v>
      </c>
      <c r="C21" s="155"/>
      <c r="D21" s="155"/>
      <c r="E21" s="156"/>
    </row>
    <row r="22" spans="2:5" ht="13.5" thickBot="1" x14ac:dyDescent="0.25">
      <c r="B22" s="186">
        <f>+'3.vol.'!C19</f>
        <v>42339</v>
      </c>
      <c r="C22" s="187"/>
      <c r="D22" s="187"/>
      <c r="E22" s="188"/>
    </row>
    <row r="23" spans="2:5" x14ac:dyDescent="0.2">
      <c r="B23" s="180">
        <f>+'3.vol.'!C20</f>
        <v>42370</v>
      </c>
      <c r="C23" s="182"/>
      <c r="D23" s="182"/>
      <c r="E23" s="156"/>
    </row>
    <row r="24" spans="2:5" x14ac:dyDescent="0.2">
      <c r="B24" s="184">
        <f>+'3.vol.'!C21</f>
        <v>42401</v>
      </c>
      <c r="C24" s="155"/>
      <c r="D24" s="155"/>
      <c r="E24" s="189"/>
    </row>
    <row r="25" spans="2:5" x14ac:dyDescent="0.2">
      <c r="B25" s="184">
        <f>+'3.vol.'!C22</f>
        <v>42430</v>
      </c>
      <c r="C25" s="155"/>
      <c r="D25" s="155"/>
      <c r="E25" s="156"/>
    </row>
    <row r="26" spans="2:5" x14ac:dyDescent="0.2">
      <c r="B26" s="184">
        <f>+'3.vol.'!C23</f>
        <v>42461</v>
      </c>
      <c r="C26" s="155"/>
      <c r="D26" s="155"/>
      <c r="E26" s="156"/>
    </row>
    <row r="27" spans="2:5" x14ac:dyDescent="0.2">
      <c r="B27" s="184">
        <f>+'3.vol.'!C24</f>
        <v>42491</v>
      </c>
      <c r="C27" s="155"/>
      <c r="D27" s="155"/>
      <c r="E27" s="156"/>
    </row>
    <row r="28" spans="2:5" x14ac:dyDescent="0.2">
      <c r="B28" s="184">
        <f>+'3.vol.'!C25</f>
        <v>42522</v>
      </c>
      <c r="C28" s="155"/>
      <c r="D28" s="155"/>
      <c r="E28" s="156"/>
    </row>
    <row r="29" spans="2:5" x14ac:dyDescent="0.2">
      <c r="B29" s="184">
        <f>+'3.vol.'!C26</f>
        <v>42552</v>
      </c>
      <c r="C29" s="155"/>
      <c r="D29" s="155"/>
      <c r="E29" s="156"/>
    </row>
    <row r="30" spans="2:5" x14ac:dyDescent="0.2">
      <c r="B30" s="184">
        <f>+'3.vol.'!C27</f>
        <v>42583</v>
      </c>
      <c r="C30" s="155"/>
      <c r="D30" s="155"/>
      <c r="E30" s="156"/>
    </row>
    <row r="31" spans="2:5" x14ac:dyDescent="0.2">
      <c r="B31" s="184">
        <f>+'3.vol.'!C28</f>
        <v>42614</v>
      </c>
      <c r="C31" s="155"/>
      <c r="D31" s="155"/>
      <c r="E31" s="156"/>
    </row>
    <row r="32" spans="2:5" x14ac:dyDescent="0.2">
      <c r="B32" s="184">
        <f>+'3.vol.'!C29</f>
        <v>42644</v>
      </c>
      <c r="C32" s="155"/>
      <c r="D32" s="155"/>
      <c r="E32" s="156"/>
    </row>
    <row r="33" spans="2:5" x14ac:dyDescent="0.2">
      <c r="B33" s="184">
        <f>+'3.vol.'!C30</f>
        <v>42675</v>
      </c>
      <c r="C33" s="155"/>
      <c r="D33" s="155"/>
      <c r="E33" s="156"/>
    </row>
    <row r="34" spans="2:5" ht="13.5" thickBot="1" x14ac:dyDescent="0.25">
      <c r="B34" s="186">
        <f>+'3.vol.'!C31</f>
        <v>42705</v>
      </c>
      <c r="C34" s="187"/>
      <c r="D34" s="187"/>
      <c r="E34" s="190"/>
    </row>
    <row r="35" spans="2:5" x14ac:dyDescent="0.2">
      <c r="B35" s="180">
        <f>+'3.vol.'!C32</f>
        <v>42736</v>
      </c>
      <c r="C35" s="182"/>
      <c r="D35" s="191"/>
      <c r="E35" s="181"/>
    </row>
    <row r="36" spans="2:5" x14ac:dyDescent="0.2">
      <c r="B36" s="184">
        <f>+'3.vol.'!C33</f>
        <v>42767</v>
      </c>
      <c r="C36" s="155"/>
      <c r="D36" s="131"/>
      <c r="E36" s="185"/>
    </row>
    <row r="37" spans="2:5" x14ac:dyDescent="0.2">
      <c r="B37" s="184">
        <f>+'3.vol.'!C34</f>
        <v>42795</v>
      </c>
      <c r="C37" s="155"/>
      <c r="D37" s="131"/>
      <c r="E37" s="185"/>
    </row>
    <row r="38" spans="2:5" x14ac:dyDescent="0.2">
      <c r="B38" s="184">
        <f>+'3.vol.'!C35</f>
        <v>42826</v>
      </c>
      <c r="C38" s="155"/>
      <c r="D38" s="131"/>
      <c r="E38" s="185"/>
    </row>
    <row r="39" spans="2:5" x14ac:dyDescent="0.2">
      <c r="B39" s="184">
        <f>+'3.vol.'!C36</f>
        <v>42856</v>
      </c>
      <c r="C39" s="155"/>
      <c r="D39" s="131"/>
      <c r="E39" s="185"/>
    </row>
    <row r="40" spans="2:5" x14ac:dyDescent="0.2">
      <c r="B40" s="184">
        <f>+'3.vol.'!C37</f>
        <v>42887</v>
      </c>
      <c r="C40" s="155"/>
      <c r="D40" s="131"/>
      <c r="E40" s="185"/>
    </row>
    <row r="41" spans="2:5" x14ac:dyDescent="0.2">
      <c r="B41" s="184">
        <f>+'3.vol.'!C38</f>
        <v>42917</v>
      </c>
      <c r="C41" s="155"/>
      <c r="D41" s="131"/>
      <c r="E41" s="185"/>
    </row>
    <row r="42" spans="2:5" x14ac:dyDescent="0.2">
      <c r="B42" s="184">
        <f>+'3.vol.'!C39</f>
        <v>42948</v>
      </c>
      <c r="C42" s="155"/>
      <c r="D42" s="131"/>
      <c r="E42" s="185"/>
    </row>
    <row r="43" spans="2:5" x14ac:dyDescent="0.2">
      <c r="B43" s="184">
        <f>+'3.vol.'!C40</f>
        <v>42979</v>
      </c>
      <c r="C43" s="155"/>
      <c r="D43" s="131"/>
      <c r="E43" s="185"/>
    </row>
    <row r="44" spans="2:5" x14ac:dyDescent="0.2">
      <c r="B44" s="184">
        <f>+'3.vol.'!C41</f>
        <v>43009</v>
      </c>
      <c r="C44" s="155"/>
      <c r="D44" s="131"/>
      <c r="E44" s="185"/>
    </row>
    <row r="45" spans="2:5" x14ac:dyDescent="0.2">
      <c r="B45" s="184">
        <f>+'3.vol.'!C42</f>
        <v>43040</v>
      </c>
      <c r="C45" s="155"/>
      <c r="D45" s="131"/>
      <c r="E45" s="185"/>
    </row>
    <row r="46" spans="2:5" ht="13.5" thickBot="1" x14ac:dyDescent="0.25">
      <c r="B46" s="230">
        <f>+'3.vol.'!C43</f>
        <v>43070</v>
      </c>
      <c r="C46" s="231"/>
      <c r="D46" s="232"/>
      <c r="E46" s="225"/>
    </row>
    <row r="47" spans="2:5" x14ac:dyDescent="0.2">
      <c r="B47" s="180">
        <f>+'3.vol.'!C44</f>
        <v>43101</v>
      </c>
      <c r="C47" s="182"/>
      <c r="D47" s="182"/>
      <c r="E47" s="181"/>
    </row>
    <row r="48" spans="2:5" hidden="1" x14ac:dyDescent="0.2">
      <c r="B48" s="184">
        <f>+'3.vol.'!C45</f>
        <v>0</v>
      </c>
      <c r="C48" s="155"/>
      <c r="D48" s="155"/>
      <c r="E48" s="185"/>
    </row>
    <row r="49" spans="2:46" hidden="1" x14ac:dyDescent="0.2">
      <c r="B49" s="184">
        <f>+'3.vol.'!C46</f>
        <v>0</v>
      </c>
      <c r="C49" s="155"/>
      <c r="D49" s="155"/>
      <c r="E49" s="185"/>
    </row>
    <row r="50" spans="2:46" hidden="1" x14ac:dyDescent="0.2">
      <c r="B50" s="184">
        <f>+'3.vol.'!C47</f>
        <v>0</v>
      </c>
      <c r="C50" s="155"/>
      <c r="D50" s="155"/>
      <c r="E50" s="185"/>
    </row>
    <row r="51" spans="2:46" hidden="1" x14ac:dyDescent="0.2">
      <c r="B51" s="184">
        <f>+'3.vol.'!C48</f>
        <v>0</v>
      </c>
      <c r="C51" s="155"/>
      <c r="D51" s="155"/>
      <c r="E51" s="185"/>
    </row>
    <row r="52" spans="2:46" hidden="1" x14ac:dyDescent="0.2">
      <c r="B52" s="184">
        <f>+'3.vol.'!C49</f>
        <v>0</v>
      </c>
      <c r="C52" s="155"/>
      <c r="D52" s="155"/>
      <c r="E52" s="185"/>
    </row>
    <row r="53" spans="2:46" hidden="1" x14ac:dyDescent="0.2">
      <c r="B53" s="184">
        <f>+'3.vol.'!C50</f>
        <v>0</v>
      </c>
      <c r="C53" s="155"/>
      <c r="D53" s="155"/>
      <c r="E53" s="185"/>
    </row>
    <row r="54" spans="2:46" hidden="1" x14ac:dyDescent="0.2">
      <c r="B54" s="184">
        <f>+'3.vol.'!C51</f>
        <v>0</v>
      </c>
      <c r="C54" s="155"/>
      <c r="D54" s="155"/>
      <c r="E54" s="185"/>
    </row>
    <row r="55" spans="2:46" hidden="1" x14ac:dyDescent="0.2">
      <c r="B55" s="184">
        <f>+'3.vol.'!C52</f>
        <v>0</v>
      </c>
      <c r="C55" s="155"/>
      <c r="D55" s="155"/>
      <c r="E55" s="185"/>
    </row>
    <row r="56" spans="2:46" hidden="1" x14ac:dyDescent="0.2">
      <c r="B56" s="184">
        <f>+'3.vol.'!C53</f>
        <v>0</v>
      </c>
      <c r="C56" s="155"/>
      <c r="D56" s="155"/>
      <c r="E56" s="185"/>
    </row>
    <row r="57" spans="2:46" hidden="1" x14ac:dyDescent="0.2">
      <c r="B57" s="184">
        <f>+'3.vol.'!C54</f>
        <v>0</v>
      </c>
      <c r="C57" s="155"/>
      <c r="D57" s="155"/>
      <c r="E57" s="185"/>
    </row>
    <row r="58" spans="2:46" ht="13.5" hidden="1" thickBot="1" x14ac:dyDescent="0.25">
      <c r="B58" s="186">
        <f>+'3.vol.'!C55</f>
        <v>0</v>
      </c>
      <c r="C58" s="187"/>
      <c r="D58" s="187"/>
      <c r="E58" s="193"/>
    </row>
    <row r="59" spans="2:46" ht="13.5" thickBot="1" x14ac:dyDescent="0.25">
      <c r="B59" s="200"/>
      <c r="C59" s="195"/>
      <c r="D59" s="195"/>
      <c r="E59" s="19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</row>
    <row r="60" spans="2:46" x14ac:dyDescent="0.2">
      <c r="B60" s="197">
        <f>'3.vol.'!C59</f>
        <v>2015</v>
      </c>
      <c r="C60" s="182"/>
      <c r="D60" s="182"/>
      <c r="E60" s="182"/>
      <c r="F60" s="195"/>
    </row>
    <row r="61" spans="2:46" x14ac:dyDescent="0.2">
      <c r="B61" s="198">
        <f>'3.vol.'!C60</f>
        <v>2016</v>
      </c>
      <c r="C61" s="155"/>
      <c r="D61" s="155"/>
      <c r="E61" s="155"/>
      <c r="F61" s="195"/>
    </row>
    <row r="62" spans="2:46" ht="13.5" thickBot="1" x14ac:dyDescent="0.25">
      <c r="B62" s="199">
        <f>'3.vol.'!C61</f>
        <v>2017</v>
      </c>
      <c r="C62" s="187"/>
      <c r="D62" s="187"/>
      <c r="E62" s="187"/>
    </row>
    <row r="63" spans="2:46" ht="13.5" thickBot="1" x14ac:dyDescent="0.25">
      <c r="B63" s="200"/>
      <c r="C63" s="195"/>
      <c r="D63" s="195"/>
      <c r="E63" s="195"/>
    </row>
    <row r="64" spans="2:46" x14ac:dyDescent="0.2">
      <c r="B64" s="425" t="str">
        <f>'3.vol.'!C62</f>
        <v>Ene. 2017</v>
      </c>
      <c r="C64" s="182"/>
      <c r="D64" s="182"/>
      <c r="E64" s="182"/>
    </row>
    <row r="65" spans="2:5" ht="13.5" thickBot="1" x14ac:dyDescent="0.25">
      <c r="B65" s="426" t="str">
        <f>'3.vol.'!C63</f>
        <v>Ene. 2018</v>
      </c>
      <c r="C65" s="187"/>
      <c r="D65" s="187"/>
      <c r="E65" s="187"/>
    </row>
    <row r="66" spans="2:5" x14ac:dyDescent="0.2">
      <c r="C66" s="52"/>
      <c r="D66" s="52"/>
    </row>
    <row r="67" spans="2:5" x14ac:dyDescent="0.2">
      <c r="B67" s="234"/>
      <c r="C67" s="52"/>
      <c r="D67" s="52"/>
    </row>
    <row r="68" spans="2:5" x14ac:dyDescent="0.2">
      <c r="B68" s="96" t="s">
        <v>153</v>
      </c>
      <c r="C68" s="97"/>
      <c r="D68" s="57"/>
      <c r="E68" s="57"/>
    </row>
    <row r="69" spans="2:5" ht="13.5" thickBot="1" x14ac:dyDescent="0.25">
      <c r="B69" s="57"/>
      <c r="C69" s="57"/>
      <c r="D69" s="57"/>
      <c r="E69" s="57"/>
    </row>
    <row r="70" spans="2:5" ht="13.5" thickBot="1" x14ac:dyDescent="0.25">
      <c r="B70" s="99" t="s">
        <v>10</v>
      </c>
      <c r="C70" s="101" t="s">
        <v>144</v>
      </c>
      <c r="D70" s="112" t="s">
        <v>145</v>
      </c>
    </row>
    <row r="71" spans="2:5" x14ac:dyDescent="0.2">
      <c r="B71" s="105">
        <v>2003</v>
      </c>
      <c r="C71" s="117">
        <f>+C60-SUM(C11:C22)</f>
        <v>0</v>
      </c>
      <c r="D71" s="118">
        <f>+D60-SUM(D11:D22)</f>
        <v>0</v>
      </c>
    </row>
    <row r="72" spans="2:5" x14ac:dyDescent="0.2">
      <c r="B72" s="107">
        <v>2004</v>
      </c>
      <c r="C72" s="119">
        <f>+C61-SUM(C23:C34)</f>
        <v>0</v>
      </c>
      <c r="D72" s="120">
        <f>+D61-SUM(D23:D34)</f>
        <v>0</v>
      </c>
    </row>
    <row r="73" spans="2:5" ht="13.5" thickBot="1" x14ac:dyDescent="0.25">
      <c r="B73" s="108">
        <v>2005</v>
      </c>
      <c r="C73" s="121">
        <f>+C62-SUM(C35:C46)</f>
        <v>0</v>
      </c>
      <c r="D73" s="122">
        <f>+D62-SUM(D35:D46)</f>
        <v>0</v>
      </c>
    </row>
    <row r="74" spans="2:5" x14ac:dyDescent="0.2">
      <c r="B74" s="105" t="str">
        <f>+B64</f>
        <v>Ene. 2017</v>
      </c>
      <c r="C74" s="124">
        <f>+C64-(SUM(C35:INDEX(C35:C46,'parámetros e instrucciones'!$E$3)))</f>
        <v>0</v>
      </c>
      <c r="D74" s="124">
        <f>+D64-(SUM(D35:INDEX(D35:D46,'parámetros e instrucciones'!$E$3)))</f>
        <v>0</v>
      </c>
    </row>
    <row r="75" spans="2:5" ht="13.5" thickBot="1" x14ac:dyDescent="0.25">
      <c r="B75" s="108" t="str">
        <f>+B65</f>
        <v>Ene. 2018</v>
      </c>
      <c r="C75" s="125">
        <f>+C65-(SUM(C47:INDEX(C47:C58,'parámetros e instrucciones'!$E$3)))</f>
        <v>0</v>
      </c>
      <c r="D75" s="125">
        <f>+D65-(SUM(D47:INDEX(D47:D58,'parámetros e instrucciones'!$E$3)))</f>
        <v>0</v>
      </c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AT75"/>
  <sheetViews>
    <sheetView showGridLines="0" zoomScale="75" workbookViewId="0">
      <selection activeCell="D10" sqref="D10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3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71" customFormat="1" x14ac:dyDescent="0.2">
      <c r="B1" s="158" t="s">
        <v>249</v>
      </c>
      <c r="C1" s="143"/>
      <c r="D1" s="143"/>
      <c r="E1" s="143"/>
    </row>
    <row r="2" spans="2:7" s="171" customFormat="1" x14ac:dyDescent="0.2">
      <c r="B2" s="143" t="s">
        <v>75</v>
      </c>
      <c r="C2" s="143"/>
      <c r="D2" s="143"/>
      <c r="E2" s="143"/>
    </row>
    <row r="3" spans="2:7" s="171" customFormat="1" ht="92.25" customHeight="1" x14ac:dyDescent="0.2">
      <c r="B3" s="528" t="s">
        <v>274</v>
      </c>
      <c r="C3" s="528"/>
      <c r="D3" s="528"/>
      <c r="E3" s="528"/>
      <c r="F3" s="427"/>
    </row>
    <row r="4" spans="2:7" s="171" customFormat="1" x14ac:dyDescent="0.2">
      <c r="B4" s="476" t="s">
        <v>233</v>
      </c>
      <c r="C4" s="476"/>
      <c r="D4" s="476"/>
      <c r="E4" s="476"/>
      <c r="F4" s="427"/>
    </row>
    <row r="5" spans="2:7" s="171" customFormat="1" ht="13.5" thickBot="1" x14ac:dyDescent="0.25">
      <c r="B5" s="371"/>
      <c r="C5" s="371"/>
      <c r="D5" s="371"/>
      <c r="E5" s="371"/>
      <c r="F5" s="372"/>
      <c r="G5" s="372"/>
    </row>
    <row r="6" spans="2:7" s="171" customFormat="1" ht="13.5" hidden="1" thickBot="1" x14ac:dyDescent="0.25">
      <c r="B6" s="371"/>
      <c r="C6" s="371"/>
      <c r="D6" s="371"/>
      <c r="E6" s="371"/>
      <c r="F6" s="372"/>
      <c r="G6" s="372"/>
    </row>
    <row r="7" spans="2:7" s="171" customFormat="1" ht="13.5" hidden="1" thickBot="1" x14ac:dyDescent="0.25">
      <c r="B7" s="371"/>
      <c r="C7" s="371"/>
      <c r="D7" s="371"/>
      <c r="E7" s="371"/>
      <c r="F7" s="372"/>
      <c r="G7" s="372"/>
    </row>
    <row r="8" spans="2:7" ht="13.5" hidden="1" thickBot="1" x14ac:dyDescent="0.25">
      <c r="C8" s="206"/>
      <c r="D8" s="206"/>
      <c r="E8" s="206"/>
      <c r="F8" s="195"/>
      <c r="G8" s="195"/>
    </row>
    <row r="9" spans="2:7" ht="12.75" customHeight="1" x14ac:dyDescent="0.2">
      <c r="B9" s="226" t="s">
        <v>9</v>
      </c>
      <c r="C9" s="227" t="s">
        <v>76</v>
      </c>
      <c r="D9" s="159" t="s">
        <v>13</v>
      </c>
      <c r="E9" s="228" t="s">
        <v>77</v>
      </c>
      <c r="F9" s="59"/>
    </row>
    <row r="10" spans="2:7" ht="12" customHeight="1" thickBot="1" x14ac:dyDescent="0.25">
      <c r="B10" s="208" t="s">
        <v>10</v>
      </c>
      <c r="C10" s="229" t="s">
        <v>213</v>
      </c>
      <c r="D10" s="179" t="s">
        <v>232</v>
      </c>
      <c r="E10" s="209" t="s">
        <v>78</v>
      </c>
      <c r="F10" s="59"/>
    </row>
    <row r="11" spans="2:7" x14ac:dyDescent="0.2">
      <c r="B11" s="180">
        <f>+'3.vol.'!C8</f>
        <v>42005</v>
      </c>
      <c r="C11" s="181"/>
      <c r="D11" s="182"/>
      <c r="E11" s="183"/>
    </row>
    <row r="12" spans="2:7" x14ac:dyDescent="0.2">
      <c r="B12" s="184">
        <f>+'3.vol.'!C9</f>
        <v>42036</v>
      </c>
      <c r="C12" s="185"/>
      <c r="D12" s="155"/>
      <c r="E12" s="156"/>
    </row>
    <row r="13" spans="2:7" x14ac:dyDescent="0.2">
      <c r="B13" s="184">
        <f>+'3.vol.'!C10</f>
        <v>42064</v>
      </c>
      <c r="C13" s="185"/>
      <c r="D13" s="155"/>
      <c r="E13" s="156"/>
    </row>
    <row r="14" spans="2:7" x14ac:dyDescent="0.2">
      <c r="B14" s="184">
        <f>+'3.vol.'!C11</f>
        <v>42095</v>
      </c>
      <c r="C14" s="185"/>
      <c r="D14" s="155"/>
      <c r="E14" s="156"/>
    </row>
    <row r="15" spans="2:7" x14ac:dyDescent="0.2">
      <c r="B15" s="184">
        <f>+'3.vol.'!C12</f>
        <v>42125</v>
      </c>
      <c r="C15" s="155"/>
      <c r="D15" s="155"/>
      <c r="E15" s="156"/>
    </row>
    <row r="16" spans="2:7" x14ac:dyDescent="0.2">
      <c r="B16" s="184">
        <f>+'3.vol.'!C13</f>
        <v>42156</v>
      </c>
      <c r="C16" s="185"/>
      <c r="D16" s="155"/>
      <c r="E16" s="156"/>
    </row>
    <row r="17" spans="2:5" x14ac:dyDescent="0.2">
      <c r="B17" s="184">
        <f>+'3.vol.'!C14</f>
        <v>42186</v>
      </c>
      <c r="C17" s="155"/>
      <c r="D17" s="155"/>
      <c r="E17" s="156"/>
    </row>
    <row r="18" spans="2:5" x14ac:dyDescent="0.2">
      <c r="B18" s="184">
        <f>+'3.vol.'!C15</f>
        <v>42217</v>
      </c>
      <c r="C18" s="155"/>
      <c r="D18" s="155"/>
      <c r="E18" s="156"/>
    </row>
    <row r="19" spans="2:5" x14ac:dyDescent="0.2">
      <c r="B19" s="184">
        <f>+'3.vol.'!C16</f>
        <v>42248</v>
      </c>
      <c r="C19" s="155"/>
      <c r="D19" s="155"/>
      <c r="E19" s="156"/>
    </row>
    <row r="20" spans="2:5" x14ac:dyDescent="0.2">
      <c r="B20" s="184">
        <f>+'3.vol.'!C17</f>
        <v>42278</v>
      </c>
      <c r="C20" s="155"/>
      <c r="D20" s="155"/>
      <c r="E20" s="156"/>
    </row>
    <row r="21" spans="2:5" x14ac:dyDescent="0.2">
      <c r="B21" s="184">
        <f>+'3.vol.'!C18</f>
        <v>42309</v>
      </c>
      <c r="C21" s="155"/>
      <c r="D21" s="155"/>
      <c r="E21" s="156"/>
    </row>
    <row r="22" spans="2:5" ht="13.5" thickBot="1" x14ac:dyDescent="0.25">
      <c r="B22" s="186">
        <f>+'3.vol.'!C19</f>
        <v>42339</v>
      </c>
      <c r="C22" s="187"/>
      <c r="D22" s="187"/>
      <c r="E22" s="188"/>
    </row>
    <row r="23" spans="2:5" x14ac:dyDescent="0.2">
      <c r="B23" s="180">
        <f>+'3.vol.'!C20</f>
        <v>42370</v>
      </c>
      <c r="C23" s="182"/>
      <c r="D23" s="182"/>
      <c r="E23" s="156"/>
    </row>
    <row r="24" spans="2:5" x14ac:dyDescent="0.2">
      <c r="B24" s="184">
        <f>+'3.vol.'!C21</f>
        <v>42401</v>
      </c>
      <c r="C24" s="155"/>
      <c r="D24" s="155"/>
      <c r="E24" s="189"/>
    </row>
    <row r="25" spans="2:5" x14ac:dyDescent="0.2">
      <c r="B25" s="184">
        <f>+'3.vol.'!C22</f>
        <v>42430</v>
      </c>
      <c r="C25" s="155"/>
      <c r="D25" s="155"/>
      <c r="E25" s="156"/>
    </row>
    <row r="26" spans="2:5" x14ac:dyDescent="0.2">
      <c r="B26" s="184">
        <f>+'3.vol.'!C23</f>
        <v>42461</v>
      </c>
      <c r="C26" s="155"/>
      <c r="D26" s="155"/>
      <c r="E26" s="156"/>
    </row>
    <row r="27" spans="2:5" x14ac:dyDescent="0.2">
      <c r="B27" s="184">
        <f>+'3.vol.'!C24</f>
        <v>42491</v>
      </c>
      <c r="C27" s="155"/>
      <c r="D27" s="155"/>
      <c r="E27" s="156"/>
    </row>
    <row r="28" spans="2:5" x14ac:dyDescent="0.2">
      <c r="B28" s="184">
        <f>+'3.vol.'!C25</f>
        <v>42522</v>
      </c>
      <c r="C28" s="155"/>
      <c r="D28" s="155"/>
      <c r="E28" s="156"/>
    </row>
    <row r="29" spans="2:5" x14ac:dyDescent="0.2">
      <c r="B29" s="184">
        <f>+'3.vol.'!C26</f>
        <v>42552</v>
      </c>
      <c r="C29" s="155"/>
      <c r="D29" s="155"/>
      <c r="E29" s="156"/>
    </row>
    <row r="30" spans="2:5" x14ac:dyDescent="0.2">
      <c r="B30" s="184">
        <f>+'3.vol.'!C27</f>
        <v>42583</v>
      </c>
      <c r="C30" s="155"/>
      <c r="D30" s="155"/>
      <c r="E30" s="156"/>
    </row>
    <row r="31" spans="2:5" x14ac:dyDescent="0.2">
      <c r="B31" s="184">
        <f>+'3.vol.'!C28</f>
        <v>42614</v>
      </c>
      <c r="C31" s="155"/>
      <c r="D31" s="155"/>
      <c r="E31" s="156"/>
    </row>
    <row r="32" spans="2:5" x14ac:dyDescent="0.2">
      <c r="B32" s="184">
        <f>+'3.vol.'!C29</f>
        <v>42644</v>
      </c>
      <c r="C32" s="155"/>
      <c r="D32" s="155"/>
      <c r="E32" s="156"/>
    </row>
    <row r="33" spans="2:5" x14ac:dyDescent="0.2">
      <c r="B33" s="184">
        <f>+'3.vol.'!C30</f>
        <v>42675</v>
      </c>
      <c r="C33" s="155"/>
      <c r="D33" s="155"/>
      <c r="E33" s="156"/>
    </row>
    <row r="34" spans="2:5" ht="13.5" thickBot="1" x14ac:dyDescent="0.25">
      <c r="B34" s="186">
        <f>+'3.vol.'!C31</f>
        <v>42705</v>
      </c>
      <c r="C34" s="187"/>
      <c r="D34" s="187"/>
      <c r="E34" s="190"/>
    </row>
    <row r="35" spans="2:5" x14ac:dyDescent="0.2">
      <c r="B35" s="180">
        <f>+'3.vol.'!C32</f>
        <v>42736</v>
      </c>
      <c r="C35" s="182"/>
      <c r="D35" s="191"/>
      <c r="E35" s="181"/>
    </row>
    <row r="36" spans="2:5" x14ac:dyDescent="0.2">
      <c r="B36" s="184">
        <f>+'3.vol.'!C33</f>
        <v>42767</v>
      </c>
      <c r="C36" s="155"/>
      <c r="D36" s="131"/>
      <c r="E36" s="185"/>
    </row>
    <row r="37" spans="2:5" x14ac:dyDescent="0.2">
      <c r="B37" s="184">
        <f>+'3.vol.'!C34</f>
        <v>42795</v>
      </c>
      <c r="C37" s="155"/>
      <c r="D37" s="131"/>
      <c r="E37" s="185"/>
    </row>
    <row r="38" spans="2:5" x14ac:dyDescent="0.2">
      <c r="B38" s="184">
        <f>+'3.vol.'!C35</f>
        <v>42826</v>
      </c>
      <c r="C38" s="155"/>
      <c r="D38" s="131"/>
      <c r="E38" s="185"/>
    </row>
    <row r="39" spans="2:5" x14ac:dyDescent="0.2">
      <c r="B39" s="184">
        <f>+'3.vol.'!C36</f>
        <v>42856</v>
      </c>
      <c r="C39" s="155"/>
      <c r="D39" s="131"/>
      <c r="E39" s="185"/>
    </row>
    <row r="40" spans="2:5" x14ac:dyDescent="0.2">
      <c r="B40" s="184">
        <f>+'3.vol.'!C37</f>
        <v>42887</v>
      </c>
      <c r="C40" s="155"/>
      <c r="D40" s="131"/>
      <c r="E40" s="185"/>
    </row>
    <row r="41" spans="2:5" x14ac:dyDescent="0.2">
      <c r="B41" s="184">
        <f>+'3.vol.'!C38</f>
        <v>42917</v>
      </c>
      <c r="C41" s="155"/>
      <c r="D41" s="131"/>
      <c r="E41" s="185"/>
    </row>
    <row r="42" spans="2:5" x14ac:dyDescent="0.2">
      <c r="B42" s="184">
        <f>+'3.vol.'!C39</f>
        <v>42948</v>
      </c>
      <c r="C42" s="155"/>
      <c r="D42" s="131"/>
      <c r="E42" s="185"/>
    </row>
    <row r="43" spans="2:5" x14ac:dyDescent="0.2">
      <c r="B43" s="184">
        <f>+'3.vol.'!C40</f>
        <v>42979</v>
      </c>
      <c r="C43" s="155"/>
      <c r="D43" s="131"/>
      <c r="E43" s="185"/>
    </row>
    <row r="44" spans="2:5" x14ac:dyDescent="0.2">
      <c r="B44" s="184">
        <f>+'3.vol.'!C41</f>
        <v>43009</v>
      </c>
      <c r="C44" s="155"/>
      <c r="D44" s="131"/>
      <c r="E44" s="185"/>
    </row>
    <row r="45" spans="2:5" x14ac:dyDescent="0.2">
      <c r="B45" s="184">
        <f>+'3.vol.'!C42</f>
        <v>43040</v>
      </c>
      <c r="C45" s="155"/>
      <c r="D45" s="131"/>
      <c r="E45" s="185"/>
    </row>
    <row r="46" spans="2:5" ht="13.5" thickBot="1" x14ac:dyDescent="0.25">
      <c r="B46" s="230">
        <f>+'3.vol.'!C43</f>
        <v>43070</v>
      </c>
      <c r="C46" s="231"/>
      <c r="D46" s="232"/>
      <c r="E46" s="225"/>
    </row>
    <row r="47" spans="2:5" x14ac:dyDescent="0.2">
      <c r="B47" s="180">
        <f>+'3.vol.'!C44</f>
        <v>43101</v>
      </c>
      <c r="C47" s="182"/>
      <c r="D47" s="182"/>
      <c r="E47" s="181"/>
    </row>
    <row r="48" spans="2:5" hidden="1" x14ac:dyDescent="0.2">
      <c r="B48" s="184">
        <f>+'3.vol.'!C45</f>
        <v>0</v>
      </c>
      <c r="C48" s="155"/>
      <c r="D48" s="155"/>
      <c r="E48" s="185"/>
    </row>
    <row r="49" spans="2:46" hidden="1" x14ac:dyDescent="0.2">
      <c r="B49" s="184">
        <f>+'3.vol.'!C46</f>
        <v>0</v>
      </c>
      <c r="C49" s="155"/>
      <c r="D49" s="155"/>
      <c r="E49" s="185"/>
    </row>
    <row r="50" spans="2:46" hidden="1" x14ac:dyDescent="0.2">
      <c r="B50" s="184">
        <f>+'3.vol.'!C47</f>
        <v>0</v>
      </c>
      <c r="C50" s="155"/>
      <c r="D50" s="155"/>
      <c r="E50" s="185"/>
    </row>
    <row r="51" spans="2:46" hidden="1" x14ac:dyDescent="0.2">
      <c r="B51" s="184">
        <f>+'3.vol.'!C48</f>
        <v>0</v>
      </c>
      <c r="C51" s="155"/>
      <c r="D51" s="155"/>
      <c r="E51" s="185"/>
    </row>
    <row r="52" spans="2:46" hidden="1" x14ac:dyDescent="0.2">
      <c r="B52" s="184">
        <f>+'3.vol.'!C49</f>
        <v>0</v>
      </c>
      <c r="C52" s="155"/>
      <c r="D52" s="155"/>
      <c r="E52" s="185"/>
    </row>
    <row r="53" spans="2:46" hidden="1" x14ac:dyDescent="0.2">
      <c r="B53" s="184">
        <f>+'3.vol.'!C50</f>
        <v>0</v>
      </c>
      <c r="C53" s="155"/>
      <c r="D53" s="155"/>
      <c r="E53" s="185"/>
    </row>
    <row r="54" spans="2:46" hidden="1" x14ac:dyDescent="0.2">
      <c r="B54" s="184">
        <f>+'3.vol.'!C51</f>
        <v>0</v>
      </c>
      <c r="C54" s="155"/>
      <c r="D54" s="155"/>
      <c r="E54" s="185"/>
    </row>
    <row r="55" spans="2:46" hidden="1" x14ac:dyDescent="0.2">
      <c r="B55" s="184">
        <f>+'3.vol.'!C52</f>
        <v>0</v>
      </c>
      <c r="C55" s="155"/>
      <c r="D55" s="155"/>
      <c r="E55" s="185"/>
    </row>
    <row r="56" spans="2:46" hidden="1" x14ac:dyDescent="0.2">
      <c r="B56" s="184">
        <f>+'3.vol.'!C53</f>
        <v>0</v>
      </c>
      <c r="C56" s="155"/>
      <c r="D56" s="155"/>
      <c r="E56" s="185"/>
    </row>
    <row r="57" spans="2:46" hidden="1" x14ac:dyDescent="0.2">
      <c r="B57" s="184">
        <f>+'3.vol.'!C54</f>
        <v>0</v>
      </c>
      <c r="C57" s="155"/>
      <c r="D57" s="155"/>
      <c r="E57" s="185"/>
    </row>
    <row r="58" spans="2:46" ht="13.5" hidden="1" thickBot="1" x14ac:dyDescent="0.25">
      <c r="B58" s="186">
        <f>+'3.vol.'!C55</f>
        <v>0</v>
      </c>
      <c r="C58" s="187"/>
      <c r="D58" s="187"/>
      <c r="E58" s="193"/>
    </row>
    <row r="59" spans="2:46" ht="13.5" thickBot="1" x14ac:dyDescent="0.25">
      <c r="B59" s="200"/>
      <c r="C59" s="195"/>
      <c r="D59" s="195"/>
      <c r="E59" s="19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</row>
    <row r="60" spans="2:46" x14ac:dyDescent="0.2">
      <c r="B60" s="197">
        <f>'3.vol.'!C59</f>
        <v>2015</v>
      </c>
      <c r="C60" s="182"/>
      <c r="D60" s="182"/>
      <c r="E60" s="182"/>
      <c r="F60" s="195"/>
    </row>
    <row r="61" spans="2:46" x14ac:dyDescent="0.2">
      <c r="B61" s="198">
        <f>'3.vol.'!C60</f>
        <v>2016</v>
      </c>
      <c r="C61" s="155"/>
      <c r="D61" s="155"/>
      <c r="E61" s="155"/>
      <c r="F61" s="195"/>
    </row>
    <row r="62" spans="2:46" ht="13.5" thickBot="1" x14ac:dyDescent="0.25">
      <c r="B62" s="199">
        <f>'3.vol.'!C61</f>
        <v>2017</v>
      </c>
      <c r="C62" s="187"/>
      <c r="D62" s="187"/>
      <c r="E62" s="187"/>
    </row>
    <row r="63" spans="2:46" ht="13.5" thickBot="1" x14ac:dyDescent="0.25">
      <c r="B63" s="200"/>
      <c r="C63" s="195"/>
      <c r="D63" s="195"/>
      <c r="E63" s="195"/>
    </row>
    <row r="64" spans="2:46" x14ac:dyDescent="0.2">
      <c r="B64" s="425" t="str">
        <f>'3.vol.'!C62</f>
        <v>Ene. 2017</v>
      </c>
      <c r="C64" s="182"/>
      <c r="D64" s="182"/>
      <c r="E64" s="182"/>
    </row>
    <row r="65" spans="2:5" ht="13.5" thickBot="1" x14ac:dyDescent="0.25">
      <c r="B65" s="426" t="str">
        <f>'3.vol.'!C63</f>
        <v>Ene. 2018</v>
      </c>
      <c r="C65" s="187"/>
      <c r="D65" s="187"/>
      <c r="E65" s="187"/>
    </row>
    <row r="66" spans="2:5" x14ac:dyDescent="0.2">
      <c r="C66" s="52"/>
      <c r="D66" s="52"/>
    </row>
    <row r="67" spans="2:5" x14ac:dyDescent="0.2">
      <c r="B67" s="234"/>
      <c r="C67" s="52"/>
      <c r="D67" s="52"/>
    </row>
    <row r="68" spans="2:5" x14ac:dyDescent="0.2">
      <c r="B68" s="96" t="s">
        <v>153</v>
      </c>
      <c r="C68" s="97"/>
      <c r="D68" s="57"/>
      <c r="E68" s="57"/>
    </row>
    <row r="69" spans="2:5" ht="13.5" thickBot="1" x14ac:dyDescent="0.25">
      <c r="B69" s="57"/>
      <c r="C69" s="57"/>
      <c r="D69" s="57"/>
      <c r="E69" s="57"/>
    </row>
    <row r="70" spans="2:5" ht="13.5" thickBot="1" x14ac:dyDescent="0.25">
      <c r="B70" s="99" t="s">
        <v>10</v>
      </c>
      <c r="C70" s="101" t="s">
        <v>144</v>
      </c>
      <c r="D70" s="112" t="s">
        <v>145</v>
      </c>
    </row>
    <row r="71" spans="2:5" x14ac:dyDescent="0.2">
      <c r="B71" s="105">
        <v>2003</v>
      </c>
      <c r="C71" s="117">
        <f>+C60-SUM(C11:C22)</f>
        <v>0</v>
      </c>
      <c r="D71" s="118">
        <f>+D60-SUM(D11:D22)</f>
        <v>0</v>
      </c>
    </row>
    <row r="72" spans="2:5" x14ac:dyDescent="0.2">
      <c r="B72" s="107">
        <v>2004</v>
      </c>
      <c r="C72" s="119">
        <f>+C61-SUM(C23:C34)</f>
        <v>0</v>
      </c>
      <c r="D72" s="120">
        <f>+D61-SUM(D23:D34)</f>
        <v>0</v>
      </c>
    </row>
    <row r="73" spans="2:5" ht="13.5" thickBot="1" x14ac:dyDescent="0.25">
      <c r="B73" s="108">
        <v>2005</v>
      </c>
      <c r="C73" s="121">
        <f>+C62-SUM(C35:C46)</f>
        <v>0</v>
      </c>
      <c r="D73" s="122">
        <f>+D62-SUM(D35:D46)</f>
        <v>0</v>
      </c>
    </row>
    <row r="74" spans="2:5" x14ac:dyDescent="0.2">
      <c r="B74" s="105" t="str">
        <f>+B64</f>
        <v>Ene. 2017</v>
      </c>
      <c r="C74" s="124">
        <f>+C64-(SUM(C35:INDEX(C35:C46,'parámetros e instrucciones'!$E$3)))</f>
        <v>0</v>
      </c>
      <c r="D74" s="124">
        <f>+D64-(SUM(D35:INDEX(D35:D46,'parámetros e instrucciones'!$E$3)))</f>
        <v>0</v>
      </c>
    </row>
    <row r="75" spans="2:5" ht="13.5" thickBot="1" x14ac:dyDescent="0.25">
      <c r="B75" s="108" t="str">
        <f>+B65</f>
        <v>Ene. 2018</v>
      </c>
      <c r="C75" s="125">
        <f>+C65-(SUM(C47:INDEX(C47:C58,'parámetros e instrucciones'!$E$3)))</f>
        <v>0</v>
      </c>
      <c r="D75" s="125">
        <f>+D65-(SUM(D47:INDEX(D47:D58,'parámetros e instrucciones'!$E$3)))</f>
        <v>0</v>
      </c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AT75"/>
  <sheetViews>
    <sheetView showGridLines="0" zoomScale="75" workbookViewId="0">
      <selection activeCell="D10" sqref="D10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3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71" customFormat="1" x14ac:dyDescent="0.2">
      <c r="B1" s="158" t="s">
        <v>273</v>
      </c>
      <c r="C1" s="143"/>
      <c r="D1" s="143"/>
      <c r="E1" s="143"/>
    </row>
    <row r="2" spans="2:7" s="171" customFormat="1" x14ac:dyDescent="0.2">
      <c r="B2" s="143" t="s">
        <v>75</v>
      </c>
      <c r="C2" s="143"/>
      <c r="D2" s="143"/>
      <c r="E2" s="143"/>
    </row>
    <row r="3" spans="2:7" s="171" customFormat="1" ht="104.25" customHeight="1" x14ac:dyDescent="0.2">
      <c r="B3" s="528" t="s">
        <v>275</v>
      </c>
      <c r="C3" s="528"/>
      <c r="D3" s="528"/>
      <c r="E3" s="528"/>
      <c r="F3" s="427"/>
    </row>
    <row r="4" spans="2:7" s="171" customFormat="1" x14ac:dyDescent="0.2">
      <c r="B4" s="476" t="s">
        <v>233</v>
      </c>
      <c r="C4" s="476"/>
      <c r="D4" s="476"/>
      <c r="E4" s="476"/>
      <c r="F4" s="427"/>
    </row>
    <row r="5" spans="2:7" s="171" customFormat="1" ht="13.5" thickBot="1" x14ac:dyDescent="0.25">
      <c r="B5" s="371"/>
      <c r="C5" s="371"/>
      <c r="D5" s="371"/>
      <c r="E5" s="371"/>
      <c r="F5" s="372"/>
      <c r="G5" s="372"/>
    </row>
    <row r="6" spans="2:7" s="171" customFormat="1" ht="13.5" hidden="1" thickBot="1" x14ac:dyDescent="0.25">
      <c r="B6" s="371"/>
      <c r="C6" s="371"/>
      <c r="D6" s="371"/>
      <c r="E6" s="371"/>
      <c r="F6" s="372"/>
      <c r="G6" s="372"/>
    </row>
    <row r="7" spans="2:7" s="171" customFormat="1" ht="13.5" hidden="1" thickBot="1" x14ac:dyDescent="0.25">
      <c r="B7" s="371"/>
      <c r="C7" s="371"/>
      <c r="D7" s="371"/>
      <c r="E7" s="371"/>
      <c r="F7" s="372"/>
      <c r="G7" s="372"/>
    </row>
    <row r="8" spans="2:7" ht="13.5" hidden="1" thickBot="1" x14ac:dyDescent="0.25">
      <c r="C8" s="206"/>
      <c r="D8" s="206"/>
      <c r="E8" s="206"/>
      <c r="F8" s="195"/>
      <c r="G8" s="195"/>
    </row>
    <row r="9" spans="2:7" ht="12.75" customHeight="1" x14ac:dyDescent="0.2">
      <c r="B9" s="226" t="s">
        <v>9</v>
      </c>
      <c r="C9" s="227" t="s">
        <v>76</v>
      </c>
      <c r="D9" s="159" t="s">
        <v>13</v>
      </c>
      <c r="E9" s="228" t="s">
        <v>77</v>
      </c>
      <c r="F9" s="59"/>
    </row>
    <row r="10" spans="2:7" ht="12" customHeight="1" thickBot="1" x14ac:dyDescent="0.25">
      <c r="B10" s="208" t="s">
        <v>10</v>
      </c>
      <c r="C10" s="229" t="s">
        <v>213</v>
      </c>
      <c r="D10" s="179" t="s">
        <v>232</v>
      </c>
      <c r="E10" s="209" t="s">
        <v>78</v>
      </c>
      <c r="F10" s="59"/>
    </row>
    <row r="11" spans="2:7" x14ac:dyDescent="0.2">
      <c r="B11" s="180">
        <f>+'3.vol.'!C8</f>
        <v>42005</v>
      </c>
      <c r="C11" s="181"/>
      <c r="D11" s="182"/>
      <c r="E11" s="183"/>
    </row>
    <row r="12" spans="2:7" x14ac:dyDescent="0.2">
      <c r="B12" s="184">
        <f>+'3.vol.'!C9</f>
        <v>42036</v>
      </c>
      <c r="C12" s="185"/>
      <c r="D12" s="155"/>
      <c r="E12" s="156"/>
    </row>
    <row r="13" spans="2:7" x14ac:dyDescent="0.2">
      <c r="B13" s="184">
        <f>+'3.vol.'!C10</f>
        <v>42064</v>
      </c>
      <c r="C13" s="185"/>
      <c r="D13" s="155"/>
      <c r="E13" s="156"/>
    </row>
    <row r="14" spans="2:7" x14ac:dyDescent="0.2">
      <c r="B14" s="184">
        <f>+'3.vol.'!C11</f>
        <v>42095</v>
      </c>
      <c r="C14" s="185"/>
      <c r="D14" s="155"/>
      <c r="E14" s="156"/>
    </row>
    <row r="15" spans="2:7" x14ac:dyDescent="0.2">
      <c r="B15" s="184">
        <f>+'3.vol.'!C12</f>
        <v>42125</v>
      </c>
      <c r="C15" s="155"/>
      <c r="D15" s="155"/>
      <c r="E15" s="156"/>
    </row>
    <row r="16" spans="2:7" x14ac:dyDescent="0.2">
      <c r="B16" s="184">
        <f>+'3.vol.'!C13</f>
        <v>42156</v>
      </c>
      <c r="C16" s="185"/>
      <c r="D16" s="155"/>
      <c r="E16" s="156"/>
    </row>
    <row r="17" spans="2:5" x14ac:dyDescent="0.2">
      <c r="B17" s="184">
        <f>+'3.vol.'!C14</f>
        <v>42186</v>
      </c>
      <c r="C17" s="155"/>
      <c r="D17" s="155"/>
      <c r="E17" s="156"/>
    </row>
    <row r="18" spans="2:5" x14ac:dyDescent="0.2">
      <c r="B18" s="184">
        <f>+'3.vol.'!C15</f>
        <v>42217</v>
      </c>
      <c r="C18" s="155"/>
      <c r="D18" s="155"/>
      <c r="E18" s="156"/>
    </row>
    <row r="19" spans="2:5" x14ac:dyDescent="0.2">
      <c r="B19" s="184">
        <f>+'3.vol.'!C16</f>
        <v>42248</v>
      </c>
      <c r="C19" s="155"/>
      <c r="D19" s="155"/>
      <c r="E19" s="156"/>
    </row>
    <row r="20" spans="2:5" x14ac:dyDescent="0.2">
      <c r="B20" s="184">
        <f>+'3.vol.'!C17</f>
        <v>42278</v>
      </c>
      <c r="C20" s="155"/>
      <c r="D20" s="155"/>
      <c r="E20" s="156"/>
    </row>
    <row r="21" spans="2:5" x14ac:dyDescent="0.2">
      <c r="B21" s="184">
        <f>+'3.vol.'!C18</f>
        <v>42309</v>
      </c>
      <c r="C21" s="155"/>
      <c r="D21" s="155"/>
      <c r="E21" s="156"/>
    </row>
    <row r="22" spans="2:5" ht="13.5" thickBot="1" x14ac:dyDescent="0.25">
      <c r="B22" s="186">
        <f>+'3.vol.'!C19</f>
        <v>42339</v>
      </c>
      <c r="C22" s="187"/>
      <c r="D22" s="187"/>
      <c r="E22" s="188"/>
    </row>
    <row r="23" spans="2:5" x14ac:dyDescent="0.2">
      <c r="B23" s="180">
        <f>+'3.vol.'!C20</f>
        <v>42370</v>
      </c>
      <c r="C23" s="182"/>
      <c r="D23" s="182"/>
      <c r="E23" s="156"/>
    </row>
    <row r="24" spans="2:5" x14ac:dyDescent="0.2">
      <c r="B24" s="184">
        <f>+'3.vol.'!C21</f>
        <v>42401</v>
      </c>
      <c r="C24" s="155"/>
      <c r="D24" s="155"/>
      <c r="E24" s="189"/>
    </row>
    <row r="25" spans="2:5" x14ac:dyDescent="0.2">
      <c r="B25" s="184">
        <f>+'3.vol.'!C22</f>
        <v>42430</v>
      </c>
      <c r="C25" s="155"/>
      <c r="D25" s="155"/>
      <c r="E25" s="156"/>
    </row>
    <row r="26" spans="2:5" x14ac:dyDescent="0.2">
      <c r="B26" s="184">
        <f>+'3.vol.'!C23</f>
        <v>42461</v>
      </c>
      <c r="C26" s="155"/>
      <c r="D26" s="155"/>
      <c r="E26" s="156"/>
    </row>
    <row r="27" spans="2:5" x14ac:dyDescent="0.2">
      <c r="B27" s="184">
        <f>+'3.vol.'!C24</f>
        <v>42491</v>
      </c>
      <c r="C27" s="155"/>
      <c r="D27" s="155"/>
      <c r="E27" s="156"/>
    </row>
    <row r="28" spans="2:5" x14ac:dyDescent="0.2">
      <c r="B28" s="184">
        <f>+'3.vol.'!C25</f>
        <v>42522</v>
      </c>
      <c r="C28" s="155"/>
      <c r="D28" s="155"/>
      <c r="E28" s="156"/>
    </row>
    <row r="29" spans="2:5" x14ac:dyDescent="0.2">
      <c r="B29" s="184">
        <f>+'3.vol.'!C26</f>
        <v>42552</v>
      </c>
      <c r="C29" s="155"/>
      <c r="D29" s="155"/>
      <c r="E29" s="156"/>
    </row>
    <row r="30" spans="2:5" x14ac:dyDescent="0.2">
      <c r="B30" s="184">
        <f>+'3.vol.'!C27</f>
        <v>42583</v>
      </c>
      <c r="C30" s="155"/>
      <c r="D30" s="155"/>
      <c r="E30" s="156"/>
    </row>
    <row r="31" spans="2:5" x14ac:dyDescent="0.2">
      <c r="B31" s="184">
        <f>+'3.vol.'!C28</f>
        <v>42614</v>
      </c>
      <c r="C31" s="155"/>
      <c r="D31" s="155"/>
      <c r="E31" s="156"/>
    </row>
    <row r="32" spans="2:5" x14ac:dyDescent="0.2">
      <c r="B32" s="184">
        <f>+'3.vol.'!C29</f>
        <v>42644</v>
      </c>
      <c r="C32" s="155"/>
      <c r="D32" s="155"/>
      <c r="E32" s="156"/>
    </row>
    <row r="33" spans="2:5" x14ac:dyDescent="0.2">
      <c r="B33" s="184">
        <f>+'3.vol.'!C30</f>
        <v>42675</v>
      </c>
      <c r="C33" s="155"/>
      <c r="D33" s="155"/>
      <c r="E33" s="156"/>
    </row>
    <row r="34" spans="2:5" ht="13.5" thickBot="1" x14ac:dyDescent="0.25">
      <c r="B34" s="186">
        <f>+'3.vol.'!C31</f>
        <v>42705</v>
      </c>
      <c r="C34" s="187"/>
      <c r="D34" s="187"/>
      <c r="E34" s="190"/>
    </row>
    <row r="35" spans="2:5" x14ac:dyDescent="0.2">
      <c r="B35" s="180">
        <f>+'3.vol.'!C32</f>
        <v>42736</v>
      </c>
      <c r="C35" s="182"/>
      <c r="D35" s="191"/>
      <c r="E35" s="181"/>
    </row>
    <row r="36" spans="2:5" x14ac:dyDescent="0.2">
      <c r="B36" s="184">
        <f>+'3.vol.'!C33</f>
        <v>42767</v>
      </c>
      <c r="C36" s="155"/>
      <c r="D36" s="131"/>
      <c r="E36" s="185"/>
    </row>
    <row r="37" spans="2:5" x14ac:dyDescent="0.2">
      <c r="B37" s="184">
        <f>+'3.vol.'!C34</f>
        <v>42795</v>
      </c>
      <c r="C37" s="155"/>
      <c r="D37" s="131"/>
      <c r="E37" s="185"/>
    </row>
    <row r="38" spans="2:5" x14ac:dyDescent="0.2">
      <c r="B38" s="184">
        <f>+'3.vol.'!C35</f>
        <v>42826</v>
      </c>
      <c r="C38" s="155"/>
      <c r="D38" s="131"/>
      <c r="E38" s="185"/>
    </row>
    <row r="39" spans="2:5" x14ac:dyDescent="0.2">
      <c r="B39" s="184">
        <f>+'3.vol.'!C36</f>
        <v>42856</v>
      </c>
      <c r="C39" s="155"/>
      <c r="D39" s="131"/>
      <c r="E39" s="185"/>
    </row>
    <row r="40" spans="2:5" x14ac:dyDescent="0.2">
      <c r="B40" s="184">
        <f>+'3.vol.'!C37</f>
        <v>42887</v>
      </c>
      <c r="C40" s="155"/>
      <c r="D40" s="131"/>
      <c r="E40" s="185"/>
    </row>
    <row r="41" spans="2:5" x14ac:dyDescent="0.2">
      <c r="B41" s="184">
        <f>+'3.vol.'!C38</f>
        <v>42917</v>
      </c>
      <c r="C41" s="155"/>
      <c r="D41" s="131"/>
      <c r="E41" s="185"/>
    </row>
    <row r="42" spans="2:5" x14ac:dyDescent="0.2">
      <c r="B42" s="184">
        <f>+'3.vol.'!C39</f>
        <v>42948</v>
      </c>
      <c r="C42" s="155"/>
      <c r="D42" s="131"/>
      <c r="E42" s="185"/>
    </row>
    <row r="43" spans="2:5" x14ac:dyDescent="0.2">
      <c r="B43" s="184">
        <f>+'3.vol.'!C40</f>
        <v>42979</v>
      </c>
      <c r="C43" s="155"/>
      <c r="D43" s="131"/>
      <c r="E43" s="185"/>
    </row>
    <row r="44" spans="2:5" x14ac:dyDescent="0.2">
      <c r="B44" s="184">
        <f>+'3.vol.'!C41</f>
        <v>43009</v>
      </c>
      <c r="C44" s="155"/>
      <c r="D44" s="131"/>
      <c r="E44" s="185"/>
    </row>
    <row r="45" spans="2:5" x14ac:dyDescent="0.2">
      <c r="B45" s="184">
        <f>+'3.vol.'!C42</f>
        <v>43040</v>
      </c>
      <c r="C45" s="155"/>
      <c r="D45" s="131"/>
      <c r="E45" s="185"/>
    </row>
    <row r="46" spans="2:5" ht="13.5" thickBot="1" x14ac:dyDescent="0.25">
      <c r="B46" s="230">
        <f>+'3.vol.'!C43</f>
        <v>43070</v>
      </c>
      <c r="C46" s="231"/>
      <c r="D46" s="232"/>
      <c r="E46" s="225"/>
    </row>
    <row r="47" spans="2:5" x14ac:dyDescent="0.2">
      <c r="B47" s="180">
        <f>+'3.vol.'!C44</f>
        <v>43101</v>
      </c>
      <c r="C47" s="182"/>
      <c r="D47" s="182"/>
      <c r="E47" s="181"/>
    </row>
    <row r="48" spans="2:5" hidden="1" x14ac:dyDescent="0.2">
      <c r="B48" s="184">
        <f>+'3.vol.'!C45</f>
        <v>0</v>
      </c>
      <c r="C48" s="155"/>
      <c r="D48" s="155"/>
      <c r="E48" s="185"/>
    </row>
    <row r="49" spans="2:46" hidden="1" x14ac:dyDescent="0.2">
      <c r="B49" s="184">
        <f>+'3.vol.'!C46</f>
        <v>0</v>
      </c>
      <c r="C49" s="155"/>
      <c r="D49" s="155"/>
      <c r="E49" s="185"/>
    </row>
    <row r="50" spans="2:46" hidden="1" x14ac:dyDescent="0.2">
      <c r="B50" s="184">
        <f>+'3.vol.'!C47</f>
        <v>0</v>
      </c>
      <c r="C50" s="155"/>
      <c r="D50" s="155"/>
      <c r="E50" s="185"/>
    </row>
    <row r="51" spans="2:46" hidden="1" x14ac:dyDescent="0.2">
      <c r="B51" s="184">
        <f>+'3.vol.'!C48</f>
        <v>0</v>
      </c>
      <c r="C51" s="155"/>
      <c r="D51" s="155"/>
      <c r="E51" s="185"/>
    </row>
    <row r="52" spans="2:46" hidden="1" x14ac:dyDescent="0.2">
      <c r="B52" s="184">
        <f>+'3.vol.'!C49</f>
        <v>0</v>
      </c>
      <c r="C52" s="155"/>
      <c r="D52" s="155"/>
      <c r="E52" s="185"/>
    </row>
    <row r="53" spans="2:46" hidden="1" x14ac:dyDescent="0.2">
      <c r="B53" s="184">
        <f>+'3.vol.'!C50</f>
        <v>0</v>
      </c>
      <c r="C53" s="155"/>
      <c r="D53" s="155"/>
      <c r="E53" s="185"/>
    </row>
    <row r="54" spans="2:46" hidden="1" x14ac:dyDescent="0.2">
      <c r="B54" s="184">
        <f>+'3.vol.'!C51</f>
        <v>0</v>
      </c>
      <c r="C54" s="155"/>
      <c r="D54" s="155"/>
      <c r="E54" s="185"/>
    </row>
    <row r="55" spans="2:46" hidden="1" x14ac:dyDescent="0.2">
      <c r="B55" s="184">
        <f>+'3.vol.'!C52</f>
        <v>0</v>
      </c>
      <c r="C55" s="155"/>
      <c r="D55" s="155"/>
      <c r="E55" s="185"/>
    </row>
    <row r="56" spans="2:46" hidden="1" x14ac:dyDescent="0.2">
      <c r="B56" s="184">
        <f>+'3.vol.'!C53</f>
        <v>0</v>
      </c>
      <c r="C56" s="155"/>
      <c r="D56" s="155"/>
      <c r="E56" s="185"/>
    </row>
    <row r="57" spans="2:46" hidden="1" x14ac:dyDescent="0.2">
      <c r="B57" s="184">
        <f>+'3.vol.'!C54</f>
        <v>0</v>
      </c>
      <c r="C57" s="155"/>
      <c r="D57" s="155"/>
      <c r="E57" s="185"/>
    </row>
    <row r="58" spans="2:46" ht="13.5" hidden="1" thickBot="1" x14ac:dyDescent="0.25">
      <c r="B58" s="186">
        <f>+'3.vol.'!C55</f>
        <v>0</v>
      </c>
      <c r="C58" s="187"/>
      <c r="D58" s="187"/>
      <c r="E58" s="193"/>
    </row>
    <row r="59" spans="2:46" ht="13.5" thickBot="1" x14ac:dyDescent="0.25">
      <c r="B59" s="200"/>
      <c r="C59" s="195"/>
      <c r="D59" s="195"/>
      <c r="E59" s="19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</row>
    <row r="60" spans="2:46" x14ac:dyDescent="0.2">
      <c r="B60" s="197">
        <f>'3.vol.'!C59</f>
        <v>2015</v>
      </c>
      <c r="C60" s="182"/>
      <c r="D60" s="182"/>
      <c r="E60" s="182"/>
      <c r="F60" s="195"/>
    </row>
    <row r="61" spans="2:46" x14ac:dyDescent="0.2">
      <c r="B61" s="198">
        <f>'3.vol.'!C60</f>
        <v>2016</v>
      </c>
      <c r="C61" s="155"/>
      <c r="D61" s="155"/>
      <c r="E61" s="155"/>
      <c r="F61" s="195"/>
    </row>
    <row r="62" spans="2:46" ht="13.5" thickBot="1" x14ac:dyDescent="0.25">
      <c r="B62" s="199">
        <f>'3.vol.'!C61</f>
        <v>2017</v>
      </c>
      <c r="C62" s="187"/>
      <c r="D62" s="187"/>
      <c r="E62" s="187"/>
    </row>
    <row r="63" spans="2:46" ht="13.5" thickBot="1" x14ac:dyDescent="0.25">
      <c r="B63" s="200"/>
      <c r="C63" s="195"/>
      <c r="D63" s="195"/>
      <c r="E63" s="195"/>
    </row>
    <row r="64" spans="2:46" x14ac:dyDescent="0.2">
      <c r="B64" s="425" t="str">
        <f>'3.vol.'!C62</f>
        <v>Ene. 2017</v>
      </c>
      <c r="C64" s="182"/>
      <c r="D64" s="182"/>
      <c r="E64" s="182"/>
    </row>
    <row r="65" spans="2:5" ht="13.5" thickBot="1" x14ac:dyDescent="0.25">
      <c r="B65" s="426" t="str">
        <f>'3.vol.'!C63</f>
        <v>Ene. 2018</v>
      </c>
      <c r="C65" s="187"/>
      <c r="D65" s="187"/>
      <c r="E65" s="187"/>
    </row>
    <row r="66" spans="2:5" x14ac:dyDescent="0.2">
      <c r="C66" s="52"/>
      <c r="D66" s="52"/>
    </row>
    <row r="67" spans="2:5" x14ac:dyDescent="0.2">
      <c r="B67" s="234"/>
      <c r="C67" s="52"/>
      <c r="D67" s="52"/>
    </row>
    <row r="68" spans="2:5" x14ac:dyDescent="0.2">
      <c r="B68" s="96" t="s">
        <v>153</v>
      </c>
      <c r="C68" s="97"/>
      <c r="D68" s="57"/>
      <c r="E68" s="57"/>
    </row>
    <row r="69" spans="2:5" ht="13.5" thickBot="1" x14ac:dyDescent="0.25">
      <c r="B69" s="57"/>
      <c r="C69" s="57"/>
      <c r="D69" s="57"/>
      <c r="E69" s="57"/>
    </row>
    <row r="70" spans="2:5" ht="13.5" thickBot="1" x14ac:dyDescent="0.25">
      <c r="B70" s="99" t="s">
        <v>10</v>
      </c>
      <c r="C70" s="101" t="s">
        <v>144</v>
      </c>
      <c r="D70" s="112" t="s">
        <v>145</v>
      </c>
    </row>
    <row r="71" spans="2:5" x14ac:dyDescent="0.2">
      <c r="B71" s="105">
        <v>2003</v>
      </c>
      <c r="C71" s="117">
        <f>+C60-SUM(C11:C22)</f>
        <v>0</v>
      </c>
      <c r="D71" s="118">
        <f>+D60-SUM(D11:D22)</f>
        <v>0</v>
      </c>
    </row>
    <row r="72" spans="2:5" x14ac:dyDescent="0.2">
      <c r="B72" s="107">
        <v>2004</v>
      </c>
      <c r="C72" s="119">
        <f>+C61-SUM(C23:C34)</f>
        <v>0</v>
      </c>
      <c r="D72" s="120">
        <f>+D61-SUM(D23:D34)</f>
        <v>0</v>
      </c>
    </row>
    <row r="73" spans="2:5" ht="13.5" thickBot="1" x14ac:dyDescent="0.25">
      <c r="B73" s="108">
        <v>2005</v>
      </c>
      <c r="C73" s="121">
        <f>+C62-SUM(C35:C46)</f>
        <v>0</v>
      </c>
      <c r="D73" s="122">
        <f>+D62-SUM(D35:D46)</f>
        <v>0</v>
      </c>
    </row>
    <row r="74" spans="2:5" x14ac:dyDescent="0.2">
      <c r="B74" s="105" t="str">
        <f>+B64</f>
        <v>Ene. 2017</v>
      </c>
      <c r="C74" s="124">
        <f>+C64-(SUM(C35:INDEX(C35:C46,'parámetros e instrucciones'!$E$3)))</f>
        <v>0</v>
      </c>
      <c r="D74" s="124">
        <f>+D64-(SUM(D35:INDEX(D35:D46,'parámetros e instrucciones'!$E$3)))</f>
        <v>0</v>
      </c>
    </row>
    <row r="75" spans="2:5" ht="13.5" thickBot="1" x14ac:dyDescent="0.25">
      <c r="B75" s="108" t="str">
        <f>+B65</f>
        <v>Ene. 2018</v>
      </c>
      <c r="C75" s="125">
        <f>+C65-(SUM(C47:INDEX(C47:C58,'parámetros e instrucciones'!$E$3)))</f>
        <v>0</v>
      </c>
      <c r="D75" s="125">
        <f>+D65-(SUM(D47:INDEX(D47:D58,'parámetros e instrucciones'!$E$3)))</f>
        <v>0</v>
      </c>
    </row>
  </sheetData>
  <sheetProtection formatCells="0" formatColumns="0" formatRows="0"/>
  <mergeCells count="2">
    <mergeCell ref="B3:E3"/>
    <mergeCell ref="B4:E4"/>
  </mergeCells>
  <printOptions horizontalCentered="1" verticalCentered="1" gridLinesSet="0"/>
  <pageMargins left="0.3" right="0.48" top="0.4" bottom="0.37" header="0" footer="0"/>
  <pageSetup paperSize="9" scale="68" orientation="landscape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C7" sqref="C7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82" t="s">
        <v>90</v>
      </c>
      <c r="B1" s="482"/>
      <c r="C1" s="482"/>
      <c r="D1" s="482"/>
      <c r="E1" s="482"/>
      <c r="F1" s="482"/>
      <c r="G1" s="221"/>
      <c r="H1" s="221"/>
    </row>
    <row r="2" spans="1:8" x14ac:dyDescent="0.2">
      <c r="A2" s="143" t="s">
        <v>79</v>
      </c>
      <c r="B2" s="144"/>
      <c r="C2" s="144"/>
      <c r="D2" s="144"/>
      <c r="E2" s="144"/>
      <c r="F2" s="144"/>
    </row>
    <row r="3" spans="1:8" x14ac:dyDescent="0.2">
      <c r="A3" s="389" t="str">
        <f>+'1.modelos'!A3</f>
        <v>Denim</v>
      </c>
      <c r="B3" s="388"/>
      <c r="C3" s="388"/>
      <c r="D3" s="388"/>
      <c r="E3" s="388"/>
      <c r="F3" s="388"/>
      <c r="G3" s="55"/>
    </row>
    <row r="4" spans="1:8" x14ac:dyDescent="0.2">
      <c r="A4" s="143" t="s">
        <v>80</v>
      </c>
      <c r="B4" s="144"/>
      <c r="C4" s="144"/>
      <c r="D4" s="144"/>
      <c r="E4" s="144"/>
      <c r="F4" s="144"/>
    </row>
    <row r="5" spans="1:8" ht="13.5" thickBot="1" x14ac:dyDescent="0.25">
      <c r="A5" s="143" t="s">
        <v>81</v>
      </c>
      <c r="B5" s="144"/>
      <c r="C5" s="144"/>
      <c r="D5" s="144"/>
      <c r="E5" s="144"/>
      <c r="F5" s="144"/>
    </row>
    <row r="6" spans="1:8" ht="12.75" customHeight="1" x14ac:dyDescent="0.2">
      <c r="A6" s="159" t="s">
        <v>9</v>
      </c>
      <c r="B6" s="159" t="s">
        <v>82</v>
      </c>
      <c r="C6" s="159" t="s">
        <v>83</v>
      </c>
      <c r="D6" s="159" t="s">
        <v>16</v>
      </c>
      <c r="E6" s="159" t="s">
        <v>97</v>
      </c>
      <c r="F6"/>
    </row>
    <row r="7" spans="1:8" ht="13.5" thickBot="1" x14ac:dyDescent="0.25">
      <c r="A7" s="179" t="s">
        <v>10</v>
      </c>
      <c r="B7" s="179" t="s">
        <v>84</v>
      </c>
      <c r="C7" s="179" t="s">
        <v>232</v>
      </c>
      <c r="D7" s="179" t="s">
        <v>85</v>
      </c>
      <c r="E7" s="179" t="s">
        <v>85</v>
      </c>
      <c r="F7"/>
    </row>
    <row r="8" spans="1:8" x14ac:dyDescent="0.2">
      <c r="A8" s="180">
        <f>+'10.a-precios'!B11</f>
        <v>42005</v>
      </c>
      <c r="B8" s="181"/>
      <c r="C8" s="182"/>
      <c r="D8" s="183"/>
      <c r="E8" s="182"/>
      <c r="F8"/>
    </row>
    <row r="9" spans="1:8" x14ac:dyDescent="0.2">
      <c r="A9" s="184">
        <f>+'10.a-precios'!B12</f>
        <v>42036</v>
      </c>
      <c r="B9" s="185"/>
      <c r="C9" s="155"/>
      <c r="D9" s="156"/>
      <c r="E9" s="155"/>
      <c r="F9"/>
    </row>
    <row r="10" spans="1:8" x14ac:dyDescent="0.2">
      <c r="A10" s="184">
        <f>+'10.a-precios'!B13</f>
        <v>42064</v>
      </c>
      <c r="B10" s="185"/>
      <c r="C10" s="155"/>
      <c r="D10" s="156"/>
      <c r="E10" s="155"/>
      <c r="F10"/>
    </row>
    <row r="11" spans="1:8" x14ac:dyDescent="0.2">
      <c r="A11" s="184">
        <f>+'10.a-precios'!B14</f>
        <v>42095</v>
      </c>
      <c r="B11" s="185"/>
      <c r="C11" s="155"/>
      <c r="D11" s="156"/>
      <c r="E11" s="155"/>
      <c r="F11"/>
    </row>
    <row r="12" spans="1:8" x14ac:dyDescent="0.2">
      <c r="A12" s="184">
        <f>+'10.a-precios'!B15</f>
        <v>42125</v>
      </c>
      <c r="B12" s="155"/>
      <c r="C12" s="155"/>
      <c r="D12" s="156"/>
      <c r="E12" s="155"/>
      <c r="F12"/>
    </row>
    <row r="13" spans="1:8" x14ac:dyDescent="0.2">
      <c r="A13" s="184">
        <f>+'10.a-precios'!B16</f>
        <v>42156</v>
      </c>
      <c r="B13" s="185"/>
      <c r="C13" s="155"/>
      <c r="D13" s="156"/>
      <c r="E13" s="155"/>
      <c r="F13"/>
    </row>
    <row r="14" spans="1:8" x14ac:dyDescent="0.2">
      <c r="A14" s="184">
        <f>+'10.a-precios'!B17</f>
        <v>42186</v>
      </c>
      <c r="B14" s="155"/>
      <c r="C14" s="155"/>
      <c r="D14" s="156"/>
      <c r="E14" s="155"/>
      <c r="F14"/>
    </row>
    <row r="15" spans="1:8" x14ac:dyDescent="0.2">
      <c r="A15" s="184">
        <f>+'10.a-precios'!B18</f>
        <v>42217</v>
      </c>
      <c r="B15" s="155"/>
      <c r="C15" s="155"/>
      <c r="D15" s="156"/>
      <c r="E15" s="155"/>
      <c r="F15"/>
    </row>
    <row r="16" spans="1:8" x14ac:dyDescent="0.2">
      <c r="A16" s="184">
        <f>+'10.a-precios'!B19</f>
        <v>42248</v>
      </c>
      <c r="B16" s="155"/>
      <c r="C16" s="155"/>
      <c r="D16" s="156"/>
      <c r="E16" s="155"/>
      <c r="F16"/>
    </row>
    <row r="17" spans="1:6" x14ac:dyDescent="0.2">
      <c r="A17" s="184">
        <f>+'10.a-precios'!B20</f>
        <v>42278</v>
      </c>
      <c r="B17" s="155"/>
      <c r="C17" s="155"/>
      <c r="D17" s="156"/>
      <c r="E17" s="155"/>
      <c r="F17"/>
    </row>
    <row r="18" spans="1:6" x14ac:dyDescent="0.2">
      <c r="A18" s="184">
        <f>+'10.a-precios'!B21</f>
        <v>42309</v>
      </c>
      <c r="B18" s="155"/>
      <c r="C18" s="155"/>
      <c r="D18" s="156"/>
      <c r="E18" s="155"/>
      <c r="F18"/>
    </row>
    <row r="19" spans="1:6" ht="13.5" thickBot="1" x14ac:dyDescent="0.25">
      <c r="A19" s="186">
        <f>+'10.a-precios'!B22</f>
        <v>42339</v>
      </c>
      <c r="B19" s="187"/>
      <c r="C19" s="187"/>
      <c r="D19" s="188"/>
      <c r="E19" s="187"/>
      <c r="F19"/>
    </row>
    <row r="20" spans="1:6" x14ac:dyDescent="0.2">
      <c r="A20" s="180">
        <f>+'10.a-precios'!B23</f>
        <v>42370</v>
      </c>
      <c r="B20" s="182"/>
      <c r="C20" s="182"/>
      <c r="D20" s="156"/>
      <c r="E20" s="182"/>
      <c r="F20"/>
    </row>
    <row r="21" spans="1:6" x14ac:dyDescent="0.2">
      <c r="A21" s="184">
        <f>+'10.a-precios'!B24</f>
        <v>42401</v>
      </c>
      <c r="B21" s="155"/>
      <c r="C21" s="155"/>
      <c r="D21" s="189"/>
      <c r="E21" s="155"/>
      <c r="F21"/>
    </row>
    <row r="22" spans="1:6" x14ac:dyDescent="0.2">
      <c r="A22" s="184">
        <f>+'10.a-precios'!B25</f>
        <v>42430</v>
      </c>
      <c r="B22" s="155"/>
      <c r="C22" s="155"/>
      <c r="D22" s="156"/>
      <c r="E22" s="155"/>
      <c r="F22"/>
    </row>
    <row r="23" spans="1:6" x14ac:dyDescent="0.2">
      <c r="A23" s="184">
        <f>+'10.a-precios'!B26</f>
        <v>42461</v>
      </c>
      <c r="B23" s="155"/>
      <c r="C23" s="155"/>
      <c r="D23" s="156"/>
      <c r="E23" s="155"/>
      <c r="F23"/>
    </row>
    <row r="24" spans="1:6" x14ac:dyDescent="0.2">
      <c r="A24" s="184">
        <f>+'10.a-precios'!B27</f>
        <v>42491</v>
      </c>
      <c r="B24" s="155"/>
      <c r="C24" s="155"/>
      <c r="D24" s="156"/>
      <c r="E24" s="155"/>
      <c r="F24"/>
    </row>
    <row r="25" spans="1:6" x14ac:dyDescent="0.2">
      <c r="A25" s="184">
        <f>+'10.a-precios'!B28</f>
        <v>42522</v>
      </c>
      <c r="B25" s="155"/>
      <c r="C25" s="155"/>
      <c r="D25" s="156"/>
      <c r="E25" s="155"/>
      <c r="F25"/>
    </row>
    <row r="26" spans="1:6" x14ac:dyDescent="0.2">
      <c r="A26" s="184">
        <f>+'10.a-precios'!B29</f>
        <v>42552</v>
      </c>
      <c r="B26" s="155"/>
      <c r="C26" s="155"/>
      <c r="D26" s="156"/>
      <c r="E26" s="155"/>
      <c r="F26"/>
    </row>
    <row r="27" spans="1:6" x14ac:dyDescent="0.2">
      <c r="A27" s="184">
        <f>+'10.a-precios'!B30</f>
        <v>42583</v>
      </c>
      <c r="B27" s="155"/>
      <c r="C27" s="155"/>
      <c r="D27" s="156"/>
      <c r="E27" s="155"/>
      <c r="F27"/>
    </row>
    <row r="28" spans="1:6" x14ac:dyDescent="0.2">
      <c r="A28" s="184">
        <f>+'10.a-precios'!B31</f>
        <v>42614</v>
      </c>
      <c r="B28" s="155"/>
      <c r="C28" s="155"/>
      <c r="D28" s="156"/>
      <c r="E28" s="155"/>
      <c r="F28"/>
    </row>
    <row r="29" spans="1:6" x14ac:dyDescent="0.2">
      <c r="A29" s="184">
        <f>+'10.a-precios'!B32</f>
        <v>42644</v>
      </c>
      <c r="B29" s="155"/>
      <c r="C29" s="155"/>
      <c r="D29" s="156"/>
      <c r="E29" s="155"/>
      <c r="F29"/>
    </row>
    <row r="30" spans="1:6" x14ac:dyDescent="0.2">
      <c r="A30" s="184">
        <f>+'10.a-precios'!B33</f>
        <v>42675</v>
      </c>
      <c r="B30" s="155"/>
      <c r="C30" s="155"/>
      <c r="D30" s="156"/>
      <c r="E30" s="155"/>
      <c r="F30"/>
    </row>
    <row r="31" spans="1:6" ht="13.5" thickBot="1" x14ac:dyDescent="0.25">
      <c r="A31" s="186">
        <f>+'10.a-precios'!B34</f>
        <v>42705</v>
      </c>
      <c r="B31" s="187"/>
      <c r="C31" s="187"/>
      <c r="D31" s="190"/>
      <c r="E31" s="187"/>
      <c r="F31"/>
    </row>
    <row r="32" spans="1:6" x14ac:dyDescent="0.2">
      <c r="A32" s="180">
        <f>+'10.a-precios'!B35</f>
        <v>42736</v>
      </c>
      <c r="B32" s="182"/>
      <c r="C32" s="191"/>
      <c r="D32" s="181"/>
      <c r="E32" s="182"/>
      <c r="F32"/>
    </row>
    <row r="33" spans="1:6" x14ac:dyDescent="0.2">
      <c r="A33" s="184">
        <f>+'10.a-precios'!B36</f>
        <v>42767</v>
      </c>
      <c r="B33" s="155"/>
      <c r="C33" s="131"/>
      <c r="D33" s="185"/>
      <c r="E33" s="155"/>
      <c r="F33"/>
    </row>
    <row r="34" spans="1:6" x14ac:dyDescent="0.2">
      <c r="A34" s="184">
        <f>+'10.a-precios'!B37</f>
        <v>42795</v>
      </c>
      <c r="B34" s="155"/>
      <c r="C34" s="131"/>
      <c r="D34" s="185"/>
      <c r="E34" s="155"/>
      <c r="F34"/>
    </row>
    <row r="35" spans="1:6" x14ac:dyDescent="0.2">
      <c r="A35" s="184">
        <f>+'10.a-precios'!B38</f>
        <v>42826</v>
      </c>
      <c r="B35" s="155"/>
      <c r="C35" s="131"/>
      <c r="D35" s="185"/>
      <c r="E35" s="155"/>
      <c r="F35"/>
    </row>
    <row r="36" spans="1:6" x14ac:dyDescent="0.2">
      <c r="A36" s="184">
        <f>+'10.a-precios'!B39</f>
        <v>42856</v>
      </c>
      <c r="B36" s="155"/>
      <c r="C36" s="131"/>
      <c r="D36" s="185"/>
      <c r="E36" s="155"/>
      <c r="F36"/>
    </row>
    <row r="37" spans="1:6" x14ac:dyDescent="0.2">
      <c r="A37" s="184">
        <f>+'10.a-precios'!B40</f>
        <v>42887</v>
      </c>
      <c r="B37" s="155"/>
      <c r="C37" s="131"/>
      <c r="D37" s="185"/>
      <c r="E37" s="155"/>
      <c r="F37"/>
    </row>
    <row r="38" spans="1:6" x14ac:dyDescent="0.2">
      <c r="A38" s="184">
        <f>+'10.a-precios'!B41</f>
        <v>42917</v>
      </c>
      <c r="B38" s="155"/>
      <c r="C38" s="131"/>
      <c r="D38" s="185"/>
      <c r="E38" s="155"/>
      <c r="F38"/>
    </row>
    <row r="39" spans="1:6" x14ac:dyDescent="0.2">
      <c r="A39" s="184">
        <f>+'10.a-precios'!B42</f>
        <v>42948</v>
      </c>
      <c r="B39" s="155"/>
      <c r="C39" s="131"/>
      <c r="D39" s="185"/>
      <c r="E39" s="155"/>
      <c r="F39"/>
    </row>
    <row r="40" spans="1:6" x14ac:dyDescent="0.2">
      <c r="A40" s="184">
        <f>+'10.a-precios'!B43</f>
        <v>42979</v>
      </c>
      <c r="B40" s="155"/>
      <c r="C40" s="131"/>
      <c r="D40" s="185"/>
      <c r="E40" s="155"/>
      <c r="F40"/>
    </row>
    <row r="41" spans="1:6" x14ac:dyDescent="0.2">
      <c r="A41" s="184">
        <f>+'10.a-precios'!B44</f>
        <v>43009</v>
      </c>
      <c r="B41" s="155"/>
      <c r="C41" s="131"/>
      <c r="D41" s="185"/>
      <c r="E41" s="155"/>
      <c r="F41"/>
    </row>
    <row r="42" spans="1:6" x14ac:dyDescent="0.2">
      <c r="A42" s="184">
        <f>+'10.a-precios'!B45</f>
        <v>43040</v>
      </c>
      <c r="B42" s="155"/>
      <c r="C42" s="131"/>
      <c r="D42" s="185"/>
      <c r="E42" s="155"/>
      <c r="F42"/>
    </row>
    <row r="43" spans="1:6" ht="13.5" thickBot="1" x14ac:dyDescent="0.25">
      <c r="A43" s="186">
        <f>+'10.a-precios'!B46</f>
        <v>43070</v>
      </c>
      <c r="B43" s="187"/>
      <c r="C43" s="192"/>
      <c r="D43" s="193"/>
      <c r="E43" s="187"/>
      <c r="F43"/>
    </row>
    <row r="44" spans="1:6" ht="13.5" thickBot="1" x14ac:dyDescent="0.25">
      <c r="A44" s="433">
        <f>+'10.a-precios'!B47</f>
        <v>43101</v>
      </c>
      <c r="B44" s="331"/>
      <c r="C44" s="434"/>
      <c r="D44" s="373"/>
      <c r="E44" s="331"/>
      <c r="F44"/>
    </row>
    <row r="45" spans="1:6" hidden="1" x14ac:dyDescent="0.2">
      <c r="A45" s="429">
        <f>+'10.a-precios'!B48</f>
        <v>0</v>
      </c>
      <c r="B45" s="430"/>
      <c r="C45" s="431"/>
      <c r="D45" s="432"/>
      <c r="E45" s="430"/>
      <c r="F45"/>
    </row>
    <row r="46" spans="1:6" hidden="1" x14ac:dyDescent="0.2">
      <c r="A46" s="184">
        <f>+'10.a-precios'!B49</f>
        <v>0</v>
      </c>
      <c r="B46" s="155"/>
      <c r="C46" s="131"/>
      <c r="D46" s="185"/>
      <c r="E46" s="155"/>
      <c r="F46"/>
    </row>
    <row r="47" spans="1:6" hidden="1" x14ac:dyDescent="0.2">
      <c r="A47" s="184">
        <f>+'10.a-precios'!B50</f>
        <v>0</v>
      </c>
      <c r="B47" s="155"/>
      <c r="C47" s="131"/>
      <c r="D47" s="185"/>
      <c r="E47" s="155"/>
      <c r="F47"/>
    </row>
    <row r="48" spans="1:6" hidden="1" x14ac:dyDescent="0.2">
      <c r="A48" s="184">
        <f>+'10.a-precios'!B51</f>
        <v>0</v>
      </c>
      <c r="B48" s="155"/>
      <c r="C48" s="131"/>
      <c r="D48" s="185"/>
      <c r="E48" s="155"/>
      <c r="F48"/>
    </row>
    <row r="49" spans="1:6" hidden="1" x14ac:dyDescent="0.2">
      <c r="A49" s="184">
        <f>+'10.a-precios'!B52</f>
        <v>0</v>
      </c>
      <c r="B49" s="155"/>
      <c r="C49" s="131"/>
      <c r="D49" s="185"/>
      <c r="E49" s="155"/>
      <c r="F49"/>
    </row>
    <row r="50" spans="1:6" hidden="1" x14ac:dyDescent="0.2">
      <c r="A50" s="184">
        <f>+'10.a-precios'!B53</f>
        <v>0</v>
      </c>
      <c r="B50" s="155"/>
      <c r="C50" s="131"/>
      <c r="D50" s="185"/>
      <c r="E50" s="155"/>
      <c r="F50"/>
    </row>
    <row r="51" spans="1:6" hidden="1" x14ac:dyDescent="0.2">
      <c r="A51" s="184">
        <f>+'10.a-precios'!B54</f>
        <v>0</v>
      </c>
      <c r="B51" s="155"/>
      <c r="C51" s="131"/>
      <c r="D51" s="185"/>
      <c r="E51" s="155"/>
      <c r="F51"/>
    </row>
    <row r="52" spans="1:6" hidden="1" x14ac:dyDescent="0.2">
      <c r="A52" s="184">
        <f>+'10.a-precios'!B55</f>
        <v>0</v>
      </c>
      <c r="B52" s="155"/>
      <c r="C52" s="131"/>
      <c r="D52" s="185"/>
      <c r="E52" s="155"/>
      <c r="F52"/>
    </row>
    <row r="53" spans="1:6" hidden="1" x14ac:dyDescent="0.2">
      <c r="A53" s="184">
        <f>+'10.a-precios'!B56</f>
        <v>0</v>
      </c>
      <c r="B53" s="155"/>
      <c r="C53" s="131"/>
      <c r="D53" s="185"/>
      <c r="E53" s="155"/>
      <c r="F53"/>
    </row>
    <row r="54" spans="1:6" hidden="1" x14ac:dyDescent="0.2">
      <c r="A54" s="184">
        <f>+'10.a-precios'!B57</f>
        <v>0</v>
      </c>
      <c r="B54" s="155"/>
      <c r="C54" s="131"/>
      <c r="D54" s="185"/>
      <c r="E54" s="155"/>
      <c r="F54"/>
    </row>
    <row r="55" spans="1:6" ht="13.5" hidden="1" thickBot="1" x14ac:dyDescent="0.25">
      <c r="A55" s="186">
        <f>+'10.a-precios'!B58</f>
        <v>0</v>
      </c>
      <c r="B55" s="187"/>
      <c r="C55" s="192"/>
      <c r="D55" s="193"/>
      <c r="E55" s="187"/>
      <c r="F55"/>
    </row>
    <row r="56" spans="1:6" ht="13.5" thickBot="1" x14ac:dyDescent="0.25">
      <c r="A56" s="200"/>
      <c r="B56" s="195"/>
      <c r="C56" s="195"/>
      <c r="D56" s="196"/>
      <c r="E56" s="195"/>
      <c r="F56"/>
    </row>
    <row r="57" spans="1:6" x14ac:dyDescent="0.2">
      <c r="A57" s="222">
        <f>+'10.a-precios'!B60</f>
        <v>2015</v>
      </c>
      <c r="B57" s="182"/>
      <c r="C57" s="182"/>
      <c r="D57" s="182"/>
      <c r="E57" s="182"/>
      <c r="F57"/>
    </row>
    <row r="58" spans="1:6" x14ac:dyDescent="0.2">
      <c r="A58" s="223">
        <f>+'10.a-precios'!B61</f>
        <v>2016</v>
      </c>
      <c r="B58" s="155"/>
      <c r="C58" s="155"/>
      <c r="D58" s="155"/>
      <c r="E58" s="155"/>
      <c r="F58"/>
    </row>
    <row r="59" spans="1:6" ht="13.5" thickBot="1" x14ac:dyDescent="0.25">
      <c r="A59" s="224">
        <f>+'10.a-precios'!B62</f>
        <v>2017</v>
      </c>
      <c r="B59" s="187"/>
      <c r="C59" s="187"/>
      <c r="D59" s="187"/>
      <c r="E59" s="187"/>
      <c r="F59"/>
    </row>
    <row r="60" spans="1:6" ht="13.5" thickBot="1" x14ac:dyDescent="0.25">
      <c r="A60" s="200"/>
      <c r="B60" s="195"/>
      <c r="C60" s="195"/>
      <c r="D60" s="195"/>
      <c r="E60" s="195"/>
      <c r="F60"/>
    </row>
    <row r="61" spans="1:6" x14ac:dyDescent="0.2">
      <c r="A61" s="425" t="str">
        <f>+'10.a-precios'!B64</f>
        <v>Ene. 2017</v>
      </c>
      <c r="B61" s="182"/>
      <c r="C61" s="182"/>
      <c r="D61" s="182"/>
      <c r="E61" s="182"/>
      <c r="F61"/>
    </row>
    <row r="62" spans="1:6" ht="13.5" thickBot="1" x14ac:dyDescent="0.25">
      <c r="A62" s="426" t="str">
        <f>+'10.a-precios'!B65</f>
        <v>Ene. 2018</v>
      </c>
      <c r="B62" s="187"/>
      <c r="C62" s="187"/>
      <c r="D62" s="187"/>
      <c r="E62" s="187"/>
      <c r="F62"/>
    </row>
    <row r="63" spans="1:6" x14ac:dyDescent="0.2">
      <c r="A63" s="201" t="s">
        <v>86</v>
      </c>
      <c r="B63" s="195"/>
      <c r="C63" s="195"/>
      <c r="D63" s="195"/>
      <c r="E63" s="195"/>
      <c r="F63" s="195"/>
    </row>
    <row r="64" spans="1:6" x14ac:dyDescent="0.2">
      <c r="A64" s="170"/>
      <c r="B64" s="195"/>
      <c r="C64" s="195"/>
      <c r="D64" s="195"/>
      <c r="E64" s="195"/>
      <c r="F64" s="195"/>
    </row>
    <row r="65" spans="1:6" x14ac:dyDescent="0.2">
      <c r="A65" s="170"/>
      <c r="B65" s="195"/>
      <c r="C65" s="195"/>
      <c r="D65" s="195"/>
      <c r="E65" s="195"/>
      <c r="F65" s="195"/>
    </row>
    <row r="66" spans="1:6" x14ac:dyDescent="0.2">
      <c r="B66" s="195"/>
      <c r="C66" s="195"/>
      <c r="D66" s="195"/>
      <c r="E66" s="195"/>
      <c r="F66" s="195"/>
    </row>
    <row r="67" spans="1:6" x14ac:dyDescent="0.2">
      <c r="A67" s="96" t="s">
        <v>153</v>
      </c>
      <c r="B67" s="97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99" t="s">
        <v>10</v>
      </c>
      <c r="C69" s="102" t="s">
        <v>144</v>
      </c>
      <c r="D69" s="104" t="s">
        <v>123</v>
      </c>
    </row>
    <row r="70" spans="1:6" x14ac:dyDescent="0.2">
      <c r="A70" s="105">
        <v>2003</v>
      </c>
      <c r="C70" s="117">
        <f>+C57-SUM(C8:C19)</f>
        <v>0</v>
      </c>
      <c r="D70" s="118">
        <f>+D57-SUM(D8:D19)</f>
        <v>0</v>
      </c>
    </row>
    <row r="71" spans="1:6" x14ac:dyDescent="0.2">
      <c r="A71" s="107">
        <v>2004</v>
      </c>
      <c r="C71" s="119">
        <f>+C58-SUM(C20:C31)</f>
        <v>0</v>
      </c>
      <c r="D71" s="120">
        <f>+D58-SUM(D20:D31)</f>
        <v>0</v>
      </c>
    </row>
    <row r="72" spans="1:6" ht="13.5" thickBot="1" x14ac:dyDescent="0.25">
      <c r="A72" s="108">
        <v>2005</v>
      </c>
      <c r="C72" s="121">
        <f>+C59-SUM(C32:C43)</f>
        <v>0</v>
      </c>
      <c r="D72" s="122">
        <f>+D59-SUM(D32:D43)</f>
        <v>0</v>
      </c>
    </row>
    <row r="73" spans="1:6" x14ac:dyDescent="0.2">
      <c r="A73" s="105" t="str">
        <f>+A61</f>
        <v>Ene. 2017</v>
      </c>
      <c r="C73" s="124">
        <f>+C61-(SUM(C32:INDEX(C32:C43,'parámetros e instrucciones'!$E$3)))</f>
        <v>0</v>
      </c>
      <c r="D73" s="124">
        <f>+D61-(SUM(D32:INDEX(D32:D43,'parámetros e instrucciones'!$E$3)))</f>
        <v>0</v>
      </c>
    </row>
    <row r="74" spans="1:6" ht="13.5" thickBot="1" x14ac:dyDescent="0.25">
      <c r="A74" s="108" t="str">
        <f>+A62</f>
        <v>Ene. 2018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6" right="0.24" top="0.38" bottom="0.42" header="0.511811023622047" footer="0.511811023622047"/>
  <pageSetup paperSize="9" scale="9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/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43" t="s">
        <v>141</v>
      </c>
      <c r="B1" s="143"/>
      <c r="C1" s="143"/>
      <c r="D1" s="205"/>
      <c r="E1" s="205"/>
      <c r="F1" s="206"/>
      <c r="G1" s="206"/>
      <c r="H1" s="206"/>
      <c r="I1" s="206"/>
    </row>
    <row r="2" spans="1:9" x14ac:dyDescent="0.2">
      <c r="A2" s="143" t="s">
        <v>14</v>
      </c>
      <c r="B2" s="143"/>
      <c r="C2" s="143"/>
      <c r="D2" s="206"/>
      <c r="E2" s="206"/>
      <c r="F2" s="206"/>
      <c r="G2" s="206"/>
      <c r="H2" s="206"/>
      <c r="I2" s="206"/>
    </row>
    <row r="3" spans="1:9" x14ac:dyDescent="0.2">
      <c r="A3" s="389" t="str">
        <f>+'1.modelos'!A3</f>
        <v>Denim</v>
      </c>
      <c r="B3" s="389"/>
      <c r="C3" s="389"/>
      <c r="D3" s="438"/>
      <c r="E3" s="438"/>
      <c r="F3" s="438"/>
      <c r="G3" s="438"/>
      <c r="H3" s="438"/>
      <c r="I3" s="438"/>
    </row>
    <row r="4" spans="1:9" x14ac:dyDescent="0.2">
      <c r="A4" s="389" t="s">
        <v>254</v>
      </c>
      <c r="B4" s="389"/>
      <c r="C4" s="389"/>
      <c r="D4" s="438"/>
      <c r="E4" s="438"/>
      <c r="F4" s="438"/>
      <c r="G4" s="438"/>
      <c r="H4" s="438"/>
      <c r="I4" s="438"/>
    </row>
    <row r="5" spans="1:9" x14ac:dyDescent="0.2">
      <c r="A5" s="389" t="s">
        <v>255</v>
      </c>
      <c r="B5" s="389"/>
      <c r="C5" s="389"/>
      <c r="D5" s="438"/>
      <c r="E5" s="438"/>
      <c r="F5" s="438"/>
      <c r="G5" s="438"/>
      <c r="H5" s="438"/>
      <c r="I5" s="438"/>
    </row>
    <row r="6" spans="1:9" ht="13.5" thickBot="1" x14ac:dyDescent="0.25">
      <c r="D6" s="196"/>
      <c r="E6" s="206"/>
      <c r="F6" s="206"/>
      <c r="G6" s="206"/>
      <c r="H6" s="206"/>
      <c r="I6" s="206"/>
    </row>
    <row r="7" spans="1:9" s="387" customFormat="1" x14ac:dyDescent="0.2">
      <c r="A7" s="435" t="s">
        <v>9</v>
      </c>
      <c r="B7" s="529" t="s">
        <v>250</v>
      </c>
      <c r="C7" s="530"/>
      <c r="D7" s="436" t="s">
        <v>251</v>
      </c>
      <c r="E7" s="437"/>
      <c r="F7" s="436" t="s">
        <v>252</v>
      </c>
      <c r="G7" s="437"/>
      <c r="H7" s="436" t="s">
        <v>253</v>
      </c>
      <c r="I7" s="437"/>
    </row>
    <row r="8" spans="1:9" ht="13.5" thickBot="1" x14ac:dyDescent="0.25">
      <c r="A8" s="207" t="s">
        <v>10</v>
      </c>
      <c r="B8" s="208" t="s">
        <v>232</v>
      </c>
      <c r="C8" s="209" t="s">
        <v>15</v>
      </c>
      <c r="D8" s="210" t="s">
        <v>232</v>
      </c>
      <c r="E8" s="211" t="s">
        <v>15</v>
      </c>
      <c r="F8" s="210" t="s">
        <v>232</v>
      </c>
      <c r="G8" s="211" t="s">
        <v>15</v>
      </c>
      <c r="H8" s="210" t="s">
        <v>232</v>
      </c>
      <c r="I8" s="211" t="s">
        <v>15</v>
      </c>
    </row>
    <row r="9" spans="1:9" x14ac:dyDescent="0.2">
      <c r="A9" s="180">
        <f>+'11- impo '!A8</f>
        <v>42005</v>
      </c>
      <c r="B9" s="180"/>
      <c r="C9" s="180"/>
      <c r="D9" s="181"/>
      <c r="E9" s="182"/>
      <c r="F9" s="181"/>
      <c r="G9" s="182"/>
      <c r="H9" s="181"/>
      <c r="I9" s="182"/>
    </row>
    <row r="10" spans="1:9" x14ac:dyDescent="0.2">
      <c r="A10" s="184">
        <f>+'11- impo '!A9</f>
        <v>42036</v>
      </c>
      <c r="B10" s="184"/>
      <c r="C10" s="184"/>
      <c r="D10" s="185"/>
      <c r="E10" s="155"/>
      <c r="F10" s="185"/>
      <c r="G10" s="155"/>
      <c r="H10" s="185"/>
      <c r="I10" s="155"/>
    </row>
    <row r="11" spans="1:9" x14ac:dyDescent="0.2">
      <c r="A11" s="184">
        <f>+'11- impo '!A10</f>
        <v>42064</v>
      </c>
      <c r="B11" s="184"/>
      <c r="C11" s="184"/>
      <c r="D11" s="185"/>
      <c r="E11" s="155"/>
      <c r="F11" s="185"/>
      <c r="G11" s="155"/>
      <c r="H11" s="185"/>
      <c r="I11" s="155"/>
    </row>
    <row r="12" spans="1:9" x14ac:dyDescent="0.2">
      <c r="A12" s="184">
        <f>+'11- impo '!A11</f>
        <v>42095</v>
      </c>
      <c r="B12" s="184"/>
      <c r="C12" s="184"/>
      <c r="D12" s="185"/>
      <c r="E12" s="155"/>
      <c r="F12" s="185"/>
      <c r="G12" s="155"/>
      <c r="H12" s="185"/>
      <c r="I12" s="155"/>
    </row>
    <row r="13" spans="1:9" x14ac:dyDescent="0.2">
      <c r="A13" s="184">
        <f>+'11- impo '!A12</f>
        <v>42125</v>
      </c>
      <c r="B13" s="184"/>
      <c r="C13" s="184"/>
      <c r="D13" s="155"/>
      <c r="E13" s="155"/>
      <c r="F13" s="155"/>
      <c r="G13" s="155"/>
      <c r="H13" s="155"/>
      <c r="I13" s="155"/>
    </row>
    <row r="14" spans="1:9" x14ac:dyDescent="0.2">
      <c r="A14" s="184">
        <f>+'11- impo '!A13</f>
        <v>42156</v>
      </c>
      <c r="B14" s="184"/>
      <c r="C14" s="184"/>
      <c r="D14" s="185"/>
      <c r="E14" s="155"/>
      <c r="F14" s="185"/>
      <c r="G14" s="155"/>
      <c r="H14" s="185"/>
      <c r="I14" s="155"/>
    </row>
    <row r="15" spans="1:9" x14ac:dyDescent="0.2">
      <c r="A15" s="184">
        <f>+'11- impo '!A14</f>
        <v>42186</v>
      </c>
      <c r="B15" s="184"/>
      <c r="C15" s="184"/>
      <c r="D15" s="155"/>
      <c r="E15" s="155"/>
      <c r="F15" s="155"/>
      <c r="G15" s="155"/>
      <c r="H15" s="155"/>
      <c r="I15" s="155"/>
    </row>
    <row r="16" spans="1:9" x14ac:dyDescent="0.2">
      <c r="A16" s="184">
        <f>+'11- impo '!A15</f>
        <v>42217</v>
      </c>
      <c r="B16" s="184"/>
      <c r="C16" s="184"/>
      <c r="D16" s="155"/>
      <c r="E16" s="155"/>
      <c r="F16" s="155"/>
      <c r="G16" s="155"/>
      <c r="H16" s="155"/>
      <c r="I16" s="155"/>
    </row>
    <row r="17" spans="1:9" x14ac:dyDescent="0.2">
      <c r="A17" s="184">
        <f>+'11- impo '!A16</f>
        <v>42248</v>
      </c>
      <c r="B17" s="184"/>
      <c r="C17" s="184"/>
      <c r="D17" s="155"/>
      <c r="E17" s="155"/>
      <c r="F17" s="155"/>
      <c r="G17" s="155"/>
      <c r="H17" s="155"/>
      <c r="I17" s="155"/>
    </row>
    <row r="18" spans="1:9" x14ac:dyDescent="0.2">
      <c r="A18" s="184">
        <f>+'11- impo '!A17</f>
        <v>42278</v>
      </c>
      <c r="B18" s="184"/>
      <c r="C18" s="184"/>
      <c r="D18" s="155"/>
      <c r="E18" s="155"/>
      <c r="F18" s="155"/>
      <c r="G18" s="155"/>
      <c r="H18" s="155"/>
      <c r="I18" s="155"/>
    </row>
    <row r="19" spans="1:9" x14ac:dyDescent="0.2">
      <c r="A19" s="184">
        <f>+'11- impo '!A18</f>
        <v>42309</v>
      </c>
      <c r="B19" s="184"/>
      <c r="C19" s="184"/>
      <c r="D19" s="155"/>
      <c r="E19" s="155"/>
      <c r="F19" s="155"/>
      <c r="G19" s="155"/>
      <c r="H19" s="155"/>
      <c r="I19" s="155"/>
    </row>
    <row r="20" spans="1:9" ht="13.5" thickBot="1" x14ac:dyDescent="0.25">
      <c r="A20" s="186">
        <f>+'11- impo '!A19</f>
        <v>42339</v>
      </c>
      <c r="B20" s="186"/>
      <c r="C20" s="186"/>
      <c r="D20" s="187"/>
      <c r="E20" s="187"/>
      <c r="F20" s="187"/>
      <c r="G20" s="187"/>
      <c r="H20" s="187"/>
      <c r="I20" s="187"/>
    </row>
    <row r="21" spans="1:9" x14ac:dyDescent="0.2">
      <c r="A21" s="180">
        <f>+'11- impo '!A20</f>
        <v>42370</v>
      </c>
      <c r="B21" s="180"/>
      <c r="C21" s="180"/>
      <c r="D21" s="182"/>
      <c r="E21" s="182"/>
      <c r="F21" s="182"/>
      <c r="G21" s="182"/>
      <c r="H21" s="182"/>
      <c r="I21" s="182"/>
    </row>
    <row r="22" spans="1:9" x14ac:dyDescent="0.2">
      <c r="A22" s="184">
        <f>+'11- impo '!A21</f>
        <v>42401</v>
      </c>
      <c r="B22" s="184"/>
      <c r="C22" s="184"/>
      <c r="D22" s="155"/>
      <c r="E22" s="155"/>
      <c r="F22" s="155"/>
      <c r="G22" s="155"/>
      <c r="H22" s="155"/>
      <c r="I22" s="155"/>
    </row>
    <row r="23" spans="1:9" x14ac:dyDescent="0.2">
      <c r="A23" s="184">
        <f>+'11- impo '!A22</f>
        <v>42430</v>
      </c>
      <c r="B23" s="184"/>
      <c r="C23" s="184"/>
      <c r="D23" s="155"/>
      <c r="E23" s="155"/>
      <c r="F23" s="155"/>
      <c r="G23" s="155"/>
      <c r="H23" s="155"/>
      <c r="I23" s="155"/>
    </row>
    <row r="24" spans="1:9" x14ac:dyDescent="0.2">
      <c r="A24" s="184">
        <f>+'11- impo '!A23</f>
        <v>42461</v>
      </c>
      <c r="B24" s="184"/>
      <c r="C24" s="184"/>
      <c r="D24" s="155"/>
      <c r="E24" s="155"/>
      <c r="F24" s="155"/>
      <c r="G24" s="155"/>
      <c r="H24" s="155"/>
      <c r="I24" s="155"/>
    </row>
    <row r="25" spans="1:9" x14ac:dyDescent="0.2">
      <c r="A25" s="184">
        <f>+'11- impo '!A24</f>
        <v>42491</v>
      </c>
      <c r="B25" s="184"/>
      <c r="C25" s="184"/>
      <c r="D25" s="155"/>
      <c r="E25" s="155"/>
      <c r="F25" s="155"/>
      <c r="G25" s="155"/>
      <c r="H25" s="155"/>
      <c r="I25" s="155"/>
    </row>
    <row r="26" spans="1:9" x14ac:dyDescent="0.2">
      <c r="A26" s="184">
        <f>+'11- impo '!A25</f>
        <v>42522</v>
      </c>
      <c r="B26" s="184"/>
      <c r="C26" s="184"/>
      <c r="D26" s="155"/>
      <c r="E26" s="155"/>
      <c r="F26" s="155"/>
      <c r="G26" s="155"/>
      <c r="H26" s="155"/>
      <c r="I26" s="155"/>
    </row>
    <row r="27" spans="1:9" x14ac:dyDescent="0.2">
      <c r="A27" s="184">
        <f>+'11- impo '!A26</f>
        <v>42552</v>
      </c>
      <c r="B27" s="184"/>
      <c r="C27" s="184"/>
      <c r="D27" s="155"/>
      <c r="E27" s="155"/>
      <c r="F27" s="155"/>
      <c r="G27" s="155"/>
      <c r="H27" s="155"/>
      <c r="I27" s="155"/>
    </row>
    <row r="28" spans="1:9" x14ac:dyDescent="0.2">
      <c r="A28" s="184">
        <f>+'11- impo '!A27</f>
        <v>42583</v>
      </c>
      <c r="B28" s="184"/>
      <c r="C28" s="184"/>
      <c r="D28" s="155"/>
      <c r="E28" s="155"/>
      <c r="F28" s="155"/>
      <c r="G28" s="155"/>
      <c r="H28" s="155"/>
      <c r="I28" s="155"/>
    </row>
    <row r="29" spans="1:9" x14ac:dyDescent="0.2">
      <c r="A29" s="184">
        <f>+'11- impo '!A28</f>
        <v>42614</v>
      </c>
      <c r="B29" s="184"/>
      <c r="C29" s="184"/>
      <c r="D29" s="155"/>
      <c r="E29" s="155"/>
      <c r="F29" s="155"/>
      <c r="G29" s="155"/>
      <c r="H29" s="155"/>
      <c r="I29" s="155"/>
    </row>
    <row r="30" spans="1:9" x14ac:dyDescent="0.2">
      <c r="A30" s="184">
        <f>+'11- impo '!A29</f>
        <v>42644</v>
      </c>
      <c r="B30" s="184"/>
      <c r="C30" s="184"/>
      <c r="D30" s="155"/>
      <c r="E30" s="155"/>
      <c r="F30" s="155"/>
      <c r="G30" s="155"/>
      <c r="H30" s="155"/>
      <c r="I30" s="155"/>
    </row>
    <row r="31" spans="1:9" x14ac:dyDescent="0.2">
      <c r="A31" s="184">
        <f>+'11- impo '!A30</f>
        <v>42675</v>
      </c>
      <c r="B31" s="184"/>
      <c r="C31" s="184"/>
      <c r="D31" s="155"/>
      <c r="E31" s="155"/>
      <c r="F31" s="155"/>
      <c r="G31" s="155"/>
      <c r="H31" s="155"/>
      <c r="I31" s="155"/>
    </row>
    <row r="32" spans="1:9" ht="13.5" thickBot="1" x14ac:dyDescent="0.25">
      <c r="A32" s="186">
        <f>+'11- impo '!A31</f>
        <v>42705</v>
      </c>
      <c r="B32" s="186"/>
      <c r="C32" s="186"/>
      <c r="D32" s="187"/>
      <c r="E32" s="187"/>
      <c r="F32" s="187"/>
      <c r="G32" s="187"/>
      <c r="H32" s="187"/>
      <c r="I32" s="187"/>
    </row>
    <row r="33" spans="1:9" x14ac:dyDescent="0.2">
      <c r="A33" s="180">
        <f>+'11- impo '!A32</f>
        <v>42736</v>
      </c>
      <c r="B33" s="180"/>
      <c r="C33" s="180"/>
      <c r="D33" s="182"/>
      <c r="E33" s="182"/>
      <c r="F33" s="182"/>
      <c r="G33" s="182"/>
      <c r="H33" s="182"/>
      <c r="I33" s="182"/>
    </row>
    <row r="34" spans="1:9" x14ac:dyDescent="0.2">
      <c r="A34" s="184">
        <f>+'11- impo '!A33</f>
        <v>42767</v>
      </c>
      <c r="B34" s="184"/>
      <c r="C34" s="184"/>
      <c r="D34" s="155"/>
      <c r="E34" s="155"/>
      <c r="F34" s="155"/>
      <c r="G34" s="155"/>
      <c r="H34" s="155"/>
      <c r="I34" s="155"/>
    </row>
    <row r="35" spans="1:9" x14ac:dyDescent="0.2">
      <c r="A35" s="184">
        <f>+'11- impo '!A34</f>
        <v>42795</v>
      </c>
      <c r="B35" s="184"/>
      <c r="C35" s="184"/>
      <c r="D35" s="155"/>
      <c r="E35" s="155"/>
      <c r="F35" s="155"/>
      <c r="G35" s="155"/>
      <c r="H35" s="155"/>
      <c r="I35" s="155"/>
    </row>
    <row r="36" spans="1:9" x14ac:dyDescent="0.2">
      <c r="A36" s="184">
        <f>+'11- impo '!A35</f>
        <v>42826</v>
      </c>
      <c r="B36" s="184"/>
      <c r="C36" s="184"/>
      <c r="D36" s="155"/>
      <c r="E36" s="155"/>
      <c r="F36" s="155"/>
      <c r="G36" s="155"/>
      <c r="H36" s="155"/>
      <c r="I36" s="155"/>
    </row>
    <row r="37" spans="1:9" x14ac:dyDescent="0.2">
      <c r="A37" s="184">
        <f>+'11- impo '!A36</f>
        <v>42856</v>
      </c>
      <c r="B37" s="184"/>
      <c r="C37" s="184"/>
      <c r="D37" s="155"/>
      <c r="E37" s="155"/>
      <c r="F37" s="155"/>
      <c r="G37" s="155"/>
      <c r="H37" s="155"/>
      <c r="I37" s="155"/>
    </row>
    <row r="38" spans="1:9" x14ac:dyDescent="0.2">
      <c r="A38" s="184">
        <f>+'11- impo '!A37</f>
        <v>42887</v>
      </c>
      <c r="B38" s="184"/>
      <c r="C38" s="184"/>
      <c r="D38" s="155"/>
      <c r="E38" s="155"/>
      <c r="F38" s="155"/>
      <c r="G38" s="155"/>
      <c r="H38" s="155"/>
      <c r="I38" s="155"/>
    </row>
    <row r="39" spans="1:9" x14ac:dyDescent="0.2">
      <c r="A39" s="184">
        <f>+'11- impo '!A38</f>
        <v>42917</v>
      </c>
      <c r="B39" s="184"/>
      <c r="C39" s="184"/>
      <c r="D39" s="155"/>
      <c r="E39" s="155"/>
      <c r="F39" s="155"/>
      <c r="G39" s="155"/>
      <c r="H39" s="155"/>
      <c r="I39" s="155"/>
    </row>
    <row r="40" spans="1:9" x14ac:dyDescent="0.2">
      <c r="A40" s="184">
        <f>+'11- impo '!A39</f>
        <v>42948</v>
      </c>
      <c r="B40" s="184"/>
      <c r="C40" s="184"/>
      <c r="D40" s="155"/>
      <c r="E40" s="155"/>
      <c r="F40" s="155"/>
      <c r="G40" s="155"/>
      <c r="H40" s="155"/>
      <c r="I40" s="155"/>
    </row>
    <row r="41" spans="1:9" x14ac:dyDescent="0.2">
      <c r="A41" s="184">
        <f>+'11- impo '!A40</f>
        <v>42979</v>
      </c>
      <c r="B41" s="184"/>
      <c r="C41" s="184"/>
      <c r="D41" s="155"/>
      <c r="E41" s="155"/>
      <c r="F41" s="155"/>
      <c r="G41" s="155"/>
      <c r="H41" s="155"/>
      <c r="I41" s="155"/>
    </row>
    <row r="42" spans="1:9" x14ac:dyDescent="0.2">
      <c r="A42" s="184">
        <f>+'11- impo '!A41</f>
        <v>43009</v>
      </c>
      <c r="B42" s="184"/>
      <c r="C42" s="184"/>
      <c r="D42" s="155"/>
      <c r="E42" s="155"/>
      <c r="F42" s="155"/>
      <c r="G42" s="155"/>
      <c r="H42" s="155"/>
      <c r="I42" s="155"/>
    </row>
    <row r="43" spans="1:9" x14ac:dyDescent="0.2">
      <c r="A43" s="184">
        <f>+'11- impo '!A42</f>
        <v>43040</v>
      </c>
      <c r="B43" s="184"/>
      <c r="C43" s="184"/>
      <c r="D43" s="155"/>
      <c r="E43" s="155"/>
      <c r="F43" s="155"/>
      <c r="G43" s="155"/>
      <c r="H43" s="155"/>
      <c r="I43" s="155"/>
    </row>
    <row r="44" spans="1:9" ht="13.5" thickBot="1" x14ac:dyDescent="0.25">
      <c r="A44" s="186">
        <f>+'11- impo '!A43</f>
        <v>43070</v>
      </c>
      <c r="B44" s="186"/>
      <c r="C44" s="186"/>
      <c r="D44" s="187"/>
      <c r="E44" s="187"/>
      <c r="F44" s="187"/>
      <c r="G44" s="187"/>
      <c r="H44" s="187"/>
      <c r="I44" s="187"/>
    </row>
    <row r="45" spans="1:9" ht="13.5" thickBot="1" x14ac:dyDescent="0.25">
      <c r="A45" s="433">
        <f>+'11- impo '!A44</f>
        <v>43101</v>
      </c>
      <c r="B45" s="433"/>
      <c r="C45" s="433"/>
      <c r="D45" s="331"/>
      <c r="E45" s="331"/>
      <c r="F45" s="331"/>
      <c r="G45" s="331"/>
      <c r="H45" s="331"/>
      <c r="I45" s="331"/>
    </row>
    <row r="46" spans="1:9" hidden="1" x14ac:dyDescent="0.2">
      <c r="A46" s="429">
        <f>+'11- impo '!A45</f>
        <v>0</v>
      </c>
      <c r="B46" s="429"/>
      <c r="C46" s="429"/>
      <c r="D46" s="430"/>
      <c r="E46" s="430"/>
      <c r="F46" s="430"/>
      <c r="G46" s="430"/>
      <c r="H46" s="430"/>
      <c r="I46" s="430"/>
    </row>
    <row r="47" spans="1:9" hidden="1" x14ac:dyDescent="0.2">
      <c r="A47" s="184">
        <f>+'11- impo '!A46</f>
        <v>0</v>
      </c>
      <c r="B47" s="184"/>
      <c r="C47" s="184"/>
      <c r="D47" s="155"/>
      <c r="E47" s="155"/>
      <c r="F47" s="155"/>
      <c r="G47" s="155"/>
      <c r="H47" s="155"/>
      <c r="I47" s="155"/>
    </row>
    <row r="48" spans="1:9" hidden="1" x14ac:dyDescent="0.2">
      <c r="A48" s="184">
        <f>+'11- impo '!A47</f>
        <v>0</v>
      </c>
      <c r="B48" s="184"/>
      <c r="C48" s="184"/>
      <c r="D48" s="155"/>
      <c r="E48" s="155"/>
      <c r="F48" s="155"/>
      <c r="G48" s="155"/>
      <c r="H48" s="155"/>
      <c r="I48" s="155"/>
    </row>
    <row r="49" spans="1:9" hidden="1" x14ac:dyDescent="0.2">
      <c r="A49" s="184">
        <f>+'11- impo '!A48</f>
        <v>0</v>
      </c>
      <c r="B49" s="184"/>
      <c r="C49" s="184"/>
      <c r="D49" s="155"/>
      <c r="E49" s="155"/>
      <c r="F49" s="155"/>
      <c r="G49" s="155"/>
      <c r="H49" s="155"/>
      <c r="I49" s="155"/>
    </row>
    <row r="50" spans="1:9" hidden="1" x14ac:dyDescent="0.2">
      <c r="A50" s="184">
        <f>+'11- impo '!A49</f>
        <v>0</v>
      </c>
      <c r="B50" s="184"/>
      <c r="C50" s="184"/>
      <c r="D50" s="155"/>
      <c r="E50" s="155"/>
      <c r="F50" s="155"/>
      <c r="G50" s="155"/>
      <c r="H50" s="155"/>
      <c r="I50" s="155"/>
    </row>
    <row r="51" spans="1:9" hidden="1" x14ac:dyDescent="0.2">
      <c r="A51" s="184">
        <f>+'11- impo '!A50</f>
        <v>0</v>
      </c>
      <c r="B51" s="184"/>
      <c r="C51" s="184"/>
      <c r="D51" s="155"/>
      <c r="E51" s="155"/>
      <c r="F51" s="155"/>
      <c r="G51" s="155"/>
      <c r="H51" s="155"/>
      <c r="I51" s="155"/>
    </row>
    <row r="52" spans="1:9" hidden="1" x14ac:dyDescent="0.2">
      <c r="A52" s="184">
        <f>+'11- impo '!A51</f>
        <v>0</v>
      </c>
      <c r="B52" s="184"/>
      <c r="C52" s="184"/>
      <c r="D52" s="155"/>
      <c r="E52" s="155"/>
      <c r="F52" s="155"/>
      <c r="G52" s="155"/>
      <c r="H52" s="155"/>
      <c r="I52" s="155"/>
    </row>
    <row r="53" spans="1:9" hidden="1" x14ac:dyDescent="0.2">
      <c r="A53" s="184">
        <f>+'11- impo '!A52</f>
        <v>0</v>
      </c>
      <c r="B53" s="184"/>
      <c r="C53" s="184"/>
      <c r="D53" s="155"/>
      <c r="E53" s="155"/>
      <c r="F53" s="155"/>
      <c r="G53" s="155"/>
      <c r="H53" s="155"/>
      <c r="I53" s="155"/>
    </row>
    <row r="54" spans="1:9" hidden="1" x14ac:dyDescent="0.2">
      <c r="A54" s="184">
        <f>+'11- impo '!A53</f>
        <v>0</v>
      </c>
      <c r="B54" s="184"/>
      <c r="C54" s="184"/>
      <c r="D54" s="155"/>
      <c r="E54" s="155"/>
      <c r="F54" s="155"/>
      <c r="G54" s="155"/>
      <c r="H54" s="155"/>
      <c r="I54" s="155"/>
    </row>
    <row r="55" spans="1:9" hidden="1" x14ac:dyDescent="0.2">
      <c r="A55" s="184">
        <f>+'11- impo '!A54</f>
        <v>0</v>
      </c>
      <c r="B55" s="184"/>
      <c r="C55" s="184"/>
      <c r="D55" s="155"/>
      <c r="E55" s="155"/>
      <c r="F55" s="155"/>
      <c r="G55" s="155"/>
      <c r="H55" s="155"/>
      <c r="I55" s="155"/>
    </row>
    <row r="56" spans="1:9" ht="13.5" hidden="1" thickBot="1" x14ac:dyDescent="0.25">
      <c r="A56" s="186">
        <f>+'11- impo '!A55</f>
        <v>0</v>
      </c>
      <c r="B56" s="186"/>
      <c r="C56" s="186"/>
      <c r="D56" s="187"/>
      <c r="E56" s="187"/>
      <c r="F56" s="187"/>
      <c r="G56" s="187"/>
      <c r="H56" s="187"/>
      <c r="I56" s="187"/>
    </row>
    <row r="57" spans="1:9" ht="13.5" thickBot="1" x14ac:dyDescent="0.25">
      <c r="A57" s="200"/>
      <c r="B57" s="200"/>
      <c r="C57" s="200"/>
      <c r="D57" s="195"/>
      <c r="E57" s="195"/>
      <c r="F57" s="195"/>
      <c r="G57" s="195"/>
      <c r="H57" s="195"/>
      <c r="I57" s="195"/>
    </row>
    <row r="58" spans="1:9" x14ac:dyDescent="0.2">
      <c r="A58" s="197">
        <f>+'11- impo '!A57</f>
        <v>2015</v>
      </c>
      <c r="B58" s="212"/>
      <c r="C58" s="212"/>
      <c r="D58" s="213"/>
      <c r="E58" s="213"/>
      <c r="F58" s="213"/>
      <c r="G58" s="213"/>
      <c r="H58" s="213"/>
      <c r="I58" s="213"/>
    </row>
    <row r="59" spans="1:9" x14ac:dyDescent="0.2">
      <c r="A59" s="198">
        <f>+'11- impo '!A58</f>
        <v>2016</v>
      </c>
      <c r="B59" s="214"/>
      <c r="C59" s="214"/>
      <c r="D59" s="215"/>
      <c r="E59" s="215"/>
      <c r="F59" s="215"/>
      <c r="G59" s="215"/>
      <c r="H59" s="215"/>
      <c r="I59" s="215"/>
    </row>
    <row r="60" spans="1:9" ht="13.5" thickBot="1" x14ac:dyDescent="0.25">
      <c r="A60" s="199">
        <f>+'11- impo '!A59</f>
        <v>2017</v>
      </c>
      <c r="B60" s="216"/>
      <c r="C60" s="216"/>
      <c r="D60" s="217"/>
      <c r="E60" s="217"/>
      <c r="F60" s="217"/>
      <c r="G60" s="217"/>
      <c r="H60" s="217"/>
      <c r="I60" s="217"/>
    </row>
    <row r="61" spans="1:9" ht="13.5" thickBot="1" x14ac:dyDescent="0.25">
      <c r="A61" s="200"/>
      <c r="B61" s="218"/>
      <c r="C61" s="218"/>
      <c r="D61" s="70"/>
      <c r="E61" s="70"/>
      <c r="F61" s="70"/>
      <c r="G61" s="70"/>
      <c r="H61" s="70"/>
      <c r="I61" s="70"/>
    </row>
    <row r="62" spans="1:9" x14ac:dyDescent="0.2">
      <c r="A62" s="180" t="str">
        <f>+'11- impo '!A61</f>
        <v>Ene. 2017</v>
      </c>
      <c r="B62" s="219"/>
      <c r="C62" s="219"/>
      <c r="D62" s="213"/>
      <c r="E62" s="213"/>
      <c r="F62" s="213"/>
      <c r="G62" s="213"/>
      <c r="H62" s="213"/>
      <c r="I62" s="213"/>
    </row>
    <row r="63" spans="1:9" ht="13.5" thickBot="1" x14ac:dyDescent="0.25">
      <c r="A63" s="186" t="str">
        <f>+'11- impo '!A62</f>
        <v>Ene. 2018</v>
      </c>
      <c r="B63" s="220"/>
      <c r="C63" s="220"/>
      <c r="D63" s="217"/>
      <c r="E63" s="217"/>
      <c r="F63" s="217"/>
      <c r="G63" s="217"/>
      <c r="H63" s="217"/>
      <c r="I63" s="217"/>
    </row>
    <row r="64" spans="1:9" x14ac:dyDescent="0.2">
      <c r="A64" s="194"/>
      <c r="B64" s="194"/>
      <c r="C64" s="194"/>
    </row>
    <row r="65" spans="1:9" x14ac:dyDescent="0.2">
      <c r="A65" s="194"/>
      <c r="B65" s="194"/>
      <c r="C65" s="194"/>
    </row>
    <row r="68" spans="1:9" x14ac:dyDescent="0.2">
      <c r="A68" s="96" t="s">
        <v>153</v>
      </c>
      <c r="B68" s="96"/>
      <c r="C68" s="96"/>
      <c r="D68" s="97"/>
      <c r="E68" s="57"/>
    </row>
    <row r="69" spans="1:9" ht="13.5" thickBot="1" x14ac:dyDescent="0.25">
      <c r="A69" s="57"/>
      <c r="B69" s="57"/>
      <c r="C69" s="57"/>
      <c r="D69" s="57"/>
      <c r="E69" s="57"/>
    </row>
    <row r="70" spans="1:9" ht="13.5" thickBot="1" x14ac:dyDescent="0.25">
      <c r="A70" s="99" t="s">
        <v>10</v>
      </c>
      <c r="B70" s="101" t="s">
        <v>144</v>
      </c>
      <c r="C70" s="112" t="s">
        <v>148</v>
      </c>
      <c r="D70" s="101" t="s">
        <v>144</v>
      </c>
      <c r="E70" s="112" t="s">
        <v>148</v>
      </c>
      <c r="F70" s="101" t="s">
        <v>144</v>
      </c>
      <c r="G70" s="112" t="s">
        <v>148</v>
      </c>
      <c r="H70" s="101" t="s">
        <v>144</v>
      </c>
      <c r="I70" s="112" t="s">
        <v>148</v>
      </c>
    </row>
    <row r="71" spans="1:9" x14ac:dyDescent="0.2">
      <c r="A71" s="105">
        <v>2003</v>
      </c>
      <c r="B71" s="117">
        <f>+B58-SUM(B9:B20)</f>
        <v>0</v>
      </c>
      <c r="C71" s="117">
        <f t="shared" ref="C71:I71" si="0">+C58-SUM(C9:C20)</f>
        <v>0</v>
      </c>
      <c r="D71" s="117">
        <f t="shared" si="0"/>
        <v>0</v>
      </c>
      <c r="E71" s="117">
        <f t="shared" si="0"/>
        <v>0</v>
      </c>
      <c r="F71" s="117">
        <f t="shared" si="0"/>
        <v>0</v>
      </c>
      <c r="G71" s="117">
        <f t="shared" si="0"/>
        <v>0</v>
      </c>
      <c r="H71" s="117">
        <f t="shared" si="0"/>
        <v>0</v>
      </c>
      <c r="I71" s="118">
        <f t="shared" si="0"/>
        <v>0</v>
      </c>
    </row>
    <row r="72" spans="1:9" x14ac:dyDescent="0.2">
      <c r="A72" s="107">
        <v>2004</v>
      </c>
      <c r="B72" s="119">
        <f>+B59-SUM(B21:B32)</f>
        <v>0</v>
      </c>
      <c r="C72" s="119">
        <f t="shared" ref="C72:I72" si="1">+C59-SUM(C21:C32)</f>
        <v>0</v>
      </c>
      <c r="D72" s="119">
        <f t="shared" si="1"/>
        <v>0</v>
      </c>
      <c r="E72" s="119">
        <f t="shared" si="1"/>
        <v>0</v>
      </c>
      <c r="F72" s="119">
        <f t="shared" si="1"/>
        <v>0</v>
      </c>
      <c r="G72" s="119">
        <f t="shared" si="1"/>
        <v>0</v>
      </c>
      <c r="H72" s="119">
        <f t="shared" si="1"/>
        <v>0</v>
      </c>
      <c r="I72" s="120">
        <f t="shared" si="1"/>
        <v>0</v>
      </c>
    </row>
    <row r="73" spans="1:9" ht="13.5" thickBot="1" x14ac:dyDescent="0.25">
      <c r="A73" s="108">
        <v>2005</v>
      </c>
      <c r="B73" s="121">
        <f>+B60-SUM(B33:B44)</f>
        <v>0</v>
      </c>
      <c r="C73" s="121">
        <f t="shared" ref="C73:I73" si="2">+C60-SUM(C33:C44)</f>
        <v>0</v>
      </c>
      <c r="D73" s="121">
        <f t="shared" si="2"/>
        <v>0</v>
      </c>
      <c r="E73" s="121">
        <f t="shared" si="2"/>
        <v>0</v>
      </c>
      <c r="F73" s="121">
        <f t="shared" si="2"/>
        <v>0</v>
      </c>
      <c r="G73" s="121">
        <f t="shared" si="2"/>
        <v>0</v>
      </c>
      <c r="H73" s="121">
        <f t="shared" si="2"/>
        <v>0</v>
      </c>
      <c r="I73" s="122">
        <f t="shared" si="2"/>
        <v>0</v>
      </c>
    </row>
    <row r="74" spans="1:9" x14ac:dyDescent="0.2">
      <c r="A74" s="105" t="str">
        <f>+A62</f>
        <v>Ene. 2017</v>
      </c>
      <c r="B74" s="124">
        <f>+B62-(SUM(B33:INDEX(B33:B44,'parámetros e instrucciones'!$E$3)))</f>
        <v>0</v>
      </c>
      <c r="C74" s="124">
        <f>+C62-(SUM(C33:INDEX(C33:C44,'parámetros e instrucciones'!$E$3)))</f>
        <v>0</v>
      </c>
      <c r="D74" s="124">
        <f>+D62-(SUM(D33:INDEX(D33:D44,'parámetros e instrucciones'!$E$3)))</f>
        <v>0</v>
      </c>
      <c r="E74" s="124">
        <f>+E62-(SUM(E33:INDEX(E33:E44,'parámetros e instrucciones'!$E$3)))</f>
        <v>0</v>
      </c>
      <c r="F74" s="124">
        <f>+F62-(SUM(F33:INDEX(F33:F44,'parámetros e instrucciones'!$E$3)))</f>
        <v>0</v>
      </c>
      <c r="G74" s="124">
        <f>+G62-(SUM(G33:INDEX(G33:G44,'parámetros e instrucciones'!$E$3)))</f>
        <v>0</v>
      </c>
      <c r="H74" s="124">
        <f>+H62-(SUM(H33:INDEX(H33:H44,'parámetros e instrucciones'!$E$3)))</f>
        <v>0</v>
      </c>
      <c r="I74" s="124">
        <f>+I62-(SUM(I33:INDEX(I33:I44,'parámetros e instrucciones'!$E$3)))</f>
        <v>0</v>
      </c>
    </row>
    <row r="75" spans="1:9" ht="13.5" thickBot="1" x14ac:dyDescent="0.25">
      <c r="A75" s="108" t="str">
        <f>+A63</f>
        <v>Ene. 2018</v>
      </c>
      <c r="B75" s="125">
        <f>+B63-(SUM(B45:INDEX(B45:B56,'parámetros e instrucciones'!$E$3)))</f>
        <v>0</v>
      </c>
      <c r="C75" s="125">
        <f>+C63-(SUM(C45:INDEX(C45:C56,'parámetros e instrucciones'!$E$3)))</f>
        <v>0</v>
      </c>
      <c r="D75" s="125">
        <f>+D63-(SUM(D45:INDEX(D45:D56,'parámetros e instrucciones'!$E$3)))</f>
        <v>0</v>
      </c>
      <c r="E75" s="125">
        <f>+E63-(SUM(E45:INDEX(E45:E56,'parámetros e instrucciones'!$E$3)))</f>
        <v>0</v>
      </c>
      <c r="F75" s="125">
        <f>+F63-(SUM(F45:INDEX(F45:F56,'parámetros e instrucciones'!$E$3)))</f>
        <v>0</v>
      </c>
      <c r="G75" s="125">
        <f>+G63-(SUM(G45:INDEX(G45:G56,'parámetros e instrucciones'!$E$3)))</f>
        <v>0</v>
      </c>
      <c r="H75" s="125">
        <f>+H63-(SUM(H45:INDEX(H45:H56,'parámetros e instrucciones'!$E$3)))</f>
        <v>0</v>
      </c>
      <c r="I75" s="125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24" top="0.19" bottom="0.25" header="0" footer="0"/>
  <pageSetup paperSize="9" scale="79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8"/>
  <sheetViews>
    <sheetView showGridLines="0" zoomScale="75" workbookViewId="0"/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32.28515625" style="52" customWidth="1"/>
    <col min="6" max="16384" width="11.42578125" style="52"/>
  </cols>
  <sheetData>
    <row r="1" spans="1:5" x14ac:dyDescent="0.2">
      <c r="A1" s="143" t="s">
        <v>142</v>
      </c>
      <c r="B1" s="144"/>
      <c r="C1" s="144"/>
      <c r="D1" s="144"/>
      <c r="E1" s="144"/>
    </row>
    <row r="2" spans="1:5" x14ac:dyDescent="0.2">
      <c r="A2" s="143" t="s">
        <v>17</v>
      </c>
      <c r="B2" s="144"/>
      <c r="C2" s="144"/>
      <c r="D2" s="144"/>
      <c r="E2" s="144"/>
    </row>
    <row r="3" spans="1:5" x14ac:dyDescent="0.2">
      <c r="A3" s="389" t="s">
        <v>256</v>
      </c>
      <c r="B3" s="388"/>
      <c r="C3" s="388"/>
      <c r="D3" s="388"/>
      <c r="E3" s="388"/>
    </row>
    <row r="4" spans="1:5" x14ac:dyDescent="0.2">
      <c r="A4" s="389" t="s">
        <v>231</v>
      </c>
      <c r="B4" s="388"/>
      <c r="C4" s="388"/>
      <c r="D4" s="388"/>
      <c r="E4" s="388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58"/>
      <c r="B6" s="158"/>
      <c r="C6" s="158"/>
      <c r="D6" s="158"/>
      <c r="E6" s="450" t="s">
        <v>257</v>
      </c>
    </row>
    <row r="7" spans="1:5" ht="13.5" thickBot="1" x14ac:dyDescent="0.25">
      <c r="A7" s="435" t="s">
        <v>10</v>
      </c>
      <c r="B7" s="449" t="s">
        <v>250</v>
      </c>
      <c r="C7" s="449" t="s">
        <v>252</v>
      </c>
      <c r="D7" s="449" t="s">
        <v>251</v>
      </c>
      <c r="E7" s="451" t="s">
        <v>20</v>
      </c>
    </row>
    <row r="8" spans="1:5" x14ac:dyDescent="0.2">
      <c r="A8" s="439">
        <v>42004</v>
      </c>
      <c r="B8" s="440"/>
      <c r="C8" s="440"/>
      <c r="D8" s="440"/>
      <c r="E8" s="452"/>
    </row>
    <row r="9" spans="1:5" x14ac:dyDescent="0.2">
      <c r="A9" s="441">
        <v>42369</v>
      </c>
      <c r="B9" s="442"/>
      <c r="C9" s="442"/>
      <c r="D9" s="442"/>
      <c r="E9" s="453"/>
    </row>
    <row r="10" spans="1:5" x14ac:dyDescent="0.2">
      <c r="A10" s="441">
        <v>42735</v>
      </c>
      <c r="B10" s="443"/>
      <c r="C10" s="443"/>
      <c r="D10" s="443"/>
      <c r="E10" s="453"/>
    </row>
    <row r="11" spans="1:5" ht="13.5" thickBot="1" x14ac:dyDescent="0.25">
      <c r="A11" s="444">
        <v>43100</v>
      </c>
      <c r="B11" s="445"/>
      <c r="C11" s="445"/>
      <c r="D11" s="445"/>
      <c r="E11" s="454"/>
    </row>
    <row r="12" spans="1:5" x14ac:dyDescent="0.2">
      <c r="A12" s="439">
        <v>42766</v>
      </c>
      <c r="B12" s="446"/>
      <c r="C12" s="446"/>
      <c r="D12" s="446"/>
      <c r="E12" s="455"/>
    </row>
    <row r="13" spans="1:5" ht="13.5" thickBot="1" x14ac:dyDescent="0.25">
      <c r="A13" s="447">
        <v>43131</v>
      </c>
      <c r="B13" s="448"/>
      <c r="C13" s="448"/>
      <c r="D13" s="448"/>
      <c r="E13" s="456"/>
    </row>
    <row r="16" spans="1:5" x14ac:dyDescent="0.2">
      <c r="A16" s="195"/>
      <c r="B16" s="195"/>
      <c r="C16" s="195"/>
      <c r="D16" s="195"/>
    </row>
    <row r="17" spans="1:4" x14ac:dyDescent="0.2">
      <c r="A17" s="195"/>
      <c r="B17" s="195"/>
      <c r="C17" s="195"/>
      <c r="D17" s="195"/>
    </row>
    <row r="18" spans="1:4" x14ac:dyDescent="0.2">
      <c r="A18" s="195"/>
      <c r="B18" s="195"/>
      <c r="C18" s="195"/>
      <c r="D18" s="195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zoomScale="75" workbookViewId="0">
      <selection activeCell="C8" sqref="C8"/>
    </sheetView>
  </sheetViews>
  <sheetFormatPr baseColWidth="10" defaultRowHeight="12.75" x14ac:dyDescent="0.2"/>
  <cols>
    <col min="1" max="1" width="14.5703125" style="52" customWidth="1"/>
    <col min="2" max="2" width="29.5703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58" t="s">
        <v>91</v>
      </c>
      <c r="B1" s="158"/>
      <c r="C1" s="158"/>
      <c r="D1" s="158"/>
      <c r="E1" s="158"/>
      <c r="F1" s="158"/>
      <c r="G1" s="158"/>
    </row>
    <row r="2" spans="1:7" x14ac:dyDescent="0.2">
      <c r="A2" s="143" t="s">
        <v>79</v>
      </c>
      <c r="B2" s="144"/>
      <c r="C2" s="144"/>
      <c r="D2" s="144"/>
      <c r="E2" s="144"/>
      <c r="F2" s="144"/>
    </row>
    <row r="3" spans="1:7" s="396" customFormat="1" x14ac:dyDescent="0.2">
      <c r="A3" s="389" t="str">
        <f>+'1.modelos'!A3</f>
        <v>Denim</v>
      </c>
      <c r="B3" s="388"/>
      <c r="C3" s="388"/>
      <c r="D3" s="388"/>
      <c r="E3" s="388"/>
      <c r="F3" s="388"/>
      <c r="G3" s="428"/>
    </row>
    <row r="4" spans="1:7" x14ac:dyDescent="0.2">
      <c r="A4" s="143" t="s">
        <v>87</v>
      </c>
      <c r="B4" s="144"/>
      <c r="C4" s="144"/>
      <c r="D4" s="144"/>
      <c r="E4" s="144"/>
      <c r="F4" s="144"/>
    </row>
    <row r="5" spans="1:7" x14ac:dyDescent="0.2">
      <c r="A5" s="143" t="s">
        <v>80</v>
      </c>
      <c r="B5" s="144"/>
      <c r="C5" s="144"/>
      <c r="D5" s="144"/>
      <c r="E5" s="144"/>
      <c r="F5" s="144"/>
    </row>
    <row r="6" spans="1:7" ht="13.5" thickBot="1" x14ac:dyDescent="0.25">
      <c r="A6" s="143" t="s">
        <v>81</v>
      </c>
      <c r="B6" s="144"/>
      <c r="C6" s="144"/>
      <c r="D6" s="144"/>
      <c r="E6" s="144"/>
      <c r="F6" s="144"/>
    </row>
    <row r="7" spans="1:7" ht="12.75" customHeight="1" x14ac:dyDescent="0.2">
      <c r="A7" s="159" t="s">
        <v>9</v>
      </c>
      <c r="B7" s="159" t="s">
        <v>82</v>
      </c>
      <c r="C7" s="159" t="s">
        <v>83</v>
      </c>
      <c r="D7" s="159" t="s">
        <v>16</v>
      </c>
      <c r="E7" s="159" t="s">
        <v>97</v>
      </c>
      <c r="F7"/>
    </row>
    <row r="8" spans="1:7" ht="13.5" thickBot="1" x14ac:dyDescent="0.25">
      <c r="A8" s="179" t="s">
        <v>10</v>
      </c>
      <c r="B8" s="179" t="s">
        <v>84</v>
      </c>
      <c r="C8" s="179" t="s">
        <v>232</v>
      </c>
      <c r="D8" s="179" t="s">
        <v>85</v>
      </c>
      <c r="E8" s="179" t="s">
        <v>85</v>
      </c>
      <c r="F8"/>
    </row>
    <row r="9" spans="1:7" x14ac:dyDescent="0.2">
      <c r="A9" s="180">
        <f>+'12Reventa'!A9</f>
        <v>42005</v>
      </c>
      <c r="B9" s="181"/>
      <c r="C9" s="182"/>
      <c r="D9" s="183"/>
      <c r="E9" s="182"/>
      <c r="F9"/>
    </row>
    <row r="10" spans="1:7" x14ac:dyDescent="0.2">
      <c r="A10" s="184">
        <f>+'12Reventa'!A10</f>
        <v>42036</v>
      </c>
      <c r="B10" s="185"/>
      <c r="C10" s="155"/>
      <c r="D10" s="156"/>
      <c r="E10" s="155"/>
      <c r="F10"/>
    </row>
    <row r="11" spans="1:7" x14ac:dyDescent="0.2">
      <c r="A11" s="184">
        <f>+'12Reventa'!A11</f>
        <v>42064</v>
      </c>
      <c r="B11" s="185"/>
      <c r="C11" s="155"/>
      <c r="D11" s="156"/>
      <c r="E11" s="155"/>
      <c r="F11"/>
    </row>
    <row r="12" spans="1:7" x14ac:dyDescent="0.2">
      <c r="A12" s="184">
        <f>+'12Reventa'!A12</f>
        <v>42095</v>
      </c>
      <c r="B12" s="185"/>
      <c r="C12" s="155"/>
      <c r="D12" s="156"/>
      <c r="E12" s="155"/>
      <c r="F12"/>
    </row>
    <row r="13" spans="1:7" x14ac:dyDescent="0.2">
      <c r="A13" s="184">
        <f>+'12Reventa'!A13</f>
        <v>42125</v>
      </c>
      <c r="B13" s="155"/>
      <c r="C13" s="155"/>
      <c r="D13" s="156"/>
      <c r="E13" s="155"/>
      <c r="F13"/>
    </row>
    <row r="14" spans="1:7" x14ac:dyDescent="0.2">
      <c r="A14" s="184">
        <f>+'12Reventa'!A14</f>
        <v>42156</v>
      </c>
      <c r="B14" s="185"/>
      <c r="C14" s="155"/>
      <c r="D14" s="156"/>
      <c r="E14" s="155"/>
      <c r="F14"/>
    </row>
    <row r="15" spans="1:7" x14ac:dyDescent="0.2">
      <c r="A15" s="184">
        <f>+'12Reventa'!A15</f>
        <v>42186</v>
      </c>
      <c r="B15" s="155"/>
      <c r="C15" s="155"/>
      <c r="D15" s="156"/>
      <c r="E15" s="155"/>
      <c r="F15"/>
    </row>
    <row r="16" spans="1:7" x14ac:dyDescent="0.2">
      <c r="A16" s="184">
        <f>+'12Reventa'!A16</f>
        <v>42217</v>
      </c>
      <c r="B16" s="155"/>
      <c r="C16" s="155"/>
      <c r="D16" s="156"/>
      <c r="E16" s="155"/>
      <c r="F16"/>
    </row>
    <row r="17" spans="1:6" x14ac:dyDescent="0.2">
      <c r="A17" s="184">
        <f>+'12Reventa'!A17</f>
        <v>42248</v>
      </c>
      <c r="B17" s="155"/>
      <c r="C17" s="155"/>
      <c r="D17" s="156"/>
      <c r="E17" s="155"/>
      <c r="F17"/>
    </row>
    <row r="18" spans="1:6" x14ac:dyDescent="0.2">
      <c r="A18" s="184">
        <f>+'12Reventa'!A18</f>
        <v>42278</v>
      </c>
      <c r="B18" s="155"/>
      <c r="C18" s="155"/>
      <c r="D18" s="156"/>
      <c r="E18" s="155"/>
      <c r="F18"/>
    </row>
    <row r="19" spans="1:6" x14ac:dyDescent="0.2">
      <c r="A19" s="184">
        <f>+'12Reventa'!A19</f>
        <v>42309</v>
      </c>
      <c r="B19" s="155"/>
      <c r="C19" s="155"/>
      <c r="D19" s="156"/>
      <c r="E19" s="155"/>
      <c r="F19"/>
    </row>
    <row r="20" spans="1:6" ht="13.5" thickBot="1" x14ac:dyDescent="0.25">
      <c r="A20" s="186">
        <f>+'12Reventa'!A20</f>
        <v>42339</v>
      </c>
      <c r="B20" s="187"/>
      <c r="C20" s="187"/>
      <c r="D20" s="188"/>
      <c r="E20" s="187"/>
      <c r="F20"/>
    </row>
    <row r="21" spans="1:6" x14ac:dyDescent="0.2">
      <c r="A21" s="180">
        <f>+'12Reventa'!A21</f>
        <v>42370</v>
      </c>
      <c r="B21" s="182"/>
      <c r="C21" s="182"/>
      <c r="D21" s="156"/>
      <c r="E21" s="182"/>
      <c r="F21"/>
    </row>
    <row r="22" spans="1:6" x14ac:dyDescent="0.2">
      <c r="A22" s="184">
        <f>+'12Reventa'!A22</f>
        <v>42401</v>
      </c>
      <c r="B22" s="155"/>
      <c r="C22" s="155"/>
      <c r="D22" s="189"/>
      <c r="E22" s="155"/>
      <c r="F22"/>
    </row>
    <row r="23" spans="1:6" x14ac:dyDescent="0.2">
      <c r="A23" s="184">
        <f>+'12Reventa'!A23</f>
        <v>42430</v>
      </c>
      <c r="B23" s="155"/>
      <c r="C23" s="155"/>
      <c r="D23" s="156"/>
      <c r="E23" s="155"/>
      <c r="F23"/>
    </row>
    <row r="24" spans="1:6" x14ac:dyDescent="0.2">
      <c r="A24" s="184">
        <f>+'12Reventa'!A24</f>
        <v>42461</v>
      </c>
      <c r="B24" s="155"/>
      <c r="C24" s="155"/>
      <c r="D24" s="156"/>
      <c r="E24" s="155"/>
      <c r="F24"/>
    </row>
    <row r="25" spans="1:6" x14ac:dyDescent="0.2">
      <c r="A25" s="184">
        <f>+'12Reventa'!A25</f>
        <v>42491</v>
      </c>
      <c r="B25" s="155"/>
      <c r="C25" s="155"/>
      <c r="D25" s="156"/>
      <c r="E25" s="155"/>
      <c r="F25"/>
    </row>
    <row r="26" spans="1:6" x14ac:dyDescent="0.2">
      <c r="A26" s="184">
        <f>+'12Reventa'!A26</f>
        <v>42522</v>
      </c>
      <c r="B26" s="155"/>
      <c r="C26" s="155"/>
      <c r="D26" s="156"/>
      <c r="E26" s="155"/>
      <c r="F26"/>
    </row>
    <row r="27" spans="1:6" x14ac:dyDescent="0.2">
      <c r="A27" s="184">
        <f>+'12Reventa'!A27</f>
        <v>42552</v>
      </c>
      <c r="B27" s="155"/>
      <c r="C27" s="155"/>
      <c r="D27" s="156"/>
      <c r="E27" s="155"/>
      <c r="F27"/>
    </row>
    <row r="28" spans="1:6" x14ac:dyDescent="0.2">
      <c r="A28" s="184">
        <f>+'12Reventa'!A28</f>
        <v>42583</v>
      </c>
      <c r="B28" s="155"/>
      <c r="C28" s="155"/>
      <c r="D28" s="156"/>
      <c r="E28" s="155"/>
      <c r="F28"/>
    </row>
    <row r="29" spans="1:6" x14ac:dyDescent="0.2">
      <c r="A29" s="184">
        <f>+'12Reventa'!A29</f>
        <v>42614</v>
      </c>
      <c r="B29" s="155"/>
      <c r="C29" s="155"/>
      <c r="D29" s="156"/>
      <c r="E29" s="155"/>
      <c r="F29"/>
    </row>
    <row r="30" spans="1:6" x14ac:dyDescent="0.2">
      <c r="A30" s="184">
        <f>+'12Reventa'!A30</f>
        <v>42644</v>
      </c>
      <c r="B30" s="155"/>
      <c r="C30" s="155"/>
      <c r="D30" s="156"/>
      <c r="E30" s="155"/>
      <c r="F30"/>
    </row>
    <row r="31" spans="1:6" x14ac:dyDescent="0.2">
      <c r="A31" s="184">
        <f>+'12Reventa'!A31</f>
        <v>42675</v>
      </c>
      <c r="B31" s="155"/>
      <c r="C31" s="155"/>
      <c r="D31" s="156"/>
      <c r="E31" s="155"/>
      <c r="F31"/>
    </row>
    <row r="32" spans="1:6" ht="13.5" thickBot="1" x14ac:dyDescent="0.25">
      <c r="A32" s="186">
        <f>+'12Reventa'!A32</f>
        <v>42705</v>
      </c>
      <c r="B32" s="187"/>
      <c r="C32" s="187"/>
      <c r="D32" s="190"/>
      <c r="E32" s="187"/>
      <c r="F32"/>
    </row>
    <row r="33" spans="1:6" x14ac:dyDescent="0.2">
      <c r="A33" s="180">
        <f>+'12Reventa'!A33</f>
        <v>42736</v>
      </c>
      <c r="B33" s="182"/>
      <c r="C33" s="191"/>
      <c r="D33" s="181"/>
      <c r="E33" s="182"/>
      <c r="F33"/>
    </row>
    <row r="34" spans="1:6" x14ac:dyDescent="0.2">
      <c r="A34" s="184">
        <f>+'12Reventa'!A34</f>
        <v>42767</v>
      </c>
      <c r="B34" s="155"/>
      <c r="C34" s="131"/>
      <c r="D34" s="185"/>
      <c r="E34" s="155"/>
      <c r="F34"/>
    </row>
    <row r="35" spans="1:6" x14ac:dyDescent="0.2">
      <c r="A35" s="184">
        <f>+'12Reventa'!A35</f>
        <v>42795</v>
      </c>
      <c r="B35" s="155"/>
      <c r="C35" s="131"/>
      <c r="D35" s="185"/>
      <c r="E35" s="155"/>
      <c r="F35"/>
    </row>
    <row r="36" spans="1:6" x14ac:dyDescent="0.2">
      <c r="A36" s="184">
        <f>+'12Reventa'!A36</f>
        <v>42826</v>
      </c>
      <c r="B36" s="155"/>
      <c r="C36" s="131"/>
      <c r="D36" s="185"/>
      <c r="E36" s="155"/>
      <c r="F36"/>
    </row>
    <row r="37" spans="1:6" x14ac:dyDescent="0.2">
      <c r="A37" s="184">
        <f>+'12Reventa'!A37</f>
        <v>42856</v>
      </c>
      <c r="B37" s="155"/>
      <c r="C37" s="131"/>
      <c r="D37" s="185"/>
      <c r="E37" s="155"/>
      <c r="F37"/>
    </row>
    <row r="38" spans="1:6" x14ac:dyDescent="0.2">
      <c r="A38" s="184">
        <f>+'12Reventa'!A38</f>
        <v>42887</v>
      </c>
      <c r="B38" s="155"/>
      <c r="C38" s="131"/>
      <c r="D38" s="185"/>
      <c r="E38" s="155"/>
      <c r="F38"/>
    </row>
    <row r="39" spans="1:6" x14ac:dyDescent="0.2">
      <c r="A39" s="184">
        <f>+'12Reventa'!A39</f>
        <v>42917</v>
      </c>
      <c r="B39" s="155"/>
      <c r="C39" s="131"/>
      <c r="D39" s="185"/>
      <c r="E39" s="155"/>
      <c r="F39"/>
    </row>
    <row r="40" spans="1:6" x14ac:dyDescent="0.2">
      <c r="A40" s="184">
        <f>+'12Reventa'!A40</f>
        <v>42948</v>
      </c>
      <c r="B40" s="155"/>
      <c r="C40" s="131"/>
      <c r="D40" s="185"/>
      <c r="E40" s="155"/>
      <c r="F40"/>
    </row>
    <row r="41" spans="1:6" x14ac:dyDescent="0.2">
      <c r="A41" s="184">
        <f>+'12Reventa'!A41</f>
        <v>42979</v>
      </c>
      <c r="B41" s="155"/>
      <c r="C41" s="131"/>
      <c r="D41" s="185"/>
      <c r="E41" s="155"/>
      <c r="F41"/>
    </row>
    <row r="42" spans="1:6" x14ac:dyDescent="0.2">
      <c r="A42" s="184">
        <f>+'12Reventa'!A42</f>
        <v>43009</v>
      </c>
      <c r="B42" s="155"/>
      <c r="C42" s="131"/>
      <c r="D42" s="185"/>
      <c r="E42" s="155"/>
      <c r="F42"/>
    </row>
    <row r="43" spans="1:6" x14ac:dyDescent="0.2">
      <c r="A43" s="184">
        <f>+'12Reventa'!A43</f>
        <v>43040</v>
      </c>
      <c r="B43" s="155"/>
      <c r="C43" s="131"/>
      <c r="D43" s="185"/>
      <c r="E43" s="155"/>
      <c r="F43"/>
    </row>
    <row r="44" spans="1:6" ht="13.5" thickBot="1" x14ac:dyDescent="0.25">
      <c r="A44" s="186">
        <f>+'12Reventa'!A44</f>
        <v>43070</v>
      </c>
      <c r="B44" s="187"/>
      <c r="C44" s="192"/>
      <c r="D44" s="193"/>
      <c r="E44" s="187"/>
      <c r="F44"/>
    </row>
    <row r="45" spans="1:6" ht="13.5" thickBot="1" x14ac:dyDescent="0.25">
      <c r="A45" s="433">
        <f>+'12Reventa'!A45</f>
        <v>43101</v>
      </c>
      <c r="B45" s="331"/>
      <c r="C45" s="434"/>
      <c r="D45" s="373"/>
      <c r="E45" s="331"/>
      <c r="F45"/>
    </row>
    <row r="46" spans="1:6" hidden="1" x14ac:dyDescent="0.2">
      <c r="A46" s="429">
        <f>+'12Reventa'!A46</f>
        <v>0</v>
      </c>
      <c r="B46" s="430"/>
      <c r="C46" s="431"/>
      <c r="D46" s="432"/>
      <c r="E46" s="430"/>
      <c r="F46"/>
    </row>
    <row r="47" spans="1:6" hidden="1" x14ac:dyDescent="0.2">
      <c r="A47" s="184">
        <f>+'12Reventa'!A48</f>
        <v>0</v>
      </c>
      <c r="B47" s="155"/>
      <c r="C47" s="131"/>
      <c r="D47" s="185"/>
      <c r="E47" s="155"/>
      <c r="F47"/>
    </row>
    <row r="48" spans="1:6" hidden="1" x14ac:dyDescent="0.2">
      <c r="A48" s="184">
        <f>+'12Reventa'!A49</f>
        <v>0</v>
      </c>
      <c r="B48" s="155"/>
      <c r="C48" s="131"/>
      <c r="D48" s="185"/>
      <c r="E48" s="155"/>
      <c r="F48"/>
    </row>
    <row r="49" spans="1:6" hidden="1" x14ac:dyDescent="0.2">
      <c r="A49" s="184">
        <f>+'12Reventa'!A50</f>
        <v>0</v>
      </c>
      <c r="B49" s="155"/>
      <c r="C49" s="131"/>
      <c r="D49" s="185"/>
      <c r="E49" s="155"/>
      <c r="F49"/>
    </row>
    <row r="50" spans="1:6" hidden="1" x14ac:dyDescent="0.2">
      <c r="A50" s="184">
        <f>+'12Reventa'!A51</f>
        <v>0</v>
      </c>
      <c r="B50" s="155"/>
      <c r="C50" s="131"/>
      <c r="D50" s="185"/>
      <c r="E50" s="155"/>
      <c r="F50"/>
    </row>
    <row r="51" spans="1:6" hidden="1" x14ac:dyDescent="0.2">
      <c r="A51" s="184">
        <f>+'12Reventa'!A52</f>
        <v>0</v>
      </c>
      <c r="B51" s="155"/>
      <c r="C51" s="131"/>
      <c r="D51" s="185"/>
      <c r="E51" s="155"/>
      <c r="F51"/>
    </row>
    <row r="52" spans="1:6" hidden="1" x14ac:dyDescent="0.2">
      <c r="A52" s="184">
        <f>+'12Reventa'!A53</f>
        <v>0</v>
      </c>
      <c r="B52" s="155"/>
      <c r="C52" s="131"/>
      <c r="D52" s="185"/>
      <c r="E52" s="155"/>
      <c r="F52"/>
    </row>
    <row r="53" spans="1:6" hidden="1" x14ac:dyDescent="0.2">
      <c r="A53" s="184">
        <f>+'12Reventa'!A54</f>
        <v>0</v>
      </c>
      <c r="B53" s="155"/>
      <c r="C53" s="131"/>
      <c r="D53" s="185"/>
      <c r="E53" s="155"/>
      <c r="F53"/>
    </row>
    <row r="54" spans="1:6" hidden="1" x14ac:dyDescent="0.2">
      <c r="A54" s="184">
        <f>+'12Reventa'!A55</f>
        <v>0</v>
      </c>
      <c r="B54" s="155"/>
      <c r="C54" s="131"/>
      <c r="D54" s="185"/>
      <c r="E54" s="155"/>
      <c r="F54"/>
    </row>
    <row r="55" spans="1:6" ht="13.5" hidden="1" thickBot="1" x14ac:dyDescent="0.25">
      <c r="A55" s="186">
        <f>+'12Reventa'!A56</f>
        <v>0</v>
      </c>
      <c r="B55" s="187"/>
      <c r="C55" s="192"/>
      <c r="D55" s="193"/>
      <c r="E55" s="187"/>
      <c r="F55"/>
    </row>
    <row r="56" spans="1:6" ht="13.5" thickBot="1" x14ac:dyDescent="0.25">
      <c r="A56" s="194"/>
      <c r="B56" s="195"/>
      <c r="C56" s="195"/>
      <c r="D56" s="196"/>
      <c r="E56" s="195"/>
      <c r="F56"/>
    </row>
    <row r="57" spans="1:6" x14ac:dyDescent="0.2">
      <c r="A57" s="197">
        <f>+'11- impo '!A57</f>
        <v>2015</v>
      </c>
      <c r="B57" s="182"/>
      <c r="C57" s="182"/>
      <c r="D57" s="182"/>
      <c r="E57" s="182"/>
      <c r="F57"/>
    </row>
    <row r="58" spans="1:6" x14ac:dyDescent="0.2">
      <c r="A58" s="198">
        <f>+'11- impo '!A58</f>
        <v>2016</v>
      </c>
      <c r="B58" s="155"/>
      <c r="C58" s="155"/>
      <c r="D58" s="155"/>
      <c r="E58" s="155"/>
      <c r="F58"/>
    </row>
    <row r="59" spans="1:6" ht="13.5" thickBot="1" x14ac:dyDescent="0.25">
      <c r="A59" s="199">
        <f>+'11- impo '!A59</f>
        <v>2017</v>
      </c>
      <c r="B59" s="187"/>
      <c r="C59" s="187"/>
      <c r="D59" s="187"/>
      <c r="E59" s="187"/>
      <c r="F59"/>
    </row>
    <row r="60" spans="1:6" ht="13.5" thickBot="1" x14ac:dyDescent="0.25">
      <c r="A60" s="200"/>
      <c r="B60" s="195"/>
      <c r="C60" s="195"/>
      <c r="D60" s="195"/>
      <c r="E60" s="195"/>
      <c r="F60"/>
    </row>
    <row r="61" spans="1:6" x14ac:dyDescent="0.2">
      <c r="A61" s="180" t="str">
        <f>+'11- impo '!A61</f>
        <v>Ene. 2017</v>
      </c>
      <c r="B61" s="182"/>
      <c r="C61" s="182"/>
      <c r="D61" s="182"/>
      <c r="E61" s="182"/>
      <c r="F61"/>
    </row>
    <row r="62" spans="1:6" ht="13.5" thickBot="1" x14ac:dyDescent="0.25">
      <c r="A62" s="186" t="str">
        <f>+'11- impo '!A62</f>
        <v>Ene. 2018</v>
      </c>
      <c r="B62" s="187"/>
      <c r="C62" s="187"/>
      <c r="D62" s="187"/>
      <c r="E62" s="187"/>
      <c r="F62"/>
    </row>
    <row r="63" spans="1:6" x14ac:dyDescent="0.2">
      <c r="A63" s="194"/>
    </row>
    <row r="64" spans="1:6" x14ac:dyDescent="0.2">
      <c r="A64" s="201" t="s">
        <v>86</v>
      </c>
    </row>
    <row r="65" spans="1:6" x14ac:dyDescent="0.2">
      <c r="A65" s="170"/>
    </row>
    <row r="66" spans="1:6" x14ac:dyDescent="0.2">
      <c r="A66" s="170"/>
      <c r="E66" s="195"/>
      <c r="F66" s="195"/>
    </row>
    <row r="67" spans="1:6" x14ac:dyDescent="0.2">
      <c r="A67" s="96" t="s">
        <v>153</v>
      </c>
      <c r="B67" s="97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99" t="s">
        <v>10</v>
      </c>
      <c r="C69" s="102" t="s">
        <v>144</v>
      </c>
      <c r="D69" s="104" t="s">
        <v>123</v>
      </c>
    </row>
    <row r="70" spans="1:6" x14ac:dyDescent="0.2">
      <c r="A70" s="105">
        <v>2003</v>
      </c>
      <c r="C70" s="117">
        <f>+C57-SUM(C8:C19)</f>
        <v>0</v>
      </c>
      <c r="D70" s="118">
        <f>+D57-SUM(D8:D19)</f>
        <v>0</v>
      </c>
    </row>
    <row r="71" spans="1:6" x14ac:dyDescent="0.2">
      <c r="A71" s="107">
        <v>2004</v>
      </c>
      <c r="C71" s="119">
        <f>+C58-SUM(C20:C31)</f>
        <v>0</v>
      </c>
      <c r="D71" s="120">
        <f>+D58-SUM(D20:D31)</f>
        <v>0</v>
      </c>
    </row>
    <row r="72" spans="1:6" ht="13.5" thickBot="1" x14ac:dyDescent="0.25">
      <c r="A72" s="108">
        <v>2005</v>
      </c>
      <c r="C72" s="121">
        <f>+C59-SUM(C32:C43)</f>
        <v>0</v>
      </c>
      <c r="D72" s="122">
        <f>+D59-SUM(D32:D43)</f>
        <v>0</v>
      </c>
    </row>
    <row r="73" spans="1:6" x14ac:dyDescent="0.2">
      <c r="A73" s="105" t="str">
        <f>+A61</f>
        <v>Ene. 2017</v>
      </c>
      <c r="C73" s="124">
        <f>+C61-(SUM(C32:INDEX(C32:C43,'parámetros e instrucciones'!$E$3)))</f>
        <v>0</v>
      </c>
      <c r="D73" s="124">
        <f>+D61-(SUM(D32:INDEX(D32:D43,'parámetros e instrucciones'!$E$3)))</f>
        <v>0</v>
      </c>
    </row>
    <row r="74" spans="1:6" ht="13.5" thickBot="1" x14ac:dyDescent="0.25">
      <c r="A74" s="108" t="str">
        <f>+A62</f>
        <v>Ene. 2018</v>
      </c>
      <c r="C74" s="125">
        <f>+C62-(SUM(C44:INDEX(C44:C55,'parámetros e instrucciones'!$E$3)))</f>
        <v>0</v>
      </c>
      <c r="D74" s="125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/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43" t="s">
        <v>1</v>
      </c>
      <c r="B1" s="144"/>
      <c r="C1" s="144"/>
      <c r="D1" s="144"/>
      <c r="E1" s="144"/>
      <c r="F1" s="144"/>
    </row>
    <row r="2" spans="1:6" s="387" customFormat="1" x14ac:dyDescent="0.2">
      <c r="A2" s="385" t="s">
        <v>227</v>
      </c>
      <c r="B2" s="386"/>
      <c r="C2" s="386"/>
      <c r="D2" s="386"/>
      <c r="E2" s="386"/>
      <c r="F2" s="386"/>
    </row>
    <row r="3" spans="1:6" s="387" customFormat="1" x14ac:dyDescent="0.2">
      <c r="A3" s="389" t="s">
        <v>228</v>
      </c>
      <c r="B3" s="388"/>
      <c r="C3" s="386"/>
      <c r="D3" s="386"/>
      <c r="E3" s="386"/>
      <c r="F3" s="386"/>
    </row>
    <row r="4" spans="1:6" hidden="1" x14ac:dyDescent="0.2">
      <c r="A4" s="143"/>
      <c r="B4" s="144"/>
      <c r="C4" s="144"/>
      <c r="D4" s="144"/>
      <c r="E4" s="144"/>
      <c r="F4" s="144"/>
    </row>
    <row r="5" spans="1:6" hidden="1" x14ac:dyDescent="0.2">
      <c r="A5" s="143"/>
      <c r="B5" s="144"/>
      <c r="C5" s="144"/>
      <c r="D5" s="144"/>
      <c r="E5" s="144"/>
      <c r="F5" s="144"/>
    </row>
    <row r="6" spans="1:6" x14ac:dyDescent="0.2">
      <c r="A6" s="143"/>
      <c r="B6" s="144"/>
      <c r="C6" s="144"/>
      <c r="D6" s="144"/>
      <c r="E6" s="144"/>
      <c r="F6" s="144"/>
    </row>
    <row r="7" spans="1:6" x14ac:dyDescent="0.2">
      <c r="A7" s="143"/>
      <c r="B7" s="144"/>
      <c r="C7" s="144"/>
      <c r="D7" s="144"/>
      <c r="E7" s="144"/>
      <c r="F7" s="144"/>
    </row>
    <row r="8" spans="1:6" x14ac:dyDescent="0.2">
      <c r="A8" s="143"/>
      <c r="B8" s="144"/>
      <c r="C8" s="144"/>
      <c r="D8" s="144"/>
      <c r="E8" s="144"/>
      <c r="F8" s="144"/>
    </row>
    <row r="9" spans="1:6" ht="13.5" thickBot="1" x14ac:dyDescent="0.25">
      <c r="A9" s="144"/>
      <c r="B9" s="143"/>
      <c r="C9" s="144"/>
      <c r="D9" s="144"/>
      <c r="E9" s="144"/>
      <c r="F9" s="144"/>
    </row>
    <row r="10" spans="1:6" ht="28.5" customHeight="1" thickBot="1" x14ac:dyDescent="0.25">
      <c r="A10" s="145" t="s">
        <v>3</v>
      </c>
      <c r="B10" s="146" t="s">
        <v>4</v>
      </c>
      <c r="C10" s="390">
        <v>2015</v>
      </c>
      <c r="D10" s="390">
        <v>2016</v>
      </c>
      <c r="E10" s="390">
        <v>2017</v>
      </c>
      <c r="F10" s="391">
        <v>43101</v>
      </c>
    </row>
    <row r="11" spans="1:6" x14ac:dyDescent="0.2">
      <c r="A11" s="147" t="s">
        <v>5</v>
      </c>
      <c r="B11" s="471"/>
      <c r="C11" s="472" t="s">
        <v>220</v>
      </c>
      <c r="D11" s="472" t="s">
        <v>220</v>
      </c>
      <c r="E11" s="472" t="s">
        <v>220</v>
      </c>
      <c r="F11" s="472" t="s">
        <v>220</v>
      </c>
    </row>
    <row r="12" spans="1:6" x14ac:dyDescent="0.2">
      <c r="A12" s="148"/>
      <c r="B12" s="470"/>
      <c r="C12" s="473"/>
      <c r="D12" s="473"/>
      <c r="E12" s="473"/>
      <c r="F12" s="473"/>
    </row>
    <row r="13" spans="1:6" x14ac:dyDescent="0.2">
      <c r="A13" s="148"/>
      <c r="B13" s="469"/>
      <c r="C13" s="473"/>
      <c r="D13" s="473"/>
      <c r="E13" s="473"/>
      <c r="F13" s="473"/>
    </row>
    <row r="14" spans="1:6" x14ac:dyDescent="0.2">
      <c r="A14" s="148"/>
      <c r="B14" s="470"/>
      <c r="C14" s="473"/>
      <c r="D14" s="473"/>
      <c r="E14" s="473"/>
      <c r="F14" s="473"/>
    </row>
    <row r="15" spans="1:6" x14ac:dyDescent="0.2">
      <c r="A15" s="148"/>
      <c r="B15" s="469"/>
      <c r="C15" s="473"/>
      <c r="D15" s="473"/>
      <c r="E15" s="473"/>
      <c r="F15" s="473"/>
    </row>
    <row r="16" spans="1:6" ht="13.5" thickBot="1" x14ac:dyDescent="0.25">
      <c r="A16" s="149"/>
      <c r="B16" s="475"/>
      <c r="C16" s="474"/>
      <c r="D16" s="474"/>
      <c r="E16" s="474"/>
      <c r="F16" s="474"/>
    </row>
    <row r="17" spans="1:6" x14ac:dyDescent="0.2">
      <c r="A17" s="147" t="s">
        <v>6</v>
      </c>
      <c r="B17" s="471"/>
      <c r="C17" s="472" t="s">
        <v>220</v>
      </c>
      <c r="D17" s="472" t="s">
        <v>220</v>
      </c>
      <c r="E17" s="472" t="s">
        <v>220</v>
      </c>
      <c r="F17" s="472" t="s">
        <v>220</v>
      </c>
    </row>
    <row r="18" spans="1:6" x14ac:dyDescent="0.2">
      <c r="A18" s="148"/>
      <c r="B18" s="470"/>
      <c r="C18" s="473"/>
      <c r="D18" s="473"/>
      <c r="E18" s="473"/>
      <c r="F18" s="473"/>
    </row>
    <row r="19" spans="1:6" x14ac:dyDescent="0.2">
      <c r="A19" s="148"/>
      <c r="B19" s="469"/>
      <c r="C19" s="473"/>
      <c r="D19" s="473"/>
      <c r="E19" s="473"/>
      <c r="F19" s="473"/>
    </row>
    <row r="20" spans="1:6" x14ac:dyDescent="0.2">
      <c r="A20" s="148"/>
      <c r="B20" s="470"/>
      <c r="C20" s="473"/>
      <c r="D20" s="473"/>
      <c r="E20" s="473"/>
      <c r="F20" s="473"/>
    </row>
    <row r="21" spans="1:6" x14ac:dyDescent="0.2">
      <c r="A21" s="148"/>
      <c r="B21" s="469"/>
      <c r="C21" s="473"/>
      <c r="D21" s="473"/>
      <c r="E21" s="473"/>
      <c r="F21" s="473"/>
    </row>
    <row r="22" spans="1:6" ht="13.5" thickBot="1" x14ac:dyDescent="0.25">
      <c r="A22" s="149"/>
      <c r="B22" s="475"/>
      <c r="C22" s="474"/>
      <c r="D22" s="474"/>
      <c r="E22" s="474"/>
      <c r="F22" s="474"/>
    </row>
    <row r="23" spans="1:6" x14ac:dyDescent="0.2">
      <c r="A23" s="147" t="s">
        <v>7</v>
      </c>
      <c r="B23" s="471"/>
      <c r="C23" s="472" t="s">
        <v>220</v>
      </c>
      <c r="D23" s="472" t="s">
        <v>220</v>
      </c>
      <c r="E23" s="472" t="s">
        <v>220</v>
      </c>
      <c r="F23" s="472" t="s">
        <v>220</v>
      </c>
    </row>
    <row r="24" spans="1:6" x14ac:dyDescent="0.2">
      <c r="A24" s="148"/>
      <c r="B24" s="470"/>
      <c r="C24" s="473"/>
      <c r="D24" s="473"/>
      <c r="E24" s="473"/>
      <c r="F24" s="473"/>
    </row>
    <row r="25" spans="1:6" x14ac:dyDescent="0.2">
      <c r="A25" s="148"/>
      <c r="B25" s="469"/>
      <c r="C25" s="473"/>
      <c r="D25" s="473"/>
      <c r="E25" s="473"/>
      <c r="F25" s="473"/>
    </row>
    <row r="26" spans="1:6" x14ac:dyDescent="0.2">
      <c r="A26" s="148"/>
      <c r="B26" s="470"/>
      <c r="C26" s="473"/>
      <c r="D26" s="473"/>
      <c r="E26" s="473"/>
      <c r="F26" s="473"/>
    </row>
    <row r="27" spans="1:6" x14ac:dyDescent="0.2">
      <c r="A27" s="148"/>
      <c r="B27" s="469"/>
      <c r="C27" s="473"/>
      <c r="D27" s="473"/>
      <c r="E27" s="473"/>
      <c r="F27" s="473"/>
    </row>
    <row r="28" spans="1:6" ht="13.5" thickBot="1" x14ac:dyDescent="0.25">
      <c r="A28" s="149"/>
      <c r="B28" s="475"/>
      <c r="C28" s="474"/>
      <c r="D28" s="474"/>
      <c r="E28" s="474"/>
      <c r="F28" s="474"/>
    </row>
    <row r="29" spans="1:6" x14ac:dyDescent="0.2">
      <c r="A29" s="147" t="s">
        <v>196</v>
      </c>
      <c r="B29" s="471"/>
      <c r="C29" s="472" t="s">
        <v>220</v>
      </c>
      <c r="D29" s="472" t="s">
        <v>220</v>
      </c>
      <c r="E29" s="472" t="s">
        <v>220</v>
      </c>
      <c r="F29" s="472" t="s">
        <v>220</v>
      </c>
    </row>
    <row r="30" spans="1:6" x14ac:dyDescent="0.2">
      <c r="A30" s="148"/>
      <c r="B30" s="470"/>
      <c r="C30" s="473"/>
      <c r="D30" s="473"/>
      <c r="E30" s="473"/>
      <c r="F30" s="473"/>
    </row>
    <row r="31" spans="1:6" x14ac:dyDescent="0.2">
      <c r="A31" s="148"/>
      <c r="B31" s="469"/>
      <c r="C31" s="473"/>
      <c r="D31" s="473"/>
      <c r="E31" s="473"/>
      <c r="F31" s="473"/>
    </row>
    <row r="32" spans="1:6" x14ac:dyDescent="0.2">
      <c r="A32" s="148"/>
      <c r="B32" s="470"/>
      <c r="C32" s="473"/>
      <c r="D32" s="473"/>
      <c r="E32" s="473"/>
      <c r="F32" s="473"/>
    </row>
    <row r="33" spans="1:6" x14ac:dyDescent="0.2">
      <c r="A33" s="148"/>
      <c r="B33" s="469"/>
      <c r="C33" s="473"/>
      <c r="D33" s="473"/>
      <c r="E33" s="473"/>
      <c r="F33" s="473"/>
    </row>
    <row r="34" spans="1:6" ht="13.5" thickBot="1" x14ac:dyDescent="0.25">
      <c r="A34" s="149"/>
      <c r="B34" s="475"/>
      <c r="C34" s="474"/>
      <c r="D34" s="474"/>
      <c r="E34" s="474"/>
      <c r="F34" s="474"/>
    </row>
    <row r="35" spans="1:6" x14ac:dyDescent="0.2">
      <c r="A35" s="147" t="s">
        <v>197</v>
      </c>
      <c r="B35" s="471"/>
      <c r="C35" s="472" t="s">
        <v>220</v>
      </c>
      <c r="D35" s="472" t="s">
        <v>220</v>
      </c>
      <c r="E35" s="472" t="s">
        <v>220</v>
      </c>
      <c r="F35" s="472" t="s">
        <v>220</v>
      </c>
    </row>
    <row r="36" spans="1:6" x14ac:dyDescent="0.2">
      <c r="A36" s="148"/>
      <c r="B36" s="470"/>
      <c r="C36" s="473"/>
      <c r="D36" s="473"/>
      <c r="E36" s="473"/>
      <c r="F36" s="473"/>
    </row>
    <row r="37" spans="1:6" x14ac:dyDescent="0.2">
      <c r="A37" s="148"/>
      <c r="B37" s="469"/>
      <c r="C37" s="473"/>
      <c r="D37" s="473"/>
      <c r="E37" s="473"/>
      <c r="F37" s="473"/>
    </row>
    <row r="38" spans="1:6" x14ac:dyDescent="0.2">
      <c r="A38" s="148"/>
      <c r="B38" s="470"/>
      <c r="C38" s="473"/>
      <c r="D38" s="473"/>
      <c r="E38" s="473"/>
      <c r="F38" s="473"/>
    </row>
    <row r="39" spans="1:6" x14ac:dyDescent="0.2">
      <c r="A39" s="148"/>
      <c r="B39" s="469"/>
      <c r="C39" s="473"/>
      <c r="D39" s="473"/>
      <c r="E39" s="473"/>
      <c r="F39" s="473"/>
    </row>
    <row r="40" spans="1:6" ht="13.5" thickBot="1" x14ac:dyDescent="0.25">
      <c r="A40" s="152"/>
      <c r="B40" s="475"/>
      <c r="C40" s="474"/>
      <c r="D40" s="474"/>
      <c r="E40" s="474"/>
      <c r="F40" s="474"/>
    </row>
    <row r="41" spans="1:6" ht="13.5" thickBot="1" x14ac:dyDescent="0.25">
      <c r="B41" s="153" t="s">
        <v>113</v>
      </c>
      <c r="C41" s="154">
        <v>1</v>
      </c>
      <c r="D41" s="154">
        <v>1</v>
      </c>
      <c r="E41" s="154">
        <v>1</v>
      </c>
      <c r="F41" s="154">
        <v>1</v>
      </c>
    </row>
    <row r="43" spans="1:6" x14ac:dyDescent="0.2">
      <c r="A43" s="52" t="s">
        <v>195</v>
      </c>
    </row>
  </sheetData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10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31" t="s">
        <v>91</v>
      </c>
      <c r="B2" s="531"/>
      <c r="C2" s="531"/>
      <c r="D2" s="531"/>
    </row>
    <row r="3" spans="1:4" x14ac:dyDescent="0.2">
      <c r="A3" s="531" t="s">
        <v>92</v>
      </c>
      <c r="B3" s="531"/>
      <c r="C3" s="531"/>
      <c r="D3" s="531"/>
    </row>
    <row r="4" spans="1:4" x14ac:dyDescent="0.2">
      <c r="A4" s="532" t="s">
        <v>2</v>
      </c>
      <c r="B4" s="532"/>
      <c r="C4" s="532"/>
      <c r="D4" s="53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A4" sqref="A4:C4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58" t="s">
        <v>96</v>
      </c>
      <c r="B1" s="158"/>
      <c r="C1" s="158"/>
    </row>
    <row r="2" spans="1:3" x14ac:dyDescent="0.2">
      <c r="A2" s="158" t="s">
        <v>108</v>
      </c>
      <c r="B2" s="158"/>
      <c r="C2" s="158"/>
    </row>
    <row r="3" spans="1:3" x14ac:dyDescent="0.2">
      <c r="A3" s="476" t="str">
        <f>+'1.modelos'!A3</f>
        <v>Denim</v>
      </c>
      <c r="B3" s="476"/>
      <c r="C3" s="476"/>
    </row>
    <row r="4" spans="1:3" x14ac:dyDescent="0.2">
      <c r="A4" s="477" t="s">
        <v>276</v>
      </c>
      <c r="B4" s="477"/>
      <c r="C4" s="477"/>
    </row>
    <row r="5" spans="1:3" ht="13.5" thickBot="1" x14ac:dyDescent="0.25"/>
    <row r="6" spans="1:3" x14ac:dyDescent="0.2">
      <c r="A6" s="159" t="s">
        <v>12</v>
      </c>
      <c r="B6" s="160" t="s">
        <v>109</v>
      </c>
      <c r="C6" s="160" t="s">
        <v>110</v>
      </c>
    </row>
    <row r="7" spans="1:3" ht="13.5" thickBot="1" x14ac:dyDescent="0.25">
      <c r="A7" s="161"/>
      <c r="B7" s="162"/>
      <c r="C7" s="162" t="s">
        <v>111</v>
      </c>
    </row>
    <row r="8" spans="1:3" x14ac:dyDescent="0.2">
      <c r="A8" s="375">
        <f>'3.vol.'!C59</f>
        <v>2015</v>
      </c>
      <c r="B8" s="163"/>
      <c r="C8" s="164"/>
    </row>
    <row r="9" spans="1:3" x14ac:dyDescent="0.2">
      <c r="A9" s="165">
        <f>'3.vol.'!C60</f>
        <v>2016</v>
      </c>
      <c r="B9" s="166"/>
      <c r="C9" s="167"/>
    </row>
    <row r="10" spans="1:3" x14ac:dyDescent="0.2">
      <c r="A10" s="165">
        <f>'3.vol.'!C61</f>
        <v>2017</v>
      </c>
      <c r="B10" s="166"/>
      <c r="C10" s="167"/>
    </row>
    <row r="11" spans="1:3" x14ac:dyDescent="0.2">
      <c r="A11" s="392" t="str">
        <f>'3.vol.'!C62</f>
        <v>Ene. 2017</v>
      </c>
      <c r="B11" s="166"/>
      <c r="C11" s="167"/>
    </row>
    <row r="12" spans="1:3" ht="13.5" thickBot="1" x14ac:dyDescent="0.25">
      <c r="A12" s="393" t="str">
        <f>'3.vol.'!C63</f>
        <v>Ene. 2018</v>
      </c>
      <c r="B12" s="168"/>
      <c r="C12" s="169"/>
    </row>
    <row r="13" spans="1:3" ht="5.25" customHeight="1" x14ac:dyDescent="0.2"/>
    <row r="14" spans="1:3" ht="13.5" thickBot="1" x14ac:dyDescent="0.25">
      <c r="A14" s="170" t="s">
        <v>112</v>
      </c>
    </row>
    <row r="15" spans="1:3" ht="30.75" customHeight="1" thickBot="1" x14ac:dyDescent="0.25">
      <c r="A15" s="361"/>
      <c r="B15" s="362"/>
      <c r="C15" s="363"/>
    </row>
  </sheetData>
  <mergeCells count="2">
    <mergeCell ref="A3:C3"/>
    <mergeCell ref="A4:C4"/>
  </mergeCells>
  <phoneticPr fontId="0" type="noConversion"/>
  <printOptions horizontalCentered="1" verticalCentered="1"/>
  <pageMargins left="0.75" right="0.75" top="1" bottom="1" header="0" footer="0"/>
  <pageSetup paperSize="9" scale="1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6"/>
  <sheetViews>
    <sheetView workbookViewId="0">
      <selection activeCell="C4" sqref="C4:K4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6" width="11.42578125" style="52" customWidth="1"/>
    <col min="17" max="16384" width="13.7109375" style="57"/>
  </cols>
  <sheetData>
    <row r="1" spans="3:16" x14ac:dyDescent="0.2">
      <c r="C1" s="478" t="s">
        <v>8</v>
      </c>
      <c r="D1" s="478"/>
      <c r="E1" s="478"/>
      <c r="F1" s="478"/>
      <c r="G1" s="478"/>
      <c r="H1" s="478"/>
      <c r="I1" s="478"/>
      <c r="J1" s="478"/>
      <c r="K1" s="478"/>
    </row>
    <row r="2" spans="3:16" x14ac:dyDescent="0.2">
      <c r="C2" s="478" t="s">
        <v>120</v>
      </c>
      <c r="D2" s="478"/>
      <c r="E2" s="478"/>
      <c r="F2" s="478"/>
      <c r="G2" s="478"/>
      <c r="H2" s="478"/>
      <c r="I2" s="478"/>
      <c r="J2" s="478"/>
      <c r="K2" s="478"/>
    </row>
    <row r="3" spans="3:16" s="396" customFormat="1" x14ac:dyDescent="0.2">
      <c r="C3" s="476" t="str">
        <f>+'1.modelos'!A3</f>
        <v>Denim</v>
      </c>
      <c r="D3" s="476"/>
      <c r="E3" s="476"/>
      <c r="F3" s="476"/>
      <c r="G3" s="476"/>
      <c r="H3" s="476"/>
      <c r="I3" s="476"/>
      <c r="J3" s="476"/>
      <c r="K3" s="476"/>
      <c r="L3" s="397"/>
      <c r="M3" s="397"/>
      <c r="N3" s="397"/>
    </row>
    <row r="4" spans="3:16" s="396" customFormat="1" x14ac:dyDescent="0.2">
      <c r="C4" s="476" t="s">
        <v>231</v>
      </c>
      <c r="D4" s="476"/>
      <c r="E4" s="476"/>
      <c r="F4" s="476"/>
      <c r="G4" s="476"/>
      <c r="H4" s="476"/>
      <c r="I4" s="476"/>
      <c r="J4" s="476"/>
      <c r="K4" s="476"/>
      <c r="L4" s="397"/>
      <c r="M4" s="397"/>
      <c r="N4" s="398"/>
    </row>
    <row r="5" spans="3:16" x14ac:dyDescent="0.2">
      <c r="C5" s="53"/>
      <c r="D5" s="53"/>
      <c r="E5" s="53"/>
      <c r="F5" s="53"/>
      <c r="G5" s="53"/>
      <c r="H5" s="53"/>
      <c r="I5" s="53"/>
      <c r="J5" s="53"/>
      <c r="K5" s="53"/>
      <c r="L5" s="369"/>
      <c r="M5" s="369"/>
      <c r="O5" s="57"/>
      <c r="P5" s="57"/>
    </row>
    <row r="6" spans="3:16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6" ht="51.75" thickBot="1" x14ac:dyDescent="0.25">
      <c r="C7" s="364" t="s">
        <v>116</v>
      </c>
      <c r="D7" s="25"/>
      <c r="E7" s="26" t="s">
        <v>18</v>
      </c>
      <c r="F7" s="27" t="s">
        <v>19</v>
      </c>
      <c r="G7" s="27" t="s">
        <v>125</v>
      </c>
      <c r="H7" s="27" t="s">
        <v>117</v>
      </c>
      <c r="I7" s="24" t="s">
        <v>118</v>
      </c>
      <c r="J7" s="27" t="s">
        <v>126</v>
      </c>
      <c r="K7" s="24" t="s">
        <v>119</v>
      </c>
      <c r="L7" s="54"/>
      <c r="M7" s="54"/>
      <c r="N7" s="28"/>
      <c r="O7" s="55"/>
    </row>
    <row r="8" spans="3:16" x14ac:dyDescent="0.2">
      <c r="C8" s="109">
        <v>42005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10">
        <v>42036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10">
        <v>42064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10">
        <v>42095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6" x14ac:dyDescent="0.2">
      <c r="C12" s="110">
        <v>42125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10">
        <v>42156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10">
        <v>42186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10">
        <v>42217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10">
        <v>42248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10">
        <v>42278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10">
        <v>42309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11">
        <v>42339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374">
        <v>42370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10">
        <v>42401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10">
        <v>42430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10">
        <v>42461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10">
        <v>42491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10">
        <v>42522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10">
        <v>42552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10">
        <v>42583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10">
        <v>42614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10">
        <v>42644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10">
        <v>42675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11">
        <v>42705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374">
        <v>42736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10">
        <v>42767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10">
        <v>42795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10">
        <v>42826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10">
        <v>42856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10">
        <v>42887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10">
        <v>42917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10">
        <v>42948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10">
        <v>42979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10">
        <v>43009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10">
        <v>43040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11">
        <v>43070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ht="13.5" thickBot="1" x14ac:dyDescent="0.25">
      <c r="C44" s="400">
        <v>43101</v>
      </c>
      <c r="D44" s="47"/>
      <c r="E44" s="401"/>
      <c r="F44" s="402"/>
      <c r="G44" s="402"/>
      <c r="H44" s="403"/>
      <c r="I44" s="404"/>
      <c r="J44" s="404"/>
      <c r="K44" s="404"/>
      <c r="N44" s="33"/>
    </row>
    <row r="45" spans="3:14" hidden="1" x14ac:dyDescent="0.2">
      <c r="C45" s="374"/>
      <c r="D45" s="47"/>
      <c r="E45" s="40"/>
      <c r="F45" s="41"/>
      <c r="G45" s="41"/>
      <c r="H45" s="399"/>
      <c r="I45" s="42"/>
      <c r="J45" s="42"/>
      <c r="K45" s="42"/>
      <c r="N45" s="33"/>
    </row>
    <row r="46" spans="3:14" hidden="1" x14ac:dyDescent="0.2">
      <c r="C46" s="110"/>
      <c r="D46" s="47"/>
      <c r="E46" s="34"/>
      <c r="F46" s="35"/>
      <c r="G46" s="35"/>
      <c r="H46" s="114"/>
      <c r="I46" s="36"/>
      <c r="J46" s="36"/>
      <c r="K46" s="36"/>
      <c r="N46" s="33"/>
    </row>
    <row r="47" spans="3:14" hidden="1" x14ac:dyDescent="0.2">
      <c r="C47" s="110"/>
      <c r="D47" s="47"/>
      <c r="E47" s="34"/>
      <c r="F47" s="35"/>
      <c r="G47" s="35"/>
      <c r="H47" s="114"/>
      <c r="I47" s="36"/>
      <c r="J47" s="36"/>
      <c r="K47" s="36"/>
      <c r="N47" s="33"/>
    </row>
    <row r="48" spans="3:14" hidden="1" x14ac:dyDescent="0.2">
      <c r="C48" s="110"/>
      <c r="D48" s="47"/>
      <c r="E48" s="34"/>
      <c r="F48" s="35"/>
      <c r="G48" s="35"/>
      <c r="H48" s="114"/>
      <c r="I48" s="36"/>
      <c r="J48" s="36"/>
      <c r="K48" s="36"/>
      <c r="N48" s="33"/>
    </row>
    <row r="49" spans="3:14" hidden="1" x14ac:dyDescent="0.2">
      <c r="C49" s="110"/>
      <c r="D49" s="47"/>
      <c r="E49" s="34"/>
      <c r="F49" s="35"/>
      <c r="G49" s="35"/>
      <c r="H49" s="114"/>
      <c r="I49" s="36"/>
      <c r="J49" s="36"/>
      <c r="K49" s="36"/>
      <c r="N49" s="33"/>
    </row>
    <row r="50" spans="3:14" hidden="1" x14ac:dyDescent="0.2">
      <c r="C50" s="110"/>
      <c r="D50" s="47"/>
      <c r="E50" s="34"/>
      <c r="F50" s="35"/>
      <c r="G50" s="35"/>
      <c r="H50" s="114"/>
      <c r="I50" s="36"/>
      <c r="J50" s="36"/>
      <c r="K50" s="36"/>
      <c r="N50" s="33"/>
    </row>
    <row r="51" spans="3:14" hidden="1" x14ac:dyDescent="0.2">
      <c r="C51" s="110"/>
      <c r="D51" s="47"/>
      <c r="E51" s="34"/>
      <c r="F51" s="35"/>
      <c r="G51" s="35"/>
      <c r="H51" s="114"/>
      <c r="I51" s="36"/>
      <c r="J51" s="36"/>
      <c r="K51" s="36"/>
      <c r="N51" s="33"/>
    </row>
    <row r="52" spans="3:14" hidden="1" x14ac:dyDescent="0.2">
      <c r="C52" s="110"/>
      <c r="D52" s="47"/>
      <c r="E52" s="34"/>
      <c r="F52" s="35"/>
      <c r="G52" s="35"/>
      <c r="H52" s="114"/>
      <c r="I52" s="36"/>
      <c r="J52" s="36"/>
      <c r="K52" s="36"/>
      <c r="N52" s="33"/>
    </row>
    <row r="53" spans="3:14" hidden="1" x14ac:dyDescent="0.2">
      <c r="C53" s="110"/>
      <c r="D53" s="47"/>
      <c r="E53" s="34"/>
      <c r="F53" s="35"/>
      <c r="G53" s="35"/>
      <c r="H53" s="114"/>
      <c r="I53" s="36"/>
      <c r="J53" s="36"/>
      <c r="K53" s="36"/>
      <c r="N53" s="33"/>
    </row>
    <row r="54" spans="3:14" hidden="1" x14ac:dyDescent="0.2">
      <c r="C54" s="110"/>
      <c r="D54" s="47"/>
      <c r="E54" s="34"/>
      <c r="F54" s="35"/>
      <c r="G54" s="35"/>
      <c r="H54" s="114"/>
      <c r="I54" s="36"/>
      <c r="J54" s="36"/>
      <c r="K54" s="36"/>
      <c r="N54" s="33"/>
    </row>
    <row r="55" spans="3:14" ht="13.5" hidden="1" thickBot="1" x14ac:dyDescent="0.25">
      <c r="C55" s="111"/>
      <c r="D55" s="47"/>
      <c r="E55" s="37"/>
      <c r="F55" s="38"/>
      <c r="G55" s="38"/>
      <c r="H55" s="115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10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194</v>
      </c>
      <c r="M57" s="58" t="s">
        <v>102</v>
      </c>
      <c r="N57" s="73"/>
    </row>
    <row r="58" spans="3:14" ht="13.5" thickBot="1" x14ac:dyDescent="0.25">
      <c r="C58" s="65">
        <v>2014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f>C58+1</f>
        <v>2015</v>
      </c>
      <c r="D59" s="77"/>
      <c r="E59" s="78"/>
      <c r="F59" s="79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f>C59+1</f>
        <v>2016</v>
      </c>
      <c r="D60" s="77"/>
      <c r="E60" s="81"/>
      <c r="F60" s="82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f>C60+1</f>
        <v>2017</v>
      </c>
      <c r="D61" s="77"/>
      <c r="E61" s="84"/>
      <c r="F61" s="85"/>
      <c r="G61" s="85"/>
      <c r="H61" s="85"/>
      <c r="I61" s="64"/>
      <c r="J61" s="64"/>
      <c r="K61" s="64"/>
      <c r="L61" s="86"/>
      <c r="M61" s="87"/>
    </row>
    <row r="62" spans="3:14" x14ac:dyDescent="0.2">
      <c r="C62" s="394" t="s">
        <v>230</v>
      </c>
      <c r="D62" s="77"/>
      <c r="E62" s="88"/>
      <c r="F62" s="89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95" t="s">
        <v>229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N64" s="51"/>
    </row>
    <row r="65" spans="11:14" x14ac:dyDescent="0.2">
      <c r="L65" s="51"/>
      <c r="N65" s="51"/>
    </row>
    <row r="66" spans="11:14" x14ac:dyDescent="0.2">
      <c r="K66" s="98"/>
      <c r="L66" s="54"/>
      <c r="N66" s="51"/>
    </row>
    <row r="67" spans="11:14" x14ac:dyDescent="0.2">
      <c r="K67" s="98"/>
      <c r="N67" s="51"/>
    </row>
    <row r="68" spans="11:14" x14ac:dyDescent="0.2">
      <c r="K68" s="98"/>
      <c r="N68" s="51"/>
    </row>
    <row r="69" spans="11:14" x14ac:dyDescent="0.2">
      <c r="K69" s="98"/>
      <c r="N69" s="51"/>
    </row>
    <row r="70" spans="11:14" x14ac:dyDescent="0.2">
      <c r="K70" s="98"/>
      <c r="N70" s="51"/>
    </row>
    <row r="71" spans="11:14" x14ac:dyDescent="0.2">
      <c r="K71" s="98"/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" right="0.27" top="0.2" bottom="0.24" header="0" footer="0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workbookViewId="0">
      <selection activeCell="J57" sqref="J5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78" t="s">
        <v>210</v>
      </c>
      <c r="B1" s="478"/>
      <c r="C1" s="478"/>
      <c r="D1" s="478"/>
      <c r="E1" s="478"/>
      <c r="F1" s="52"/>
    </row>
    <row r="2" spans="1:6" x14ac:dyDescent="0.2">
      <c r="A2" s="478" t="s">
        <v>203</v>
      </c>
      <c r="B2" s="478"/>
      <c r="C2" s="478"/>
      <c r="D2" s="478"/>
      <c r="E2" s="478"/>
      <c r="F2" s="52"/>
    </row>
    <row r="3" spans="1:6" s="396" customFormat="1" x14ac:dyDescent="0.2">
      <c r="A3" s="476" t="str">
        <f>+'1.modelos'!A3</f>
        <v>Denim</v>
      </c>
      <c r="B3" s="476"/>
      <c r="C3" s="476"/>
      <c r="D3" s="476"/>
      <c r="E3" s="476"/>
    </row>
    <row r="4" spans="1:6" x14ac:dyDescent="0.2">
      <c r="A4" s="478" t="s">
        <v>115</v>
      </c>
      <c r="B4" s="478"/>
      <c r="C4" s="478"/>
      <c r="D4" s="478"/>
      <c r="E4" s="478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64" t="s">
        <v>116</v>
      </c>
      <c r="C6" s="24" t="s">
        <v>158</v>
      </c>
      <c r="D6" s="28"/>
      <c r="E6" s="24" t="s">
        <v>159</v>
      </c>
    </row>
    <row r="7" spans="1:6" x14ac:dyDescent="0.2">
      <c r="A7" s="109">
        <f>'3.vol.'!C8</f>
        <v>42005</v>
      </c>
      <c r="C7" s="32"/>
      <c r="D7" s="33"/>
      <c r="E7" s="32"/>
    </row>
    <row r="8" spans="1:6" x14ac:dyDescent="0.2">
      <c r="A8" s="110">
        <f>'3.vol.'!C9</f>
        <v>42036</v>
      </c>
      <c r="C8" s="36"/>
      <c r="D8" s="33"/>
      <c r="E8" s="36"/>
    </row>
    <row r="9" spans="1:6" x14ac:dyDescent="0.2">
      <c r="A9" s="110">
        <f>'3.vol.'!C10</f>
        <v>42064</v>
      </c>
      <c r="C9" s="36"/>
      <c r="D9" s="33"/>
      <c r="E9" s="36"/>
    </row>
    <row r="10" spans="1:6" x14ac:dyDescent="0.2">
      <c r="A10" s="110">
        <f>'3.vol.'!C11</f>
        <v>42095</v>
      </c>
      <c r="C10" s="36"/>
      <c r="D10" s="33"/>
      <c r="E10" s="36"/>
    </row>
    <row r="11" spans="1:6" x14ac:dyDescent="0.2">
      <c r="A11" s="110">
        <f>'3.vol.'!C12</f>
        <v>42125</v>
      </c>
      <c r="C11" s="36"/>
      <c r="D11" s="33"/>
      <c r="E11" s="36"/>
    </row>
    <row r="12" spans="1:6" x14ac:dyDescent="0.2">
      <c r="A12" s="110">
        <f>'3.vol.'!C13</f>
        <v>42156</v>
      </c>
      <c r="C12" s="36"/>
      <c r="D12" s="33"/>
      <c r="E12" s="36"/>
    </row>
    <row r="13" spans="1:6" x14ac:dyDescent="0.2">
      <c r="A13" s="110">
        <f>'3.vol.'!C14</f>
        <v>42186</v>
      </c>
      <c r="C13" s="36"/>
      <c r="D13" s="33"/>
      <c r="E13" s="36"/>
    </row>
    <row r="14" spans="1:6" x14ac:dyDescent="0.2">
      <c r="A14" s="110">
        <f>'3.vol.'!C15</f>
        <v>42217</v>
      </c>
      <c r="C14" s="36"/>
      <c r="D14" s="33"/>
      <c r="E14" s="36"/>
    </row>
    <row r="15" spans="1:6" x14ac:dyDescent="0.2">
      <c r="A15" s="110">
        <f>'3.vol.'!C16</f>
        <v>42248</v>
      </c>
      <c r="C15" s="36"/>
      <c r="D15" s="33"/>
      <c r="E15" s="36"/>
    </row>
    <row r="16" spans="1:6" x14ac:dyDescent="0.2">
      <c r="A16" s="110">
        <f>'3.vol.'!C17</f>
        <v>42278</v>
      </c>
      <c r="C16" s="36"/>
      <c r="D16" s="33"/>
      <c r="E16" s="36"/>
    </row>
    <row r="17" spans="1:5" x14ac:dyDescent="0.2">
      <c r="A17" s="110">
        <f>'3.vol.'!C18</f>
        <v>42309</v>
      </c>
      <c r="C17" s="36"/>
      <c r="D17" s="33"/>
      <c r="E17" s="36"/>
    </row>
    <row r="18" spans="1:5" ht="13.5" thickBot="1" x14ac:dyDescent="0.25">
      <c r="A18" s="111">
        <f>'3.vol.'!C19</f>
        <v>42339</v>
      </c>
      <c r="C18" s="39"/>
      <c r="D18" s="33"/>
      <c r="E18" s="39"/>
    </row>
    <row r="19" spans="1:5" x14ac:dyDescent="0.2">
      <c r="A19" s="109">
        <f>'3.vol.'!C20</f>
        <v>42370</v>
      </c>
      <c r="C19" s="42"/>
      <c r="D19" s="33"/>
      <c r="E19" s="42"/>
    </row>
    <row r="20" spans="1:5" x14ac:dyDescent="0.2">
      <c r="A20" s="110">
        <f>'3.vol.'!C21</f>
        <v>42401</v>
      </c>
      <c r="C20" s="36"/>
      <c r="D20" s="33"/>
      <c r="E20" s="36"/>
    </row>
    <row r="21" spans="1:5" x14ac:dyDescent="0.2">
      <c r="A21" s="110">
        <f>'3.vol.'!C22</f>
        <v>42430</v>
      </c>
      <c r="C21" s="36"/>
      <c r="D21" s="33"/>
      <c r="E21" s="36"/>
    </row>
    <row r="22" spans="1:5" x14ac:dyDescent="0.2">
      <c r="A22" s="110">
        <f>'3.vol.'!C23</f>
        <v>42461</v>
      </c>
      <c r="C22" s="36"/>
      <c r="D22" s="33"/>
      <c r="E22" s="36"/>
    </row>
    <row r="23" spans="1:5" x14ac:dyDescent="0.2">
      <c r="A23" s="110">
        <f>'3.vol.'!C24</f>
        <v>42491</v>
      </c>
      <c r="C23" s="36"/>
      <c r="D23" s="33"/>
      <c r="E23" s="36"/>
    </row>
    <row r="24" spans="1:5" x14ac:dyDescent="0.2">
      <c r="A24" s="110">
        <f>'3.vol.'!C25</f>
        <v>42522</v>
      </c>
      <c r="C24" s="36"/>
      <c r="D24" s="33"/>
      <c r="E24" s="36"/>
    </row>
    <row r="25" spans="1:5" x14ac:dyDescent="0.2">
      <c r="A25" s="110">
        <f>'3.vol.'!C26</f>
        <v>42552</v>
      </c>
      <c r="C25" s="36"/>
      <c r="D25" s="33"/>
      <c r="E25" s="36"/>
    </row>
    <row r="26" spans="1:5" x14ac:dyDescent="0.2">
      <c r="A26" s="110">
        <f>'3.vol.'!C27</f>
        <v>42583</v>
      </c>
      <c r="C26" s="36"/>
      <c r="D26" s="33"/>
      <c r="E26" s="36"/>
    </row>
    <row r="27" spans="1:5" x14ac:dyDescent="0.2">
      <c r="A27" s="110">
        <f>'3.vol.'!C28</f>
        <v>42614</v>
      </c>
      <c r="C27" s="310"/>
      <c r="D27" s="326"/>
      <c r="E27" s="310"/>
    </row>
    <row r="28" spans="1:5" x14ac:dyDescent="0.2">
      <c r="A28" s="110">
        <f>'3.vol.'!C29</f>
        <v>42644</v>
      </c>
      <c r="C28" s="36"/>
      <c r="D28" s="33"/>
      <c r="E28" s="36"/>
    </row>
    <row r="29" spans="1:5" x14ac:dyDescent="0.2">
      <c r="A29" s="110">
        <f>'3.vol.'!C30</f>
        <v>42675</v>
      </c>
      <c r="C29" s="36"/>
      <c r="D29" s="33"/>
      <c r="E29" s="36"/>
    </row>
    <row r="30" spans="1:5" ht="13.5" thickBot="1" x14ac:dyDescent="0.25">
      <c r="A30" s="111">
        <f>'3.vol.'!C31</f>
        <v>42705</v>
      </c>
      <c r="C30" s="45"/>
      <c r="D30" s="33"/>
      <c r="E30" s="45"/>
    </row>
    <row r="31" spans="1:5" x14ac:dyDescent="0.2">
      <c r="A31" s="109">
        <f>'3.vol.'!C32</f>
        <v>42736</v>
      </c>
      <c r="C31" s="32"/>
      <c r="D31" s="33"/>
      <c r="E31" s="32"/>
    </row>
    <row r="32" spans="1:5" x14ac:dyDescent="0.2">
      <c r="A32" s="110">
        <f>'3.vol.'!C33</f>
        <v>42767</v>
      </c>
      <c r="C32" s="36"/>
      <c r="D32" s="33"/>
      <c r="E32" s="36"/>
    </row>
    <row r="33" spans="1:5" x14ac:dyDescent="0.2">
      <c r="A33" s="110">
        <f>'3.vol.'!C34</f>
        <v>42795</v>
      </c>
      <c r="C33" s="36"/>
      <c r="D33" s="33"/>
      <c r="E33" s="36"/>
    </row>
    <row r="34" spans="1:5" x14ac:dyDescent="0.2">
      <c r="A34" s="110">
        <f>'3.vol.'!C35</f>
        <v>42826</v>
      </c>
      <c r="C34" s="36"/>
      <c r="D34" s="33"/>
      <c r="E34" s="36"/>
    </row>
    <row r="35" spans="1:5" x14ac:dyDescent="0.2">
      <c r="A35" s="110">
        <f>'3.vol.'!C36</f>
        <v>42856</v>
      </c>
      <c r="C35" s="36"/>
      <c r="D35" s="33"/>
      <c r="E35" s="36"/>
    </row>
    <row r="36" spans="1:5" x14ac:dyDescent="0.2">
      <c r="A36" s="110">
        <f>'3.vol.'!C37</f>
        <v>42887</v>
      </c>
      <c r="C36" s="36"/>
      <c r="D36" s="33"/>
      <c r="E36" s="36"/>
    </row>
    <row r="37" spans="1:5" x14ac:dyDescent="0.2">
      <c r="A37" s="110">
        <f>'3.vol.'!C38</f>
        <v>42917</v>
      </c>
      <c r="C37" s="36"/>
      <c r="D37" s="33"/>
      <c r="E37" s="36"/>
    </row>
    <row r="38" spans="1:5" x14ac:dyDescent="0.2">
      <c r="A38" s="110">
        <f>'3.vol.'!C39</f>
        <v>42948</v>
      </c>
      <c r="C38" s="36"/>
      <c r="D38" s="33"/>
      <c r="E38" s="36"/>
    </row>
    <row r="39" spans="1:5" x14ac:dyDescent="0.2">
      <c r="A39" s="110">
        <f>'3.vol.'!C40</f>
        <v>42979</v>
      </c>
      <c r="C39" s="36"/>
      <c r="D39" s="33"/>
      <c r="E39" s="36"/>
    </row>
    <row r="40" spans="1:5" x14ac:dyDescent="0.2">
      <c r="A40" s="110">
        <f>'3.vol.'!C41</f>
        <v>43009</v>
      </c>
      <c r="C40" s="36"/>
      <c r="D40" s="33"/>
      <c r="E40" s="36"/>
    </row>
    <row r="41" spans="1:5" x14ac:dyDescent="0.2">
      <c r="A41" s="110">
        <f>'3.vol.'!C42</f>
        <v>43040</v>
      </c>
      <c r="C41" s="36"/>
      <c r="D41" s="33"/>
      <c r="E41" s="36"/>
    </row>
    <row r="42" spans="1:5" ht="13.5" thickBot="1" x14ac:dyDescent="0.25">
      <c r="A42" s="111">
        <f>'3.vol.'!C43</f>
        <v>43070</v>
      </c>
      <c r="C42" s="45"/>
      <c r="D42" s="33"/>
      <c r="E42" s="45"/>
    </row>
    <row r="43" spans="1:5" ht="13.5" thickBot="1" x14ac:dyDescent="0.25">
      <c r="A43" s="400">
        <f>'3.vol.'!C44</f>
        <v>43101</v>
      </c>
      <c r="C43" s="404"/>
      <c r="D43" s="33"/>
      <c r="E43" s="404"/>
    </row>
    <row r="44" spans="1:5" hidden="1" x14ac:dyDescent="0.2">
      <c r="A44" s="374">
        <f>'3.vol.'!C45</f>
        <v>0</v>
      </c>
      <c r="C44" s="42"/>
      <c r="D44" s="33"/>
      <c r="E44" s="42"/>
    </row>
    <row r="45" spans="1:5" hidden="1" x14ac:dyDescent="0.2">
      <c r="A45" s="110">
        <f>'3.vol.'!C46</f>
        <v>0</v>
      </c>
      <c r="C45" s="36"/>
      <c r="D45" s="33"/>
      <c r="E45" s="36"/>
    </row>
    <row r="46" spans="1:5" hidden="1" x14ac:dyDescent="0.2">
      <c r="A46" s="110">
        <f>'3.vol.'!C47</f>
        <v>0</v>
      </c>
      <c r="C46" s="36"/>
      <c r="D46" s="33"/>
      <c r="E46" s="36"/>
    </row>
    <row r="47" spans="1:5" hidden="1" x14ac:dyDescent="0.2">
      <c r="A47" s="110">
        <f>'3.vol.'!C48</f>
        <v>0</v>
      </c>
      <c r="C47" s="36"/>
      <c r="D47" s="33"/>
      <c r="E47" s="36"/>
    </row>
    <row r="48" spans="1:5" hidden="1" x14ac:dyDescent="0.2">
      <c r="A48" s="110">
        <f>'3.vol.'!C49</f>
        <v>0</v>
      </c>
      <c r="C48" s="36"/>
      <c r="D48" s="33"/>
      <c r="E48" s="36"/>
    </row>
    <row r="49" spans="1:6" hidden="1" x14ac:dyDescent="0.2">
      <c r="A49" s="110">
        <f>'3.vol.'!C50</f>
        <v>0</v>
      </c>
      <c r="C49" s="36"/>
      <c r="D49" s="33"/>
      <c r="E49" s="36"/>
    </row>
    <row r="50" spans="1:6" hidden="1" x14ac:dyDescent="0.2">
      <c r="A50" s="110">
        <f>'3.vol.'!C51</f>
        <v>0</v>
      </c>
      <c r="C50" s="36"/>
      <c r="D50" s="33"/>
      <c r="E50" s="36"/>
    </row>
    <row r="51" spans="1:6" hidden="1" x14ac:dyDescent="0.2">
      <c r="A51" s="110">
        <f>'3.vol.'!C52</f>
        <v>0</v>
      </c>
      <c r="C51" s="36"/>
      <c r="D51" s="33"/>
      <c r="E51" s="36"/>
    </row>
    <row r="52" spans="1:6" hidden="1" x14ac:dyDescent="0.2">
      <c r="A52" s="110">
        <f>'3.vol.'!C53</f>
        <v>0</v>
      </c>
      <c r="C52" s="36"/>
      <c r="D52" s="33"/>
      <c r="E52" s="36"/>
    </row>
    <row r="53" spans="1:6" hidden="1" x14ac:dyDescent="0.2">
      <c r="A53" s="110">
        <f>'3.vol.'!C54</f>
        <v>0</v>
      </c>
      <c r="C53" s="36"/>
      <c r="D53" s="33"/>
      <c r="E53" s="36"/>
    </row>
    <row r="54" spans="1:6" ht="13.5" hidden="1" thickBot="1" x14ac:dyDescent="0.25">
      <c r="A54" s="111">
        <f>'3.vol.'!C55</f>
        <v>0</v>
      </c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367" t="s">
        <v>10</v>
      </c>
      <c r="C56" s="58" t="str">
        <f>+C6</f>
        <v>Ventas de Producción Propia
En pesos</v>
      </c>
      <c r="D56" s="327"/>
      <c r="E56" s="58" t="str">
        <f>+E6</f>
        <v>Ventas de Producción Encargada o Contratada a Terceros
En pesos</v>
      </c>
      <c r="F56" s="59"/>
    </row>
    <row r="57" spans="1:6" x14ac:dyDescent="0.2">
      <c r="A57" s="366">
        <f>'3.vol.'!C59</f>
        <v>2015</v>
      </c>
      <c r="C57" s="60"/>
      <c r="D57" s="328"/>
      <c r="E57" s="60"/>
    </row>
    <row r="58" spans="1:6" x14ac:dyDescent="0.2">
      <c r="A58" s="61">
        <f>'3.vol.'!C60</f>
        <v>2016</v>
      </c>
      <c r="C58" s="62"/>
      <c r="D58" s="328"/>
      <c r="E58" s="62"/>
    </row>
    <row r="59" spans="1:6" ht="13.5" thickBot="1" x14ac:dyDescent="0.25">
      <c r="A59" s="63">
        <f>'3.vol.'!C61</f>
        <v>2017</v>
      </c>
      <c r="C59" s="64"/>
      <c r="D59" s="328"/>
      <c r="E59" s="64"/>
    </row>
    <row r="60" spans="1:6" x14ac:dyDescent="0.2">
      <c r="A60" s="405" t="str">
        <f>'3.vol.'!C62</f>
        <v>Ene. 2017</v>
      </c>
      <c r="C60" s="66"/>
      <c r="D60" s="328"/>
      <c r="E60" s="66"/>
    </row>
    <row r="61" spans="1:6" ht="13.5" thickBot="1" x14ac:dyDescent="0.25">
      <c r="A61" s="406" t="str">
        <f>'3.vol.'!C63</f>
        <v>Ene. 2018</v>
      </c>
      <c r="C61" s="67"/>
      <c r="D61" s="329"/>
      <c r="E61" s="67"/>
    </row>
    <row r="62" spans="1:6" ht="13.5" thickBot="1" x14ac:dyDescent="0.25"/>
    <row r="63" spans="1:6" ht="13.5" thickBot="1" x14ac:dyDescent="0.25">
      <c r="A63" s="368" t="s">
        <v>207</v>
      </c>
      <c r="E63" s="153" t="s">
        <v>172</v>
      </c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4" right="0.24" top="0.21" bottom="0.18" header="0" footer="0"/>
  <pageSetup paperSize="9" scale="8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2"/>
  <sheetViews>
    <sheetView workbookViewId="0">
      <selection activeCell="G42" sqref="G42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78" t="s">
        <v>208</v>
      </c>
      <c r="B1" s="478"/>
      <c r="C1" s="478"/>
    </row>
    <row r="2" spans="1:6" x14ac:dyDescent="0.2">
      <c r="A2" s="478" t="s">
        <v>122</v>
      </c>
      <c r="B2" s="478"/>
      <c r="C2" s="478"/>
      <c r="F2" s="100" t="s">
        <v>129</v>
      </c>
    </row>
    <row r="3" spans="1:6" s="387" customFormat="1" x14ac:dyDescent="0.2">
      <c r="A3" s="476" t="str">
        <f>+'1.modelos'!A3</f>
        <v>Denim</v>
      </c>
      <c r="B3" s="476"/>
      <c r="C3" s="476"/>
    </row>
    <row r="4" spans="1:6" x14ac:dyDescent="0.2">
      <c r="A4" s="479" t="s">
        <v>115</v>
      </c>
      <c r="B4" s="479"/>
      <c r="C4" s="479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364" t="s">
        <v>116</v>
      </c>
      <c r="C7" s="24" t="s">
        <v>123</v>
      </c>
      <c r="F7" s="100" t="s">
        <v>127</v>
      </c>
    </row>
    <row r="8" spans="1:6" ht="13.5" thickBot="1" x14ac:dyDescent="0.25">
      <c r="A8" s="109">
        <f>'3.vol.'!C8</f>
        <v>42005</v>
      </c>
      <c r="C8" s="32"/>
      <c r="F8" s="177"/>
    </row>
    <row r="9" spans="1:6" x14ac:dyDescent="0.2">
      <c r="A9" s="110">
        <f>'3.vol.'!C9</f>
        <v>42036</v>
      </c>
      <c r="C9" s="36"/>
      <c r="F9" s="100"/>
    </row>
    <row r="10" spans="1:6" ht="13.5" thickBot="1" x14ac:dyDescent="0.25">
      <c r="A10" s="110">
        <f>'3.vol.'!C10</f>
        <v>42064</v>
      </c>
      <c r="C10" s="36"/>
      <c r="F10" s="100" t="s">
        <v>128</v>
      </c>
    </row>
    <row r="11" spans="1:6" ht="13.5" thickBot="1" x14ac:dyDescent="0.25">
      <c r="A11" s="110">
        <f>'3.vol.'!C11</f>
        <v>42095</v>
      </c>
      <c r="C11" s="36"/>
      <c r="F11" s="178"/>
    </row>
    <row r="12" spans="1:6" x14ac:dyDescent="0.2">
      <c r="A12" s="110">
        <f>'3.vol.'!C12</f>
        <v>42125</v>
      </c>
      <c r="C12" s="36"/>
    </row>
    <row r="13" spans="1:6" x14ac:dyDescent="0.2">
      <c r="A13" s="110">
        <f>'3.vol.'!C13</f>
        <v>42156</v>
      </c>
      <c r="C13" s="36"/>
    </row>
    <row r="14" spans="1:6" x14ac:dyDescent="0.2">
      <c r="A14" s="110">
        <f>'3.vol.'!C14</f>
        <v>42186</v>
      </c>
      <c r="C14" s="36"/>
    </row>
    <row r="15" spans="1:6" x14ac:dyDescent="0.2">
      <c r="A15" s="110">
        <f>'3.vol.'!C15</f>
        <v>42217</v>
      </c>
      <c r="C15" s="36"/>
    </row>
    <row r="16" spans="1:6" x14ac:dyDescent="0.2">
      <c r="A16" s="110">
        <f>'3.vol.'!C16</f>
        <v>42248</v>
      </c>
      <c r="C16" s="36"/>
    </row>
    <row r="17" spans="1:3" x14ac:dyDescent="0.2">
      <c r="A17" s="110">
        <f>'3.vol.'!C17</f>
        <v>42278</v>
      </c>
      <c r="C17" s="36"/>
    </row>
    <row r="18" spans="1:3" x14ac:dyDescent="0.2">
      <c r="A18" s="110">
        <f>'3.vol.'!C18</f>
        <v>42309</v>
      </c>
      <c r="C18" s="36"/>
    </row>
    <row r="19" spans="1:3" ht="13.5" thickBot="1" x14ac:dyDescent="0.25">
      <c r="A19" s="111">
        <f>'3.vol.'!C19</f>
        <v>42339</v>
      </c>
      <c r="C19" s="39"/>
    </row>
    <row r="20" spans="1:3" x14ac:dyDescent="0.2">
      <c r="A20" s="109">
        <f>'3.vol.'!C20</f>
        <v>42370</v>
      </c>
      <c r="C20" s="42"/>
    </row>
    <row r="21" spans="1:3" x14ac:dyDescent="0.2">
      <c r="A21" s="110">
        <f>'3.vol.'!C21</f>
        <v>42401</v>
      </c>
      <c r="C21" s="36"/>
    </row>
    <row r="22" spans="1:3" x14ac:dyDescent="0.2">
      <c r="A22" s="110">
        <f>'3.vol.'!C22</f>
        <v>42430</v>
      </c>
      <c r="C22" s="36"/>
    </row>
    <row r="23" spans="1:3" x14ac:dyDescent="0.2">
      <c r="A23" s="110">
        <f>'3.vol.'!C23</f>
        <v>42461</v>
      </c>
      <c r="C23" s="36"/>
    </row>
    <row r="24" spans="1:3" x14ac:dyDescent="0.2">
      <c r="A24" s="110">
        <f>'3.vol.'!C24</f>
        <v>42491</v>
      </c>
      <c r="C24" s="36"/>
    </row>
    <row r="25" spans="1:3" x14ac:dyDescent="0.2">
      <c r="A25" s="110">
        <f>'3.vol.'!C25</f>
        <v>42522</v>
      </c>
      <c r="C25" s="36"/>
    </row>
    <row r="26" spans="1:3" x14ac:dyDescent="0.2">
      <c r="A26" s="110">
        <f>'3.vol.'!C26</f>
        <v>42552</v>
      </c>
      <c r="C26" s="36"/>
    </row>
    <row r="27" spans="1:3" x14ac:dyDescent="0.2">
      <c r="A27" s="110">
        <f>'3.vol.'!C27</f>
        <v>42583</v>
      </c>
      <c r="C27" s="36"/>
    </row>
    <row r="28" spans="1:3" x14ac:dyDescent="0.2">
      <c r="A28" s="110">
        <f>'3.vol.'!C28</f>
        <v>42614</v>
      </c>
      <c r="C28" s="36"/>
    </row>
    <row r="29" spans="1:3" x14ac:dyDescent="0.2">
      <c r="A29" s="110">
        <f>'3.vol.'!C29</f>
        <v>42644</v>
      </c>
      <c r="C29" s="36"/>
    </row>
    <row r="30" spans="1:3" x14ac:dyDescent="0.2">
      <c r="A30" s="110">
        <f>'3.vol.'!C30</f>
        <v>42675</v>
      </c>
      <c r="C30" s="36"/>
    </row>
    <row r="31" spans="1:3" ht="13.5" thickBot="1" x14ac:dyDescent="0.25">
      <c r="A31" s="111">
        <f>'3.vol.'!C31</f>
        <v>42705</v>
      </c>
      <c r="C31" s="45"/>
    </row>
    <row r="32" spans="1:3" x14ac:dyDescent="0.2">
      <c r="A32" s="109">
        <f>'3.vol.'!C32</f>
        <v>42736</v>
      </c>
      <c r="C32" s="32"/>
    </row>
    <row r="33" spans="1:3" x14ac:dyDescent="0.2">
      <c r="A33" s="110">
        <f>'3.vol.'!C33</f>
        <v>42767</v>
      </c>
      <c r="C33" s="36"/>
    </row>
    <row r="34" spans="1:3" x14ac:dyDescent="0.2">
      <c r="A34" s="110">
        <f>'3.vol.'!C34</f>
        <v>42795</v>
      </c>
      <c r="C34" s="36"/>
    </row>
    <row r="35" spans="1:3" x14ac:dyDescent="0.2">
      <c r="A35" s="110">
        <f>'3.vol.'!C35</f>
        <v>42826</v>
      </c>
      <c r="C35" s="36"/>
    </row>
    <row r="36" spans="1:3" x14ac:dyDescent="0.2">
      <c r="A36" s="110">
        <f>'3.vol.'!C36</f>
        <v>42856</v>
      </c>
      <c r="C36" s="36"/>
    </row>
    <row r="37" spans="1:3" x14ac:dyDescent="0.2">
      <c r="A37" s="110">
        <f>'3.vol.'!C37</f>
        <v>42887</v>
      </c>
      <c r="C37" s="36"/>
    </row>
    <row r="38" spans="1:3" x14ac:dyDescent="0.2">
      <c r="A38" s="110">
        <f>'3.vol.'!C38</f>
        <v>42917</v>
      </c>
      <c r="C38" s="36"/>
    </row>
    <row r="39" spans="1:3" x14ac:dyDescent="0.2">
      <c r="A39" s="110">
        <f>'3.vol.'!C39</f>
        <v>42948</v>
      </c>
      <c r="C39" s="36"/>
    </row>
    <row r="40" spans="1:3" x14ac:dyDescent="0.2">
      <c r="A40" s="110">
        <f>'3.vol.'!C40</f>
        <v>42979</v>
      </c>
      <c r="C40" s="36"/>
    </row>
    <row r="41" spans="1:3" x14ac:dyDescent="0.2">
      <c r="A41" s="110">
        <f>'3.vol.'!C41</f>
        <v>43009</v>
      </c>
      <c r="C41" s="36"/>
    </row>
    <row r="42" spans="1:3" x14ac:dyDescent="0.2">
      <c r="A42" s="110">
        <f>'3.vol.'!C42</f>
        <v>43040</v>
      </c>
      <c r="C42" s="36"/>
    </row>
    <row r="43" spans="1:3" ht="13.5" thickBot="1" x14ac:dyDescent="0.25">
      <c r="A43" s="111">
        <f>'3.vol.'!C43</f>
        <v>43070</v>
      </c>
      <c r="C43" s="45"/>
    </row>
    <row r="44" spans="1:3" ht="13.5" thickBot="1" x14ac:dyDescent="0.25">
      <c r="A44" s="400">
        <f>'3.vol.'!C44</f>
        <v>43101</v>
      </c>
      <c r="C44" s="404"/>
    </row>
    <row r="45" spans="1:3" hidden="1" x14ac:dyDescent="0.2">
      <c r="A45" s="374">
        <f>'3.vol.'!C45</f>
        <v>0</v>
      </c>
      <c r="C45" s="42"/>
    </row>
    <row r="46" spans="1:3" hidden="1" x14ac:dyDescent="0.2">
      <c r="A46" s="110">
        <f>'3.vol.'!C46</f>
        <v>0</v>
      </c>
      <c r="C46" s="36"/>
    </row>
    <row r="47" spans="1:3" hidden="1" x14ac:dyDescent="0.2">
      <c r="A47" s="110">
        <f>'3.vol.'!C47</f>
        <v>0</v>
      </c>
      <c r="C47" s="36"/>
    </row>
    <row r="48" spans="1:3" hidden="1" x14ac:dyDescent="0.2">
      <c r="A48" s="110">
        <f>'3.vol.'!C48</f>
        <v>0</v>
      </c>
      <c r="C48" s="36"/>
    </row>
    <row r="49" spans="1:3" hidden="1" x14ac:dyDescent="0.2">
      <c r="A49" s="110">
        <f>'3.vol.'!C49</f>
        <v>0</v>
      </c>
      <c r="C49" s="36"/>
    </row>
    <row r="50" spans="1:3" hidden="1" x14ac:dyDescent="0.2">
      <c r="A50" s="110">
        <f>'3.vol.'!C50</f>
        <v>0</v>
      </c>
      <c r="C50" s="36"/>
    </row>
    <row r="51" spans="1:3" hidden="1" x14ac:dyDescent="0.2">
      <c r="A51" s="110">
        <f>'3.vol.'!C51</f>
        <v>0</v>
      </c>
      <c r="C51" s="36"/>
    </row>
    <row r="52" spans="1:3" hidden="1" x14ac:dyDescent="0.2">
      <c r="A52" s="110">
        <f>'3.vol.'!C52</f>
        <v>0</v>
      </c>
      <c r="C52" s="36"/>
    </row>
    <row r="53" spans="1:3" hidden="1" x14ac:dyDescent="0.2">
      <c r="A53" s="110">
        <f>'3.vol.'!C53</f>
        <v>0</v>
      </c>
      <c r="C53" s="36"/>
    </row>
    <row r="54" spans="1:3" hidden="1" x14ac:dyDescent="0.2">
      <c r="A54" s="110">
        <f>'3.vol.'!C54</f>
        <v>0</v>
      </c>
      <c r="C54" s="36"/>
    </row>
    <row r="55" spans="1:3" ht="13.5" hidden="1" thickBot="1" x14ac:dyDescent="0.25">
      <c r="A55" s="111">
        <f>'3.vol.'!C55</f>
        <v>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367" t="s">
        <v>10</v>
      </c>
      <c r="C57" s="24" t="s">
        <v>123</v>
      </c>
    </row>
    <row r="58" spans="1:3" x14ac:dyDescent="0.2">
      <c r="A58" s="366">
        <f>'3.vol.'!C59</f>
        <v>2015</v>
      </c>
      <c r="C58" s="60"/>
    </row>
    <row r="59" spans="1:3" x14ac:dyDescent="0.2">
      <c r="A59" s="61">
        <f>'3.vol.'!C60</f>
        <v>2016</v>
      </c>
      <c r="C59" s="62"/>
    </row>
    <row r="60" spans="1:3" ht="13.5" thickBot="1" x14ac:dyDescent="0.25">
      <c r="A60" s="63">
        <f>'3.vol.'!C61</f>
        <v>2017</v>
      </c>
      <c r="C60" s="64"/>
    </row>
    <row r="61" spans="1:3" x14ac:dyDescent="0.2">
      <c r="A61" s="405" t="str">
        <f>'3.vol.'!C62</f>
        <v>Ene. 2017</v>
      </c>
      <c r="C61" s="66"/>
    </row>
    <row r="62" spans="1:3" ht="13.5" thickBot="1" x14ac:dyDescent="0.25">
      <c r="A62" s="406" t="str">
        <f>'3.vol.'!C63</f>
        <v>Ene. 2018</v>
      </c>
      <c r="C62" s="67"/>
    </row>
    <row r="65" spans="1:3" ht="13.5" hidden="1" thickBot="1" x14ac:dyDescent="0.25">
      <c r="A65" s="96" t="s">
        <v>155</v>
      </c>
    </row>
    <row r="66" spans="1:3" ht="13.5" hidden="1" thickBot="1" x14ac:dyDescent="0.25">
      <c r="A66" s="99" t="s">
        <v>10</v>
      </c>
      <c r="B66" s="106"/>
      <c r="C66" s="103" t="s">
        <v>121</v>
      </c>
    </row>
    <row r="67" spans="1:3" hidden="1" x14ac:dyDescent="0.2">
      <c r="A67" s="105">
        <f>A58</f>
        <v>2015</v>
      </c>
      <c r="B67" s="106"/>
      <c r="C67" s="118">
        <f>+C58-SUM(C8:C19)</f>
        <v>0</v>
      </c>
    </row>
    <row r="68" spans="1:3" hidden="1" x14ac:dyDescent="0.2">
      <c r="A68" s="107">
        <f>A59</f>
        <v>2016</v>
      </c>
      <c r="B68" s="106"/>
      <c r="C68" s="120">
        <f>+C59-SUM(C20:C31)</f>
        <v>0</v>
      </c>
    </row>
    <row r="69" spans="1:3" ht="13.5" hidden="1" thickBot="1" x14ac:dyDescent="0.25">
      <c r="A69" s="108">
        <f>A60</f>
        <v>2017</v>
      </c>
      <c r="B69" s="106"/>
      <c r="C69" s="122">
        <f>+C60-SUM(C32:C43)</f>
        <v>0</v>
      </c>
    </row>
    <row r="70" spans="1:3" hidden="1" x14ac:dyDescent="0.2">
      <c r="A70" s="105" t="str">
        <f>A61</f>
        <v>Ene. 2017</v>
      </c>
      <c r="B70" s="106"/>
      <c r="C70" s="123">
        <f>+C61-(SUM(C32:INDEX(C32:C43,'parámetros e instrucciones'!$E$3)))</f>
        <v>0</v>
      </c>
    </row>
    <row r="71" spans="1:3" ht="13.5" hidden="1" thickBot="1" x14ac:dyDescent="0.25">
      <c r="A71" s="108" t="str">
        <f>A62</f>
        <v>Ene. 2018</v>
      </c>
      <c r="B71" s="106"/>
      <c r="C71" s="125">
        <f>+C62-(SUM(C44:INDEX(C44:C55,'parámetros e instrucciones'!$E$3)))</f>
        <v>0</v>
      </c>
    </row>
    <row r="72" spans="1:3" hidden="1" x14ac:dyDescent="0.2"/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3" right="0.46" top="0.75" bottom="0.62" header="0.41" footer="0"/>
  <pageSetup paperSize="9" scale="82" orientation="portrait" horizontalDpi="300" verticalDpi="300" r:id="rId1"/>
  <headerFooter alignWithMargins="0">
    <oddHeader>&amp;C&amp;"Arial,Negrita"&amp;20CONFIDENCIAL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sqref="A1:D1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78" t="s">
        <v>206</v>
      </c>
      <c r="B1" s="478"/>
      <c r="C1" s="478"/>
      <c r="D1" s="478"/>
    </row>
    <row r="2" spans="1:9" x14ac:dyDescent="0.2">
      <c r="A2" s="478" t="s">
        <v>209</v>
      </c>
      <c r="B2" s="478"/>
      <c r="C2" s="478"/>
      <c r="D2" s="478"/>
    </row>
    <row r="3" spans="1:9" x14ac:dyDescent="0.2">
      <c r="A3" s="478" t="s">
        <v>204</v>
      </c>
      <c r="B3" s="478"/>
      <c r="C3" s="478"/>
      <c r="D3" s="478"/>
    </row>
    <row r="4" spans="1:9" s="396" customFormat="1" ht="13.5" thickBot="1" x14ac:dyDescent="0.25">
      <c r="A4" s="476" t="str">
        <f>+'1.modelos'!A3</f>
        <v>Denim</v>
      </c>
      <c r="B4" s="476"/>
      <c r="C4" s="476"/>
      <c r="D4" s="476"/>
      <c r="F4" s="408"/>
      <c r="G4" s="408"/>
      <c r="I4" s="409" t="s">
        <v>124</v>
      </c>
    </row>
    <row r="5" spans="1:9" ht="13.5" thickBot="1" x14ac:dyDescent="0.25">
      <c r="A5" s="478" t="s">
        <v>115</v>
      </c>
      <c r="B5" s="478"/>
      <c r="C5" s="478"/>
      <c r="D5" s="478"/>
      <c r="F5" s="480" t="s">
        <v>134</v>
      </c>
      <c r="G5" s="481"/>
      <c r="I5" s="96" t="s">
        <v>157</v>
      </c>
    </row>
    <row r="6" spans="1:9" x14ac:dyDescent="0.2">
      <c r="A6" s="330"/>
      <c r="B6" s="330"/>
      <c r="C6" s="330"/>
      <c r="D6" s="330"/>
      <c r="F6" s="370"/>
      <c r="G6" s="370"/>
      <c r="I6" s="96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64" t="s">
        <v>116</v>
      </c>
      <c r="D8" s="24" t="s">
        <v>205</v>
      </c>
      <c r="G8" s="100"/>
      <c r="I8" s="24" t="s">
        <v>147</v>
      </c>
    </row>
    <row r="9" spans="1:9" x14ac:dyDescent="0.2">
      <c r="A9" s="109">
        <f>'4.conf'!A8</f>
        <v>42005</v>
      </c>
      <c r="D9" s="313" t="str">
        <f>+I9</f>
        <v/>
      </c>
      <c r="F9" s="100" t="s">
        <v>130</v>
      </c>
      <c r="I9" s="308" t="str">
        <f>IF('4.conf'!C8&gt;0,('4.conf'!C8/'4.conf'!$F$11)*100,"")</f>
        <v/>
      </c>
    </row>
    <row r="10" spans="1:9" x14ac:dyDescent="0.2">
      <c r="A10" s="110">
        <f>'4.conf'!A9</f>
        <v>42036</v>
      </c>
      <c r="D10" s="311" t="str">
        <f t="shared" ref="D10:D56" si="0">+I10</f>
        <v/>
      </c>
      <c r="F10" s="100" t="s">
        <v>131</v>
      </c>
      <c r="I10" s="306" t="str">
        <f>IF('4.conf'!C9&gt;0,('4.conf'!C9/'4.conf'!$F$11)*100,"")</f>
        <v/>
      </c>
    </row>
    <row r="11" spans="1:9" x14ac:dyDescent="0.2">
      <c r="A11" s="110">
        <f>'4.conf'!A10</f>
        <v>42064</v>
      </c>
      <c r="D11" s="311" t="str">
        <f t="shared" si="0"/>
        <v/>
      </c>
      <c r="F11" s="100" t="s">
        <v>132</v>
      </c>
      <c r="I11" s="306" t="str">
        <f>IF('4.conf'!C10&gt;0,('4.conf'!C10/'4.conf'!$F$11)*100,"")</f>
        <v/>
      </c>
    </row>
    <row r="12" spans="1:9" x14ac:dyDescent="0.2">
      <c r="A12" s="110">
        <f>'4.conf'!A11</f>
        <v>42095</v>
      </c>
      <c r="D12" s="311" t="str">
        <f t="shared" si="0"/>
        <v/>
      </c>
      <c r="F12" s="100" t="s">
        <v>133</v>
      </c>
      <c r="I12" s="306" t="str">
        <f>IF('4.conf'!C11&gt;0,('4.conf'!C11/'4.conf'!$F$11)*100,"")</f>
        <v/>
      </c>
    </row>
    <row r="13" spans="1:9" x14ac:dyDescent="0.2">
      <c r="A13" s="110">
        <f>'4.conf'!A12</f>
        <v>42125</v>
      </c>
      <c r="D13" s="311" t="str">
        <f t="shared" si="0"/>
        <v/>
      </c>
      <c r="I13" s="306" t="str">
        <f>IF('4.conf'!C12&gt;0,('4.conf'!C12/'4.conf'!$F$11)*100,"")</f>
        <v/>
      </c>
    </row>
    <row r="14" spans="1:9" x14ac:dyDescent="0.2">
      <c r="A14" s="110">
        <f>'4.conf'!A13</f>
        <v>42156</v>
      </c>
      <c r="D14" s="311" t="str">
        <f t="shared" si="0"/>
        <v/>
      </c>
      <c r="I14" s="306" t="str">
        <f>IF('4.conf'!C13&gt;0,('4.conf'!C13/'4.conf'!$F$11)*100,"")</f>
        <v/>
      </c>
    </row>
    <row r="15" spans="1:9" x14ac:dyDescent="0.2">
      <c r="A15" s="110">
        <f>'4.conf'!A14</f>
        <v>42186</v>
      </c>
      <c r="D15" s="311" t="str">
        <f t="shared" si="0"/>
        <v/>
      </c>
      <c r="I15" s="306" t="str">
        <f>IF('4.conf'!C14&gt;0,('4.conf'!C14/'4.conf'!$F$11)*100,"")</f>
        <v/>
      </c>
    </row>
    <row r="16" spans="1:9" x14ac:dyDescent="0.2">
      <c r="A16" s="110">
        <f>'4.conf'!A15</f>
        <v>42217</v>
      </c>
      <c r="D16" s="311" t="str">
        <f t="shared" si="0"/>
        <v/>
      </c>
      <c r="I16" s="306" t="str">
        <f>IF('4.conf'!C15&gt;0,('4.conf'!C15/'4.conf'!$F$11)*100,"")</f>
        <v/>
      </c>
    </row>
    <row r="17" spans="1:9" x14ac:dyDescent="0.2">
      <c r="A17" s="110">
        <f>'4.conf'!A16</f>
        <v>42248</v>
      </c>
      <c r="D17" s="311" t="str">
        <f t="shared" si="0"/>
        <v/>
      </c>
      <c r="I17" s="306" t="str">
        <f>IF('4.conf'!C16&gt;0,('4.conf'!C16/'4.conf'!$F$11)*100,"")</f>
        <v/>
      </c>
    </row>
    <row r="18" spans="1:9" x14ac:dyDescent="0.2">
      <c r="A18" s="110">
        <f>'4.conf'!A17</f>
        <v>42278</v>
      </c>
      <c r="D18" s="311" t="str">
        <f t="shared" si="0"/>
        <v/>
      </c>
      <c r="I18" s="306" t="str">
        <f>IF('4.conf'!C17&gt;0,('4.conf'!C17/'4.conf'!$F$11)*100,"")</f>
        <v/>
      </c>
    </row>
    <row r="19" spans="1:9" x14ac:dyDescent="0.2">
      <c r="A19" s="110">
        <f>'4.conf'!A18</f>
        <v>42309</v>
      </c>
      <c r="D19" s="311" t="str">
        <f t="shared" si="0"/>
        <v/>
      </c>
      <c r="I19" s="306" t="str">
        <f>IF('4.conf'!C18&gt;0,('4.conf'!C18/'4.conf'!$F$11)*100,"")</f>
        <v/>
      </c>
    </row>
    <row r="20" spans="1:9" ht="13.5" thickBot="1" x14ac:dyDescent="0.25">
      <c r="A20" s="111">
        <f>'4.conf'!A19</f>
        <v>42339</v>
      </c>
      <c r="D20" s="312" t="str">
        <f t="shared" si="0"/>
        <v/>
      </c>
      <c r="I20" s="307" t="str">
        <f>IF('4.conf'!C19&gt;0,('4.conf'!C19/'4.conf'!$F$11)*100,"")</f>
        <v/>
      </c>
    </row>
    <row r="21" spans="1:9" x14ac:dyDescent="0.2">
      <c r="A21" s="109">
        <f>'4.conf'!A20</f>
        <v>42370</v>
      </c>
      <c r="D21" s="313" t="str">
        <f t="shared" si="0"/>
        <v/>
      </c>
      <c r="I21" s="308" t="str">
        <f>IF('4.conf'!C20&gt;0,('4.conf'!C20/'4.conf'!$F$11)*100,"")</f>
        <v/>
      </c>
    </row>
    <row r="22" spans="1:9" x14ac:dyDescent="0.2">
      <c r="A22" s="110">
        <f>'4.conf'!A21</f>
        <v>42401</v>
      </c>
      <c r="D22" s="311" t="str">
        <f t="shared" si="0"/>
        <v/>
      </c>
      <c r="I22" s="306" t="str">
        <f>IF('4.conf'!C21&gt;0,('4.conf'!C21/'4.conf'!$F$11)*100,"")</f>
        <v/>
      </c>
    </row>
    <row r="23" spans="1:9" x14ac:dyDescent="0.2">
      <c r="A23" s="110">
        <f>'4.conf'!A22</f>
        <v>42430</v>
      </c>
      <c r="D23" s="311" t="str">
        <f t="shared" si="0"/>
        <v/>
      </c>
      <c r="I23" s="306" t="str">
        <f>IF('4.conf'!C22&gt;0,('4.conf'!C22/'4.conf'!$F$11)*100,"")</f>
        <v/>
      </c>
    </row>
    <row r="24" spans="1:9" x14ac:dyDescent="0.2">
      <c r="A24" s="110">
        <f>'4.conf'!A23</f>
        <v>42461</v>
      </c>
      <c r="D24" s="311" t="str">
        <f t="shared" si="0"/>
        <v/>
      </c>
      <c r="I24" s="306" t="str">
        <f>IF('4.conf'!C23&gt;0,('4.conf'!C23/'4.conf'!$F$11)*100,"")</f>
        <v/>
      </c>
    </row>
    <row r="25" spans="1:9" x14ac:dyDescent="0.2">
      <c r="A25" s="110">
        <f>'4.conf'!A24</f>
        <v>42491</v>
      </c>
      <c r="D25" s="311" t="str">
        <f t="shared" si="0"/>
        <v/>
      </c>
      <c r="I25" s="306" t="str">
        <f>IF('4.conf'!C24&gt;0,('4.conf'!C24/'4.conf'!$F$11)*100,"")</f>
        <v/>
      </c>
    </row>
    <row r="26" spans="1:9" x14ac:dyDescent="0.2">
      <c r="A26" s="110">
        <f>'4.conf'!A25</f>
        <v>42522</v>
      </c>
      <c r="D26" s="311" t="str">
        <f t="shared" si="0"/>
        <v/>
      </c>
      <c r="I26" s="306" t="str">
        <f>IF('4.conf'!C25&gt;0,('4.conf'!C25/'4.conf'!$F$11)*100,"")</f>
        <v/>
      </c>
    </row>
    <row r="27" spans="1:9" x14ac:dyDescent="0.2">
      <c r="A27" s="110">
        <f>'4.conf'!A26</f>
        <v>42552</v>
      </c>
      <c r="D27" s="311" t="str">
        <f t="shared" si="0"/>
        <v/>
      </c>
      <c r="I27" s="306" t="str">
        <f>IF('4.conf'!C26&gt;0,('4.conf'!C26/'4.conf'!$F$11)*100,"")</f>
        <v/>
      </c>
    </row>
    <row r="28" spans="1:9" x14ac:dyDescent="0.2">
      <c r="A28" s="110">
        <f>'4.conf'!A27</f>
        <v>42583</v>
      </c>
      <c r="D28" s="311" t="str">
        <f t="shared" si="0"/>
        <v/>
      </c>
      <c r="I28" s="306" t="str">
        <f>IF('4.conf'!C27&gt;0,('4.conf'!C27/'4.conf'!$F$11)*100,"")</f>
        <v/>
      </c>
    </row>
    <row r="29" spans="1:9" x14ac:dyDescent="0.2">
      <c r="A29" s="110">
        <f>'4.conf'!A28</f>
        <v>42614</v>
      </c>
      <c r="D29" s="311" t="str">
        <f t="shared" si="0"/>
        <v/>
      </c>
      <c r="I29" s="306" t="str">
        <f>IF('4.conf'!C28&gt;0,('4.conf'!C28/'4.conf'!$F$11)*100,"")</f>
        <v/>
      </c>
    </row>
    <row r="30" spans="1:9" x14ac:dyDescent="0.2">
      <c r="A30" s="110">
        <f>'4.conf'!A29</f>
        <v>42644</v>
      </c>
      <c r="D30" s="311" t="str">
        <f t="shared" si="0"/>
        <v/>
      </c>
      <c r="I30" s="306" t="str">
        <f>IF('4.conf'!C29&gt;0,('4.conf'!C29/'4.conf'!$F$11)*100,"")</f>
        <v/>
      </c>
    </row>
    <row r="31" spans="1:9" x14ac:dyDescent="0.2">
      <c r="A31" s="110">
        <f>'4.conf'!A30</f>
        <v>42675</v>
      </c>
      <c r="D31" s="311" t="str">
        <f t="shared" si="0"/>
        <v/>
      </c>
      <c r="I31" s="306" t="str">
        <f>IF('4.conf'!C30&gt;0,('4.conf'!C30/'4.conf'!$F$11)*100,"")</f>
        <v/>
      </c>
    </row>
    <row r="32" spans="1:9" ht="13.5" thickBot="1" x14ac:dyDescent="0.25">
      <c r="A32" s="111">
        <f>'4.conf'!A31</f>
        <v>42705</v>
      </c>
      <c r="D32" s="314" t="str">
        <f t="shared" si="0"/>
        <v/>
      </c>
      <c r="I32" s="309" t="str">
        <f>IF('4.conf'!C31&gt;0,('4.conf'!C31/'4.conf'!$F$11)*100,"")</f>
        <v/>
      </c>
    </row>
    <row r="33" spans="1:9" x14ac:dyDescent="0.2">
      <c r="A33" s="109">
        <f>'4.conf'!A32</f>
        <v>42736</v>
      </c>
      <c r="D33" s="315" t="str">
        <f t="shared" si="0"/>
        <v/>
      </c>
      <c r="I33" s="305" t="str">
        <f>IF('4.conf'!C32&gt;0,('4.conf'!C32/'4.conf'!$F$11)*100,"")</f>
        <v/>
      </c>
    </row>
    <row r="34" spans="1:9" x14ac:dyDescent="0.2">
      <c r="A34" s="110">
        <f>'4.conf'!A33</f>
        <v>42767</v>
      </c>
      <c r="D34" s="311" t="str">
        <f t="shared" si="0"/>
        <v/>
      </c>
      <c r="I34" s="306" t="str">
        <f>IF('4.conf'!C33&gt;0,('4.conf'!C33/'4.conf'!$F$11)*100,"")</f>
        <v/>
      </c>
    </row>
    <row r="35" spans="1:9" x14ac:dyDescent="0.2">
      <c r="A35" s="110">
        <f>'4.conf'!A34</f>
        <v>42795</v>
      </c>
      <c r="D35" s="311" t="str">
        <f t="shared" si="0"/>
        <v/>
      </c>
      <c r="I35" s="306" t="str">
        <f>IF('4.conf'!C34&gt;0,('4.conf'!C34/'4.conf'!$F$11)*100,"")</f>
        <v/>
      </c>
    </row>
    <row r="36" spans="1:9" x14ac:dyDescent="0.2">
      <c r="A36" s="110">
        <f>'4.conf'!A35</f>
        <v>42826</v>
      </c>
      <c r="D36" s="311" t="str">
        <f t="shared" si="0"/>
        <v/>
      </c>
      <c r="I36" s="306" t="str">
        <f>IF('4.conf'!C35&gt;0,('4.conf'!C35/'4.conf'!$F$11)*100,"")</f>
        <v/>
      </c>
    </row>
    <row r="37" spans="1:9" x14ac:dyDescent="0.2">
      <c r="A37" s="110">
        <f>'4.conf'!A36</f>
        <v>42856</v>
      </c>
      <c r="D37" s="311" t="str">
        <f t="shared" si="0"/>
        <v/>
      </c>
      <c r="I37" s="306" t="str">
        <f>IF('4.conf'!C36&gt;0,('4.conf'!C36/'4.conf'!$F$11)*100,"")</f>
        <v/>
      </c>
    </row>
    <row r="38" spans="1:9" x14ac:dyDescent="0.2">
      <c r="A38" s="110">
        <f>'4.conf'!A37</f>
        <v>42887</v>
      </c>
      <c r="D38" s="311" t="str">
        <f t="shared" si="0"/>
        <v/>
      </c>
      <c r="I38" s="306" t="str">
        <f>IF('4.conf'!C37&gt;0,('4.conf'!C37/'4.conf'!$F$11)*100,"")</f>
        <v/>
      </c>
    </row>
    <row r="39" spans="1:9" x14ac:dyDescent="0.2">
      <c r="A39" s="110">
        <f>'4.conf'!A38</f>
        <v>42917</v>
      </c>
      <c r="D39" s="311" t="str">
        <f t="shared" si="0"/>
        <v/>
      </c>
      <c r="I39" s="306" t="str">
        <f>IF('4.conf'!C38&gt;0,('4.conf'!C38/'4.conf'!$F$11)*100,"")</f>
        <v/>
      </c>
    </row>
    <row r="40" spans="1:9" x14ac:dyDescent="0.2">
      <c r="A40" s="110">
        <f>'4.conf'!A39</f>
        <v>42948</v>
      </c>
      <c r="D40" s="311" t="str">
        <f t="shared" si="0"/>
        <v/>
      </c>
      <c r="I40" s="306" t="str">
        <f>IF('4.conf'!C39&gt;0,('4.conf'!C39/'4.conf'!$F$11)*100,"")</f>
        <v/>
      </c>
    </row>
    <row r="41" spans="1:9" x14ac:dyDescent="0.2">
      <c r="A41" s="110">
        <f>'4.conf'!A40</f>
        <v>42979</v>
      </c>
      <c r="D41" s="311" t="str">
        <f t="shared" si="0"/>
        <v/>
      </c>
      <c r="I41" s="306" t="str">
        <f>IF('4.conf'!C40&gt;0,('4.conf'!C40/'4.conf'!$F$11)*100,"")</f>
        <v/>
      </c>
    </row>
    <row r="42" spans="1:9" x14ac:dyDescent="0.2">
      <c r="A42" s="110">
        <f>'4.conf'!A41</f>
        <v>43009</v>
      </c>
      <c r="D42" s="311" t="str">
        <f t="shared" si="0"/>
        <v/>
      </c>
      <c r="I42" s="306" t="str">
        <f>IF('4.conf'!C41&gt;0,('4.conf'!C41/'4.conf'!$F$11)*100,"")</f>
        <v/>
      </c>
    </row>
    <row r="43" spans="1:9" x14ac:dyDescent="0.2">
      <c r="A43" s="110">
        <f>'4.conf'!A42</f>
        <v>43040</v>
      </c>
      <c r="D43" s="311" t="str">
        <f t="shared" si="0"/>
        <v/>
      </c>
      <c r="I43" s="306" t="str">
        <f>IF('4.conf'!C42&gt;0,('4.conf'!C42/'4.conf'!$F$11)*100,"")</f>
        <v/>
      </c>
    </row>
    <row r="44" spans="1:9" ht="13.5" thickBot="1" x14ac:dyDescent="0.25">
      <c r="A44" s="111">
        <f>'4.conf'!A43</f>
        <v>43070</v>
      </c>
      <c r="D44" s="314" t="str">
        <f t="shared" si="0"/>
        <v/>
      </c>
      <c r="I44" s="309" t="str">
        <f>IF('4.conf'!C43&gt;0,('4.conf'!C43/'4.conf'!$F$11)*100,"")</f>
        <v/>
      </c>
    </row>
    <row r="45" spans="1:9" ht="13.5" thickBot="1" x14ac:dyDescent="0.25">
      <c r="A45" s="400">
        <f>'4.conf'!A44</f>
        <v>43101</v>
      </c>
      <c r="D45" s="407" t="str">
        <f t="shared" si="0"/>
        <v/>
      </c>
      <c r="I45" s="305" t="str">
        <f>IF('4.conf'!C44&gt;0,('4.conf'!C44/'4.conf'!$F$11)*100,"")</f>
        <v/>
      </c>
    </row>
    <row r="46" spans="1:9" hidden="1" x14ac:dyDescent="0.2">
      <c r="A46" s="374">
        <f>'4.conf'!A45</f>
        <v>0</v>
      </c>
      <c r="D46" s="313" t="str">
        <f t="shared" si="0"/>
        <v/>
      </c>
      <c r="I46" s="306" t="str">
        <f>IF('4.conf'!C45&gt;0,('4.conf'!C45/'4.conf'!$F$11)*100,"")</f>
        <v/>
      </c>
    </row>
    <row r="47" spans="1:9" hidden="1" x14ac:dyDescent="0.2">
      <c r="A47" s="110">
        <f>'4.conf'!A46</f>
        <v>0</v>
      </c>
      <c r="D47" s="311" t="str">
        <f t="shared" si="0"/>
        <v/>
      </c>
      <c r="I47" s="306" t="str">
        <f>IF('4.conf'!C46&gt;0,('4.conf'!C46/'4.conf'!$F$11)*100,"")</f>
        <v/>
      </c>
    </row>
    <row r="48" spans="1:9" hidden="1" x14ac:dyDescent="0.2">
      <c r="A48" s="110">
        <f>'4.conf'!A47</f>
        <v>0</v>
      </c>
      <c r="D48" s="311" t="str">
        <f t="shared" si="0"/>
        <v/>
      </c>
      <c r="I48" s="306" t="str">
        <f>IF('4.conf'!C47&gt;0,('4.conf'!C47/'4.conf'!$F$11)*100,"")</f>
        <v/>
      </c>
    </row>
    <row r="49" spans="1:9" hidden="1" x14ac:dyDescent="0.2">
      <c r="A49" s="110">
        <f>'4.conf'!A48</f>
        <v>0</v>
      </c>
      <c r="D49" s="311" t="str">
        <f t="shared" si="0"/>
        <v/>
      </c>
      <c r="I49" s="306" t="str">
        <f>IF('4.conf'!C48&gt;0,('4.conf'!C48/'4.conf'!$F$11)*100,"")</f>
        <v/>
      </c>
    </row>
    <row r="50" spans="1:9" hidden="1" x14ac:dyDescent="0.2">
      <c r="A50" s="110">
        <f>'4.conf'!A49</f>
        <v>0</v>
      </c>
      <c r="D50" s="311" t="str">
        <f t="shared" si="0"/>
        <v/>
      </c>
      <c r="I50" s="306" t="str">
        <f>IF('4.conf'!C49&gt;0,('4.conf'!C49/'4.conf'!$F$11)*100,"")</f>
        <v/>
      </c>
    </row>
    <row r="51" spans="1:9" hidden="1" x14ac:dyDescent="0.2">
      <c r="A51" s="110">
        <f>'4.conf'!A50</f>
        <v>0</v>
      </c>
      <c r="D51" s="311" t="str">
        <f t="shared" si="0"/>
        <v/>
      </c>
      <c r="I51" s="306" t="str">
        <f>IF('4.conf'!C50&gt;0,('4.conf'!C50/'4.conf'!$F$11)*100,"")</f>
        <v/>
      </c>
    </row>
    <row r="52" spans="1:9" hidden="1" x14ac:dyDescent="0.2">
      <c r="A52" s="110">
        <f>'4.conf'!A51</f>
        <v>0</v>
      </c>
      <c r="D52" s="311" t="str">
        <f t="shared" si="0"/>
        <v/>
      </c>
      <c r="I52" s="306" t="str">
        <f>IF('4.conf'!C51&gt;0,('4.conf'!C51/'4.conf'!$F$11)*100,"")</f>
        <v/>
      </c>
    </row>
    <row r="53" spans="1:9" hidden="1" x14ac:dyDescent="0.2">
      <c r="A53" s="110">
        <f>'4.conf'!A52</f>
        <v>0</v>
      </c>
      <c r="D53" s="311" t="str">
        <f t="shared" si="0"/>
        <v/>
      </c>
      <c r="I53" s="306" t="str">
        <f>IF('4.conf'!C52&gt;0,('4.conf'!C52/'4.conf'!$F$11)*100,"")</f>
        <v/>
      </c>
    </row>
    <row r="54" spans="1:9" hidden="1" x14ac:dyDescent="0.2">
      <c r="A54" s="110">
        <f>'4.conf'!A53</f>
        <v>0</v>
      </c>
      <c r="D54" s="311" t="str">
        <f t="shared" si="0"/>
        <v/>
      </c>
      <c r="I54" s="306" t="str">
        <f>IF('4.conf'!C53&gt;0,('4.conf'!C53/'4.conf'!$F$11)*100,"")</f>
        <v/>
      </c>
    </row>
    <row r="55" spans="1:9" hidden="1" x14ac:dyDescent="0.2">
      <c r="A55" s="110">
        <f>'4.conf'!A54</f>
        <v>0</v>
      </c>
      <c r="D55" s="311" t="str">
        <f t="shared" si="0"/>
        <v/>
      </c>
      <c r="I55" s="306" t="str">
        <f>IF('4.conf'!C54&gt;0,('4.conf'!C54/'4.conf'!$F$11)*100,"")</f>
        <v/>
      </c>
    </row>
    <row r="56" spans="1:9" ht="13.5" hidden="1" thickBot="1" x14ac:dyDescent="0.25">
      <c r="A56" s="111">
        <f>'4.conf'!A55</f>
        <v>0</v>
      </c>
      <c r="D56" s="312" t="str">
        <f t="shared" si="0"/>
        <v/>
      </c>
      <c r="I56" s="307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67" t="s">
        <v>10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65">
        <f>'4.conf'!A58</f>
        <v>2015</v>
      </c>
      <c r="D59" s="316" t="str">
        <f>+I59</f>
        <v/>
      </c>
      <c r="I59" s="321" t="str">
        <f>IF('4.conf'!C58&gt;0,('4.conf'!C58/'4.conf'!$F$11)*100,"")</f>
        <v/>
      </c>
    </row>
    <row r="60" spans="1:9" x14ac:dyDescent="0.2">
      <c r="A60" s="61">
        <f>'4.conf'!A59</f>
        <v>2016</v>
      </c>
      <c r="D60" s="317" t="str">
        <f>+I60</f>
        <v/>
      </c>
      <c r="I60" s="322" t="str">
        <f>IF('4.conf'!C59&gt;0,('4.conf'!C59/'4.conf'!$F$11)*100,"")</f>
        <v/>
      </c>
    </row>
    <row r="61" spans="1:9" ht="13.5" thickBot="1" x14ac:dyDescent="0.25">
      <c r="A61" s="63">
        <f>'4.conf'!A60</f>
        <v>2017</v>
      </c>
      <c r="D61" s="318" t="str">
        <f>+I61</f>
        <v/>
      </c>
      <c r="I61" s="323" t="str">
        <f>IF('4.conf'!C60&gt;0,('4.conf'!C60/'4.conf'!$F$11)*100,"")</f>
        <v/>
      </c>
    </row>
    <row r="62" spans="1:9" x14ac:dyDescent="0.2">
      <c r="A62" s="405" t="str">
        <f>'4.conf'!A61</f>
        <v>Ene. 2017</v>
      </c>
      <c r="D62" s="319" t="str">
        <f>+I62</f>
        <v/>
      </c>
      <c r="I62" s="324" t="str">
        <f>IF('4.conf'!C61&gt;0,('4.conf'!C61/'4.conf'!$F$11)*100,"")</f>
        <v/>
      </c>
    </row>
    <row r="63" spans="1:9" ht="13.5" thickBot="1" x14ac:dyDescent="0.25">
      <c r="A63" s="406" t="str">
        <f>'4.conf'!A62</f>
        <v>Ene. 2018</v>
      </c>
      <c r="D63" s="320" t="str">
        <f>+I63</f>
        <v/>
      </c>
      <c r="I63" s="325" t="str">
        <f>IF('4.conf'!C62&gt;0,('4.conf'!C62/'4.conf'!$F$11)*100,"")</f>
        <v/>
      </c>
    </row>
    <row r="66" spans="1:4" x14ac:dyDescent="0.2">
      <c r="A66" s="96" t="s">
        <v>155</v>
      </c>
    </row>
    <row r="68" spans="1:4" ht="13.5" thickBot="1" x14ac:dyDescent="0.25"/>
    <row r="69" spans="1:4" ht="38.25" customHeight="1" thickBot="1" x14ac:dyDescent="0.25">
      <c r="A69" s="99" t="s">
        <v>10</v>
      </c>
      <c r="B69" s="106"/>
      <c r="C69" s="100"/>
      <c r="D69" s="103" t="str">
        <f>+D58</f>
        <v xml:space="preserve">EXPORTACIONES US$ FOB  </v>
      </c>
    </row>
    <row r="70" spans="1:4" x14ac:dyDescent="0.2">
      <c r="A70" s="105">
        <v>2002</v>
      </c>
      <c r="B70" s="106"/>
      <c r="C70" s="106"/>
      <c r="D70" s="118" t="e">
        <f>+D59-SUM(D9:D20)</f>
        <v>#VALUE!</v>
      </c>
    </row>
    <row r="71" spans="1:4" x14ac:dyDescent="0.2">
      <c r="A71" s="107">
        <v>2003</v>
      </c>
      <c r="B71" s="106"/>
      <c r="C71" s="106"/>
      <c r="D71" s="120" t="e">
        <f>+D60-SUM(D21:D32)</f>
        <v>#VALUE!</v>
      </c>
    </row>
    <row r="72" spans="1:4" ht="13.5" thickBot="1" x14ac:dyDescent="0.25">
      <c r="A72" s="108">
        <v>2004</v>
      </c>
      <c r="B72" s="106"/>
      <c r="C72" s="106"/>
      <c r="D72" s="122" t="e">
        <f>+D61-SUM(D33:D44)</f>
        <v>#VALUE!</v>
      </c>
    </row>
    <row r="73" spans="1:4" x14ac:dyDescent="0.2">
      <c r="A73" s="105" t="s">
        <v>200</v>
      </c>
      <c r="B73" s="106"/>
      <c r="C73" s="106"/>
      <c r="D73" s="123" t="e">
        <f>+D62-(SUM(D33:INDEX(D33:D44,'[3]parámetros e instrucciones'!$E$3)))</f>
        <v>#VALUE!</v>
      </c>
    </row>
    <row r="74" spans="1:4" ht="13.5" thickBot="1" x14ac:dyDescent="0.25">
      <c r="A74" s="108" t="s">
        <v>199</v>
      </c>
      <c r="B74" s="106"/>
      <c r="C74" s="106"/>
      <c r="D74" s="125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24" right="0.24" top="0.21" bottom="0.18" header="0" footer="0"/>
  <pageSetup paperSize="9" scale="9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3"/>
  <sheetViews>
    <sheetView showGridLines="0" workbookViewId="0"/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71" customFormat="1" x14ac:dyDescent="0.2">
      <c r="A1" s="143" t="s">
        <v>139</v>
      </c>
      <c r="B1" s="143"/>
    </row>
    <row r="2" spans="1:2" s="171" customFormat="1" x14ac:dyDescent="0.2">
      <c r="A2" s="143" t="s">
        <v>107</v>
      </c>
      <c r="B2" s="143"/>
    </row>
    <row r="3" spans="1:2" s="396" customFormat="1" x14ac:dyDescent="0.2">
      <c r="A3" s="389" t="str">
        <f>+'1.modelos'!A3</f>
        <v>Denim</v>
      </c>
      <c r="B3" s="389"/>
    </row>
    <row r="4" spans="1:2" ht="13.5" thickBot="1" x14ac:dyDescent="0.25"/>
    <row r="5" spans="1:2" ht="13.5" thickBot="1" x14ac:dyDescent="0.25">
      <c r="A5" s="153" t="s">
        <v>12</v>
      </c>
      <c r="B5" s="410" t="s">
        <v>232</v>
      </c>
    </row>
    <row r="6" spans="1:2" x14ac:dyDescent="0.2">
      <c r="A6" s="375">
        <f>'3.vol.'!C59</f>
        <v>2015</v>
      </c>
      <c r="B6" s="172"/>
    </row>
    <row r="7" spans="1:2" x14ac:dyDescent="0.2">
      <c r="A7" s="165">
        <f>'3.vol.'!C60</f>
        <v>2016</v>
      </c>
      <c r="B7" s="173"/>
    </row>
    <row r="8" spans="1:2" ht="13.5" thickBot="1" x14ac:dyDescent="0.25">
      <c r="A8" s="174">
        <f>'3.vol.'!C61</f>
        <v>2017</v>
      </c>
      <c r="B8" s="175"/>
    </row>
    <row r="9" spans="1:2" x14ac:dyDescent="0.2">
      <c r="A9" s="411" t="str">
        <f>'3.vol.'!C62</f>
        <v>Ene. 2017</v>
      </c>
      <c r="B9" s="172"/>
    </row>
    <row r="10" spans="1:2" ht="13.5" thickBot="1" x14ac:dyDescent="0.25">
      <c r="A10" s="393" t="str">
        <f>'3.vol.'!C63</f>
        <v>Ene. 2018</v>
      </c>
      <c r="B10" s="176"/>
    </row>
    <row r="11" spans="1:2" x14ac:dyDescent="0.2">
      <c r="A11" s="170"/>
    </row>
    <row r="14" spans="1:2" hidden="1" x14ac:dyDescent="0.2"/>
    <row r="15" spans="1:2" ht="13.5" hidden="1" thickBot="1" x14ac:dyDescent="0.25">
      <c r="A15" s="100" t="s">
        <v>124</v>
      </c>
    </row>
    <row r="16" spans="1:2" ht="13.5" hidden="1" thickBot="1" x14ac:dyDescent="0.25">
      <c r="A16" s="99" t="s">
        <v>10</v>
      </c>
      <c r="B16" s="99" t="s">
        <v>143</v>
      </c>
    </row>
    <row r="17" spans="1:2" hidden="1" x14ac:dyDescent="0.2">
      <c r="A17" s="105">
        <v>2003</v>
      </c>
      <c r="B17" s="126" t="str">
        <f>IF('3.vol.'!E59&gt;'5capprod'!B6,"ERROR","OK")</f>
        <v>OK</v>
      </c>
    </row>
    <row r="18" spans="1:2" hidden="1" x14ac:dyDescent="0.2">
      <c r="A18" s="107">
        <v>2004</v>
      </c>
      <c r="B18" s="127" t="str">
        <f>IF('3.vol.'!E60&gt;'5capprod'!B7,"ERROR","OK")</f>
        <v>OK</v>
      </c>
    </row>
    <row r="19" spans="1:2" ht="13.5" hidden="1" thickBot="1" x14ac:dyDescent="0.25">
      <c r="A19" s="108">
        <v>2005</v>
      </c>
      <c r="B19" s="128" t="str">
        <f>IF('3.vol.'!E61&gt;'5capprod'!B8,"ERROR","OK")</f>
        <v>OK</v>
      </c>
    </row>
    <row r="20" spans="1:2" hidden="1" x14ac:dyDescent="0.2">
      <c r="A20" s="105" t="s">
        <v>114</v>
      </c>
      <c r="B20" s="126" t="str">
        <f>IF('3.vol.'!E62&gt;'5capprod'!B9,"ERROR","OK")</f>
        <v>OK</v>
      </c>
    </row>
    <row r="21" spans="1:2" ht="13.5" hidden="1" thickBot="1" x14ac:dyDescent="0.25">
      <c r="A21" s="108" t="s">
        <v>198</v>
      </c>
      <c r="B21" s="128" t="str">
        <f>IF('3.vol.'!E63&gt;'5capprod'!B10,"ERROR","OK")</f>
        <v>OK</v>
      </c>
    </row>
    <row r="22" spans="1:2" hidden="1" x14ac:dyDescent="0.2"/>
    <row r="23" spans="1:2" hidden="1" x14ac:dyDescent="0.2"/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29</vt:i4>
      </vt:variant>
    </vt:vector>
  </HeadingPairs>
  <TitlesOfParts>
    <vt:vector size="6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 Costos</vt:lpstr>
      <vt:lpstr>8.b. Costos</vt:lpstr>
      <vt:lpstr>8.c. Costos</vt:lpstr>
      <vt:lpstr>8.d. Costos</vt:lpstr>
      <vt:lpstr>9.a adicionalcostos</vt:lpstr>
      <vt:lpstr>9.b adicionalcostos</vt:lpstr>
      <vt:lpstr>9.c adicionalcostos</vt:lpstr>
      <vt:lpstr>9.d adicionalcostos</vt:lpstr>
      <vt:lpstr>10.a-precios</vt:lpstr>
      <vt:lpstr>10.b-precios</vt:lpstr>
      <vt:lpstr>10.c-precios</vt:lpstr>
      <vt:lpstr>10.d-precios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'10.a-precios'!Área_de_impresión</vt:lpstr>
      <vt:lpstr>'10.b-precios'!Área_de_impresión</vt:lpstr>
      <vt:lpstr>'10.c-precios'!Área_de_impresión</vt:lpstr>
      <vt:lpstr>'10.d-precios'!Área_de_impresión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 Costos'!Área_de_impresión</vt:lpstr>
      <vt:lpstr>'8.b. Costos'!Área_de_impresión</vt:lpstr>
      <vt:lpstr>'8.c. Costos'!Área_de_impresión</vt:lpstr>
      <vt:lpstr>'8.d. Costos'!Área_de_impresión</vt:lpstr>
      <vt:lpstr>'9.a adicionalcostos'!Área_de_impresión</vt:lpstr>
      <vt:lpstr>'9.b adicionalcostos'!Área_de_impresión</vt:lpstr>
      <vt:lpstr>'9.c adicionalcostos'!Área_de_impresión</vt:lpstr>
      <vt:lpstr>'9.d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Diego Cavallo</cp:lastModifiedBy>
  <cp:lastPrinted>2018-03-06T15:00:27Z</cp:lastPrinted>
  <dcterms:created xsi:type="dcterms:W3CDTF">1996-10-10T17:31:07Z</dcterms:created>
  <dcterms:modified xsi:type="dcterms:W3CDTF">2018-03-08T18:27:01Z</dcterms:modified>
</cp:coreProperties>
</file>