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490" windowHeight="8445" tabRatio="732"/>
  </bookViews>
  <sheets>
    <sheet name="INSTRUCTIVO" sheetId="5" r:id="rId1"/>
    <sheet name="CONTROL DOCUMENTACION" sheetId="4" r:id="rId2"/>
    <sheet name="INVERSION" sheetId="1" r:id="rId3"/>
    <sheet name="A_Sistema_Francés_con_gracia IN" sheetId="10" state="hidden" r:id="rId4"/>
    <sheet name="FF PROYECTADO" sheetId="3" state="hidden" r:id="rId5"/>
    <sheet name="CAPITAL DE TRABAJO" sheetId="2" r:id="rId6"/>
    <sheet name="A_Sistema_Francés_con_gracia CT" sheetId="12" state="hidden" r:id="rId7"/>
  </sheets>
  <externalReferences>
    <externalReference r:id="rId8"/>
    <externalReference r:id="rId9"/>
    <externalReference r:id="rId10"/>
    <externalReference r:id="rId11"/>
  </externalReferences>
  <definedNames>
    <definedName name="_Fill" localSheetId="6" hidden="1">#REF!</definedName>
    <definedName name="_Fill" hidden="1">#REF!</definedName>
    <definedName name="Cantidad_">'[1]Trabajos '!$H$5:$H$115</definedName>
    <definedName name="cliente">[1]Clientes!$B$5:$B$31</definedName>
    <definedName name="Clientes">OFFSET([2]Clientes!$B$6,0,0,COUNTA([2]Clientes!$B:$B)-1)</definedName>
    <definedName name="Codigos">OFFSET('[2]Productos en Alquiler'!$B$5,0,0,COUNTA('[2]Productos en Alquiler'!$B:$B)-1)</definedName>
    <definedName name="Estado" localSheetId="6">No Comenzado, En proceso, Terminado</definedName>
    <definedName name="Estado" localSheetId="3">No Comenzado, En proceso, Terminado</definedName>
    <definedName name="Estado">No Comenzado, En proceso, Terminado</definedName>
    <definedName name="estado_trab">'[1]Trabajos '!$J$5:$J$115</definedName>
    <definedName name="Fecha_trab">'[1]Trabajos '!$B$5:$B$115</definedName>
    <definedName name="Frecuencia" localSheetId="6">[3]Auxiliar!$C$3:$C$8</definedName>
    <definedName name="Frecuencia" localSheetId="3">[3]Auxiliar!$C$3:$C$8</definedName>
    <definedName name="Frecuencia">[4]Auxiliar!$C$3:$C$8</definedName>
    <definedName name="Info_adic">'[1]Trabajos '!$G$5:$G$115</definedName>
    <definedName name="Pedido_N">'[1]Trabajos '!$E$5:$E$115</definedName>
    <definedName name="tipo_trabajo">'[1]Tipo de Trabajos'!$B$5:$B$30</definedName>
    <definedName name="Tipos" localSheetId="6">[3]Auxiliar!$A$3:$A$4</definedName>
    <definedName name="Tipos" localSheetId="3">[3]Auxiliar!$A$3:$A$4</definedName>
    <definedName name="Tipos">[4]Auxiliar!$A$3:$A$4</definedName>
  </definedName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2" l="1"/>
  <c r="G10" i="1"/>
  <c r="D9" i="12" l="1"/>
  <c r="D5" i="12"/>
  <c r="I402" i="12"/>
  <c r="O11" i="12"/>
  <c r="O10" i="12"/>
  <c r="O9" i="12"/>
  <c r="O8" i="12"/>
  <c r="O7" i="12"/>
  <c r="D7" i="12"/>
  <c r="D11" i="12" s="1"/>
  <c r="O6" i="12"/>
  <c r="D9" i="10"/>
  <c r="D5" i="10"/>
  <c r="I402" i="10"/>
  <c r="O11" i="10"/>
  <c r="O10" i="10"/>
  <c r="O9" i="10"/>
  <c r="O8" i="10"/>
  <c r="O7" i="10"/>
  <c r="D7" i="10"/>
  <c r="D11" i="10" s="1"/>
  <c r="O6" i="10"/>
  <c r="E11" i="12" l="1"/>
  <c r="G11" i="12" s="1"/>
  <c r="D10" i="12"/>
  <c r="C15" i="12" s="1"/>
  <c r="C16" i="12" s="1"/>
  <c r="D10" i="10"/>
  <c r="C15" i="10" s="1"/>
  <c r="E11" i="10"/>
  <c r="G11" i="10" s="1"/>
  <c r="H15" i="12" l="1"/>
  <c r="G10" i="12"/>
  <c r="C17" i="12"/>
  <c r="H16" i="12"/>
  <c r="G10" i="10"/>
  <c r="C16" i="10"/>
  <c r="H15" i="10"/>
  <c r="H17" i="12" l="1"/>
  <c r="C18" i="12"/>
  <c r="H16" i="10"/>
  <c r="C17" i="10"/>
  <c r="C19" i="12" l="1"/>
  <c r="H18" i="12"/>
  <c r="H17" i="10"/>
  <c r="C18" i="10"/>
  <c r="C20" i="12" l="1"/>
  <c r="H19" i="12"/>
  <c r="H18" i="10"/>
  <c r="C19" i="10"/>
  <c r="H20" i="12" l="1"/>
  <c r="C21" i="12"/>
  <c r="C20" i="10"/>
  <c r="H19" i="10"/>
  <c r="H21" i="12" l="1"/>
  <c r="C22" i="12"/>
  <c r="H20" i="10"/>
  <c r="C21" i="10"/>
  <c r="H22" i="12" l="1"/>
  <c r="C23" i="12"/>
  <c r="H21" i="10"/>
  <c r="C22" i="10"/>
  <c r="C24" i="12" l="1"/>
  <c r="H23" i="12"/>
  <c r="H22" i="10"/>
  <c r="C23" i="10"/>
  <c r="C25" i="12" l="1"/>
  <c r="H24" i="12"/>
  <c r="C24" i="10"/>
  <c r="H23" i="10"/>
  <c r="H25" i="12" l="1"/>
  <c r="C26" i="12"/>
  <c r="C25" i="10"/>
  <c r="H24" i="10"/>
  <c r="H26" i="12" l="1"/>
  <c r="C27" i="12"/>
  <c r="H25" i="10"/>
  <c r="C26" i="10"/>
  <c r="C28" i="12" l="1"/>
  <c r="H27" i="12"/>
  <c r="C27" i="10"/>
  <c r="H26" i="10"/>
  <c r="C29" i="12" l="1"/>
  <c r="H28" i="12"/>
  <c r="C28" i="10"/>
  <c r="H27" i="10"/>
  <c r="H29" i="12" l="1"/>
  <c r="C30" i="12"/>
  <c r="C29" i="10"/>
  <c r="H28" i="10"/>
  <c r="C31" i="12" l="1"/>
  <c r="H30" i="12"/>
  <c r="H29" i="10"/>
  <c r="C30" i="10"/>
  <c r="C32" i="12" l="1"/>
  <c r="H31" i="12"/>
  <c r="H30" i="10"/>
  <c r="C31" i="10"/>
  <c r="H32" i="12" l="1"/>
  <c r="C33" i="12"/>
  <c r="C32" i="10"/>
  <c r="H31" i="10"/>
  <c r="H33" i="12" l="1"/>
  <c r="C34" i="12"/>
  <c r="C33" i="10"/>
  <c r="H32" i="10"/>
  <c r="H34" i="12" l="1"/>
  <c r="C35" i="12"/>
  <c r="H33" i="10"/>
  <c r="C34" i="10"/>
  <c r="C36" i="12" l="1"/>
  <c r="H35" i="12"/>
  <c r="H34" i="10"/>
  <c r="C35" i="10"/>
  <c r="C37" i="12" l="1"/>
  <c r="H36" i="12"/>
  <c r="C36" i="10"/>
  <c r="H35" i="10"/>
  <c r="H37" i="12" l="1"/>
  <c r="C38" i="12"/>
  <c r="C37" i="10"/>
  <c r="H36" i="10"/>
  <c r="H38" i="12" l="1"/>
  <c r="C39" i="12"/>
  <c r="H37" i="10"/>
  <c r="C38" i="10"/>
  <c r="C40" i="12" l="1"/>
  <c r="H39" i="12"/>
  <c r="C39" i="10"/>
  <c r="H38" i="10"/>
  <c r="C41" i="12" l="1"/>
  <c r="H40" i="12"/>
  <c r="H39" i="10"/>
  <c r="C40" i="10"/>
  <c r="H41" i="12" l="1"/>
  <c r="C42" i="12"/>
  <c r="C41" i="10"/>
  <c r="H40" i="10"/>
  <c r="H42" i="12" l="1"/>
  <c r="C43" i="12"/>
  <c r="C42" i="10"/>
  <c r="H41" i="10"/>
  <c r="C44" i="12" l="1"/>
  <c r="H43" i="12"/>
  <c r="H42" i="10"/>
  <c r="C43" i="10"/>
  <c r="C45" i="12" l="1"/>
  <c r="H44" i="12"/>
  <c r="H43" i="10"/>
  <c r="C44" i="10"/>
  <c r="H45" i="12" l="1"/>
  <c r="C46" i="12"/>
  <c r="C45" i="10"/>
  <c r="H44" i="10"/>
  <c r="C47" i="12" l="1"/>
  <c r="H46" i="12"/>
  <c r="C46" i="10"/>
  <c r="H45" i="10"/>
  <c r="C48" i="12" l="1"/>
  <c r="H47" i="12"/>
  <c r="H46" i="10"/>
  <c r="C47" i="10"/>
  <c r="H48" i="12" l="1"/>
  <c r="C49" i="12"/>
  <c r="H47" i="10"/>
  <c r="C48" i="10"/>
  <c r="H49" i="12" l="1"/>
  <c r="C50" i="12"/>
  <c r="C49" i="10"/>
  <c r="H48" i="10"/>
  <c r="H50" i="12" l="1"/>
  <c r="C51" i="12"/>
  <c r="C50" i="10"/>
  <c r="H49" i="10"/>
  <c r="C52" i="12" l="1"/>
  <c r="H51" i="12"/>
  <c r="D51" i="12"/>
  <c r="H50" i="10"/>
  <c r="C51" i="10"/>
  <c r="C53" i="12" l="1"/>
  <c r="D52" i="12"/>
  <c r="H52" i="12"/>
  <c r="C52" i="10"/>
  <c r="H51" i="10"/>
  <c r="H53" i="12" l="1"/>
  <c r="D53" i="12"/>
  <c r="C54" i="12"/>
  <c r="H52" i="10"/>
  <c r="C53" i="10"/>
  <c r="H54" i="12" l="1"/>
  <c r="D54" i="12"/>
  <c r="C55" i="12"/>
  <c r="H53" i="10"/>
  <c r="C54" i="10"/>
  <c r="C56" i="12" l="1"/>
  <c r="H55" i="12"/>
  <c r="D55" i="12"/>
  <c r="C55" i="10"/>
  <c r="H54" i="10"/>
  <c r="C57" i="12" l="1"/>
  <c r="D56" i="12"/>
  <c r="H56" i="12"/>
  <c r="C56" i="10"/>
  <c r="H55" i="10"/>
  <c r="H57" i="12" l="1"/>
  <c r="D57" i="12"/>
  <c r="C58" i="12"/>
  <c r="C57" i="10"/>
  <c r="H56" i="10"/>
  <c r="H58" i="12" l="1"/>
  <c r="D58" i="12"/>
  <c r="C59" i="12"/>
  <c r="H57" i="10"/>
  <c r="C58" i="10"/>
  <c r="C60" i="12" l="1"/>
  <c r="H59" i="12"/>
  <c r="D59" i="12"/>
  <c r="C59" i="10"/>
  <c r="H58" i="10"/>
  <c r="C61" i="12" l="1"/>
  <c r="D60" i="12"/>
  <c r="H60" i="12"/>
  <c r="C60" i="10"/>
  <c r="H59" i="10"/>
  <c r="H61" i="12" l="1"/>
  <c r="D61" i="12"/>
  <c r="C62" i="12"/>
  <c r="H60" i="10"/>
  <c r="C61" i="10"/>
  <c r="H62" i="12" l="1"/>
  <c r="D62" i="12"/>
  <c r="C63" i="12"/>
  <c r="H61" i="10"/>
  <c r="C62" i="10"/>
  <c r="C64" i="12" l="1"/>
  <c r="H63" i="12"/>
  <c r="D63" i="12"/>
  <c r="C63" i="10"/>
  <c r="H62" i="10"/>
  <c r="C65" i="12" l="1"/>
  <c r="H64" i="12"/>
  <c r="D64" i="12"/>
  <c r="C64" i="10"/>
  <c r="H63" i="10"/>
  <c r="H65" i="12" l="1"/>
  <c r="D65" i="12"/>
  <c r="C66" i="12"/>
  <c r="C65" i="10"/>
  <c r="H64" i="10"/>
  <c r="H66" i="12" l="1"/>
  <c r="D66" i="12"/>
  <c r="C67" i="12"/>
  <c r="H65" i="10"/>
  <c r="C66" i="10"/>
  <c r="C68" i="12" l="1"/>
  <c r="H67" i="12"/>
  <c r="D67" i="12"/>
  <c r="C67" i="10"/>
  <c r="H66" i="10"/>
  <c r="C69" i="12" l="1"/>
  <c r="D68" i="12"/>
  <c r="H68" i="12"/>
  <c r="C68" i="10"/>
  <c r="H67" i="10"/>
  <c r="H69" i="12" l="1"/>
  <c r="D69" i="12"/>
  <c r="C70" i="12"/>
  <c r="H68" i="10"/>
  <c r="C69" i="10"/>
  <c r="H70" i="12" l="1"/>
  <c r="D70" i="12"/>
  <c r="C71" i="12"/>
  <c r="H69" i="10"/>
  <c r="C70" i="10"/>
  <c r="C72" i="12" l="1"/>
  <c r="H71" i="12"/>
  <c r="D71" i="12"/>
  <c r="C71" i="10"/>
  <c r="H70" i="10"/>
  <c r="C73" i="12" l="1"/>
  <c r="H72" i="12"/>
  <c r="D72" i="12"/>
  <c r="C72" i="10"/>
  <c r="H71" i="10"/>
  <c r="H73" i="12" l="1"/>
  <c r="D73" i="12"/>
  <c r="C74" i="12"/>
  <c r="C73" i="10"/>
  <c r="H72" i="10"/>
  <c r="H74" i="12" l="1"/>
  <c r="D74" i="12"/>
  <c r="C75" i="12"/>
  <c r="H73" i="10"/>
  <c r="C74" i="10"/>
  <c r="C76" i="12" l="1"/>
  <c r="F75" i="12"/>
  <c r="E75" i="12"/>
  <c r="G75" i="12"/>
  <c r="H75" i="12"/>
  <c r="D75" i="12"/>
  <c r="C75" i="10"/>
  <c r="H74" i="10"/>
  <c r="I75" i="12" l="1"/>
  <c r="G76" i="12"/>
  <c r="C77" i="12"/>
  <c r="F76" i="12"/>
  <c r="H76" i="12"/>
  <c r="E76" i="12"/>
  <c r="D76" i="12"/>
  <c r="C76" i="10"/>
  <c r="F75" i="10"/>
  <c r="H75" i="10"/>
  <c r="D75" i="10"/>
  <c r="G75" i="10"/>
  <c r="E75" i="10"/>
  <c r="I76" i="12" l="1"/>
  <c r="I75" i="10"/>
  <c r="H77" i="12"/>
  <c r="D77" i="12"/>
  <c r="G77" i="12"/>
  <c r="C78" i="12"/>
  <c r="F77" i="12"/>
  <c r="E77" i="12"/>
  <c r="G76" i="10"/>
  <c r="E76" i="10"/>
  <c r="H76" i="10"/>
  <c r="F76" i="10"/>
  <c r="D76" i="10"/>
  <c r="C77" i="10"/>
  <c r="I77" i="12" l="1"/>
  <c r="I76" i="10"/>
  <c r="E78" i="12"/>
  <c r="H78" i="12"/>
  <c r="D78" i="12"/>
  <c r="C79" i="12"/>
  <c r="G78" i="12"/>
  <c r="F78" i="12"/>
  <c r="H77" i="10"/>
  <c r="D77" i="10"/>
  <c r="C78" i="10"/>
  <c r="F77" i="10"/>
  <c r="G77" i="10"/>
  <c r="E77" i="10"/>
  <c r="I78" i="12" l="1"/>
  <c r="I77" i="10"/>
  <c r="E79" i="12"/>
  <c r="H79" i="12"/>
  <c r="D79" i="12"/>
  <c r="C80" i="12"/>
  <c r="G79" i="12"/>
  <c r="F79" i="12"/>
  <c r="E78" i="10"/>
  <c r="G78" i="10"/>
  <c r="C79" i="10"/>
  <c r="H78" i="10"/>
  <c r="F78" i="10"/>
  <c r="D78" i="10"/>
  <c r="I79" i="12" l="1"/>
  <c r="I78" i="10"/>
  <c r="C81" i="12"/>
  <c r="F80" i="12"/>
  <c r="E80" i="12"/>
  <c r="H80" i="12"/>
  <c r="G80" i="12"/>
  <c r="D80" i="12"/>
  <c r="C80" i="10"/>
  <c r="F79" i="10"/>
  <c r="H79" i="10"/>
  <c r="D79" i="10"/>
  <c r="G79" i="10"/>
  <c r="E79" i="10"/>
  <c r="I79" i="10" l="1"/>
  <c r="I80" i="12"/>
  <c r="G81" i="12"/>
  <c r="C82" i="12"/>
  <c r="F81" i="12"/>
  <c r="D81" i="12"/>
  <c r="E81" i="12"/>
  <c r="I81" i="12" s="1"/>
  <c r="H81" i="12"/>
  <c r="G80" i="10"/>
  <c r="E80" i="10"/>
  <c r="D80" i="10"/>
  <c r="C81" i="10"/>
  <c r="H80" i="10"/>
  <c r="F80" i="10"/>
  <c r="I80" i="10" l="1"/>
  <c r="H82" i="12"/>
  <c r="D82" i="12"/>
  <c r="G82" i="12"/>
  <c r="E82" i="12"/>
  <c r="C83" i="12"/>
  <c r="F82" i="12"/>
  <c r="H81" i="10"/>
  <c r="D81" i="10"/>
  <c r="C82" i="10"/>
  <c r="F81" i="10"/>
  <c r="E81" i="10"/>
  <c r="G81" i="10"/>
  <c r="I81" i="10" l="1"/>
  <c r="I82" i="12"/>
  <c r="E83" i="12"/>
  <c r="H83" i="12"/>
  <c r="D83" i="12"/>
  <c r="F83" i="12"/>
  <c r="G83" i="12"/>
  <c r="C84" i="12"/>
  <c r="E82" i="10"/>
  <c r="G82" i="10"/>
  <c r="F82" i="10"/>
  <c r="D82" i="10"/>
  <c r="C83" i="10"/>
  <c r="H82" i="10"/>
  <c r="I83" i="12" l="1"/>
  <c r="I82" i="10"/>
  <c r="C85" i="12"/>
  <c r="F84" i="12"/>
  <c r="E84" i="12"/>
  <c r="I84" i="12" s="1"/>
  <c r="G84" i="12"/>
  <c r="D84" i="12"/>
  <c r="H84" i="12"/>
  <c r="C84" i="10"/>
  <c r="F83" i="10"/>
  <c r="H83" i="10"/>
  <c r="D83" i="10"/>
  <c r="G83" i="10"/>
  <c r="E83" i="10"/>
  <c r="I83" i="10" l="1"/>
  <c r="G85" i="12"/>
  <c r="C86" i="12"/>
  <c r="F85" i="12"/>
  <c r="H85" i="12"/>
  <c r="E85" i="12"/>
  <c r="D85" i="12"/>
  <c r="G84" i="10"/>
  <c r="E84" i="10"/>
  <c r="H84" i="10"/>
  <c r="F84" i="10"/>
  <c r="D84" i="10"/>
  <c r="C85" i="10"/>
  <c r="I85" i="12" l="1"/>
  <c r="I84" i="10"/>
  <c r="H86" i="12"/>
  <c r="D86" i="12"/>
  <c r="G86" i="12"/>
  <c r="F86" i="12"/>
  <c r="E86" i="12"/>
  <c r="I86" i="12" s="1"/>
  <c r="C87" i="12"/>
  <c r="H85" i="10"/>
  <c r="D85" i="10"/>
  <c r="C86" i="10"/>
  <c r="F85" i="10"/>
  <c r="G85" i="10"/>
  <c r="E85" i="10"/>
  <c r="I85" i="10" l="1"/>
  <c r="E51" i="12"/>
  <c r="E87" i="12"/>
  <c r="H87" i="12"/>
  <c r="D87" i="12"/>
  <c r="C88" i="12"/>
  <c r="G87" i="12"/>
  <c r="F87" i="12"/>
  <c r="E86" i="10"/>
  <c r="G86" i="10"/>
  <c r="C87" i="10"/>
  <c r="H86" i="10"/>
  <c r="F86" i="10"/>
  <c r="D86" i="10"/>
  <c r="I87" i="12" l="1"/>
  <c r="I86" i="10"/>
  <c r="F51" i="12"/>
  <c r="G51" i="12" s="1"/>
  <c r="C89" i="12"/>
  <c r="F88" i="12"/>
  <c r="E88" i="12"/>
  <c r="H88" i="12"/>
  <c r="D88" i="12"/>
  <c r="G88" i="12"/>
  <c r="C88" i="10"/>
  <c r="F87" i="10"/>
  <c r="H87" i="10"/>
  <c r="D87" i="10"/>
  <c r="G87" i="10"/>
  <c r="E87" i="10"/>
  <c r="I88" i="12" l="1"/>
  <c r="I87" i="10"/>
  <c r="E52" i="12"/>
  <c r="G89" i="12"/>
  <c r="C90" i="12"/>
  <c r="F89" i="12"/>
  <c r="D89" i="12"/>
  <c r="H89" i="12"/>
  <c r="E89" i="12"/>
  <c r="I51" i="12"/>
  <c r="G88" i="10"/>
  <c r="E88" i="10"/>
  <c r="D88" i="10"/>
  <c r="C89" i="10"/>
  <c r="H88" i="10"/>
  <c r="F88" i="10"/>
  <c r="I89" i="12" l="1"/>
  <c r="I88" i="10"/>
  <c r="H90" i="12"/>
  <c r="D90" i="12"/>
  <c r="G90" i="12"/>
  <c r="E90" i="12"/>
  <c r="C91" i="12"/>
  <c r="F90" i="12"/>
  <c r="F52" i="12"/>
  <c r="G52" i="12" s="1"/>
  <c r="H89" i="10"/>
  <c r="D89" i="10"/>
  <c r="C90" i="10"/>
  <c r="F89" i="10"/>
  <c r="E89" i="10"/>
  <c r="G89" i="10"/>
  <c r="I90" i="12" l="1"/>
  <c r="I52" i="12"/>
  <c r="I89" i="10"/>
  <c r="E53" i="12"/>
  <c r="E91" i="12"/>
  <c r="H91" i="12"/>
  <c r="D91" i="12"/>
  <c r="F91" i="12"/>
  <c r="C92" i="12"/>
  <c r="G91" i="12"/>
  <c r="E90" i="10"/>
  <c r="G90" i="10"/>
  <c r="F90" i="10"/>
  <c r="D90" i="10"/>
  <c r="C91" i="10"/>
  <c r="H90" i="10"/>
  <c r="I91" i="12" l="1"/>
  <c r="I90" i="10"/>
  <c r="C93" i="12"/>
  <c r="F92" i="12"/>
  <c r="E92" i="12"/>
  <c r="G92" i="12"/>
  <c r="D92" i="12"/>
  <c r="H92" i="12"/>
  <c r="F53" i="12"/>
  <c r="G53" i="12" s="1"/>
  <c r="C92" i="10"/>
  <c r="F91" i="10"/>
  <c r="H91" i="10"/>
  <c r="D91" i="10"/>
  <c r="G91" i="10"/>
  <c r="E91" i="10"/>
  <c r="I92" i="12" l="1"/>
  <c r="I91" i="10"/>
  <c r="E54" i="12"/>
  <c r="I53" i="12"/>
  <c r="G93" i="12"/>
  <c r="C94" i="12"/>
  <c r="F93" i="12"/>
  <c r="H93" i="12"/>
  <c r="E93" i="12"/>
  <c r="I93" i="12" s="1"/>
  <c r="D93" i="12"/>
  <c r="G92" i="10"/>
  <c r="E92" i="10"/>
  <c r="H92" i="10"/>
  <c r="F92" i="10"/>
  <c r="D92" i="10"/>
  <c r="C93" i="10"/>
  <c r="I92" i="10" l="1"/>
  <c r="H94" i="12"/>
  <c r="D94" i="12"/>
  <c r="G94" i="12"/>
  <c r="F94" i="12"/>
  <c r="E94" i="12"/>
  <c r="C95" i="12"/>
  <c r="F54" i="12"/>
  <c r="G54" i="12" s="1"/>
  <c r="H93" i="10"/>
  <c r="D93" i="10"/>
  <c r="C94" i="10"/>
  <c r="F93" i="10"/>
  <c r="G93" i="10"/>
  <c r="E93" i="10"/>
  <c r="I94" i="12" l="1"/>
  <c r="I54" i="12"/>
  <c r="I93" i="10"/>
  <c r="C96" i="12"/>
  <c r="E95" i="12"/>
  <c r="H95" i="12"/>
  <c r="D95" i="12"/>
  <c r="G95" i="12"/>
  <c r="F95" i="12"/>
  <c r="I95" i="12" s="1"/>
  <c r="E55" i="12"/>
  <c r="C95" i="10"/>
  <c r="F94" i="10"/>
  <c r="E94" i="10"/>
  <c r="G94" i="10"/>
  <c r="H94" i="10"/>
  <c r="D94" i="10"/>
  <c r="I94" i="10" l="1"/>
  <c r="F55" i="12"/>
  <c r="G55" i="12" s="1"/>
  <c r="G96" i="12"/>
  <c r="C97" i="12"/>
  <c r="F96" i="12"/>
  <c r="E96" i="12"/>
  <c r="D96" i="12"/>
  <c r="H96" i="12"/>
  <c r="G95" i="10"/>
  <c r="C96" i="10"/>
  <c r="F95" i="10"/>
  <c r="H95" i="10"/>
  <c r="D95" i="10"/>
  <c r="E95" i="10"/>
  <c r="I96" i="12" l="1"/>
  <c r="I95" i="10"/>
  <c r="E56" i="12"/>
  <c r="H97" i="12"/>
  <c r="D97" i="12"/>
  <c r="G97" i="12"/>
  <c r="C98" i="12"/>
  <c r="F97" i="12"/>
  <c r="E97" i="12"/>
  <c r="I55" i="12"/>
  <c r="H96" i="10"/>
  <c r="D96" i="10"/>
  <c r="G96" i="10"/>
  <c r="C97" i="10"/>
  <c r="F96" i="10"/>
  <c r="E96" i="10"/>
  <c r="I97" i="12" l="1"/>
  <c r="I96" i="10"/>
  <c r="E98" i="12"/>
  <c r="H98" i="12"/>
  <c r="D98" i="12"/>
  <c r="G98" i="12"/>
  <c r="F98" i="12"/>
  <c r="C99" i="12"/>
  <c r="F56" i="12"/>
  <c r="G56" i="12" s="1"/>
  <c r="E97" i="10"/>
  <c r="H97" i="10"/>
  <c r="D97" i="10"/>
  <c r="G97" i="10"/>
  <c r="C98" i="10"/>
  <c r="F97" i="10"/>
  <c r="I98" i="12" l="1"/>
  <c r="I97" i="10"/>
  <c r="I56" i="12"/>
  <c r="C100" i="12"/>
  <c r="F99" i="12"/>
  <c r="E99" i="12"/>
  <c r="H99" i="12"/>
  <c r="D99" i="12"/>
  <c r="G99" i="12"/>
  <c r="E57" i="12"/>
  <c r="C99" i="10"/>
  <c r="F98" i="10"/>
  <c r="E98" i="10"/>
  <c r="H98" i="10"/>
  <c r="D98" i="10"/>
  <c r="G98" i="10"/>
  <c r="I99" i="12" l="1"/>
  <c r="I98" i="10"/>
  <c r="F57" i="12"/>
  <c r="G57" i="12" s="1"/>
  <c r="G100" i="12"/>
  <c r="C101" i="12"/>
  <c r="F100" i="12"/>
  <c r="E100" i="12"/>
  <c r="H100" i="12"/>
  <c r="D100" i="12"/>
  <c r="G99" i="10"/>
  <c r="C100" i="10"/>
  <c r="F99" i="10"/>
  <c r="E99" i="10"/>
  <c r="H99" i="10"/>
  <c r="D99" i="10"/>
  <c r="I100" i="12" l="1"/>
  <c r="I99" i="10"/>
  <c r="E58" i="12"/>
  <c r="H101" i="12"/>
  <c r="D101" i="12"/>
  <c r="G101" i="12"/>
  <c r="C102" i="12"/>
  <c r="F101" i="12"/>
  <c r="E101" i="12"/>
  <c r="I57" i="12"/>
  <c r="H100" i="10"/>
  <c r="D100" i="10"/>
  <c r="G100" i="10"/>
  <c r="C101" i="10"/>
  <c r="F100" i="10"/>
  <c r="E100" i="10"/>
  <c r="I101" i="12" l="1"/>
  <c r="I100" i="10"/>
  <c r="E102" i="12"/>
  <c r="H102" i="12"/>
  <c r="D102" i="12"/>
  <c r="G102" i="12"/>
  <c r="C103" i="12"/>
  <c r="F102" i="12"/>
  <c r="F58" i="12"/>
  <c r="G58" i="12" s="1"/>
  <c r="E101" i="10"/>
  <c r="H101" i="10"/>
  <c r="D101" i="10"/>
  <c r="G101" i="10"/>
  <c r="C102" i="10"/>
  <c r="F101" i="10"/>
  <c r="I102" i="12" l="1"/>
  <c r="I101" i="10"/>
  <c r="I58" i="12"/>
  <c r="C104" i="12"/>
  <c r="F103" i="12"/>
  <c r="E103" i="12"/>
  <c r="H103" i="12"/>
  <c r="D103" i="12"/>
  <c r="G103" i="12"/>
  <c r="E59" i="12"/>
  <c r="C103" i="10"/>
  <c r="F102" i="10"/>
  <c r="E102" i="10"/>
  <c r="H102" i="10"/>
  <c r="D102" i="10"/>
  <c r="G102" i="10"/>
  <c r="I103" i="12" l="1"/>
  <c r="I102" i="10"/>
  <c r="F59" i="12"/>
  <c r="G59" i="12" s="1"/>
  <c r="G104" i="12"/>
  <c r="C105" i="12"/>
  <c r="F104" i="12"/>
  <c r="E104" i="12"/>
  <c r="H104" i="12"/>
  <c r="D104" i="12"/>
  <c r="G103" i="10"/>
  <c r="C104" i="10"/>
  <c r="F103" i="10"/>
  <c r="E103" i="10"/>
  <c r="H103" i="10"/>
  <c r="D103" i="10"/>
  <c r="I103" i="10" l="1"/>
  <c r="I104" i="12"/>
  <c r="E60" i="12"/>
  <c r="H105" i="12"/>
  <c r="D105" i="12"/>
  <c r="G105" i="12"/>
  <c r="C106" i="12"/>
  <c r="F105" i="12"/>
  <c r="E105" i="12"/>
  <c r="I59" i="12"/>
  <c r="H104" i="10"/>
  <c r="D104" i="10"/>
  <c r="G104" i="10"/>
  <c r="C105" i="10"/>
  <c r="F104" i="10"/>
  <c r="E104" i="10"/>
  <c r="I105" i="12" l="1"/>
  <c r="I104" i="10"/>
  <c r="E106" i="12"/>
  <c r="H106" i="12"/>
  <c r="D106" i="12"/>
  <c r="G106" i="12"/>
  <c r="C107" i="12"/>
  <c r="F106" i="12"/>
  <c r="F60" i="12"/>
  <c r="G60" i="12" s="1"/>
  <c r="E105" i="10"/>
  <c r="H105" i="10"/>
  <c r="D105" i="10"/>
  <c r="G105" i="10"/>
  <c r="C106" i="10"/>
  <c r="F105" i="10"/>
  <c r="I106" i="12" l="1"/>
  <c r="I60" i="12"/>
  <c r="I105" i="10"/>
  <c r="C108" i="12"/>
  <c r="F107" i="12"/>
  <c r="E107" i="12"/>
  <c r="H107" i="12"/>
  <c r="D107" i="12"/>
  <c r="G107" i="12"/>
  <c r="E61" i="12"/>
  <c r="C107" i="10"/>
  <c r="F106" i="10"/>
  <c r="E106" i="10"/>
  <c r="H106" i="10"/>
  <c r="D106" i="10"/>
  <c r="G106" i="10"/>
  <c r="I107" i="12" l="1"/>
  <c r="I106" i="10"/>
  <c r="F61" i="12"/>
  <c r="G61" i="12" s="1"/>
  <c r="G108" i="12"/>
  <c r="C109" i="12"/>
  <c r="F108" i="12"/>
  <c r="E108" i="12"/>
  <c r="I108" i="12" s="1"/>
  <c r="H108" i="12"/>
  <c r="D108" i="12"/>
  <c r="G107" i="10"/>
  <c r="C108" i="10"/>
  <c r="F107" i="10"/>
  <c r="E107" i="10"/>
  <c r="H107" i="10"/>
  <c r="D107" i="10"/>
  <c r="I107" i="10" l="1"/>
  <c r="H109" i="12"/>
  <c r="D109" i="12"/>
  <c r="G109" i="12"/>
  <c r="C110" i="12"/>
  <c r="F109" i="12"/>
  <c r="E109" i="12"/>
  <c r="I109" i="12" s="1"/>
  <c r="E62" i="12"/>
  <c r="I61" i="12"/>
  <c r="H108" i="10"/>
  <c r="D108" i="10"/>
  <c r="G108" i="10"/>
  <c r="C109" i="10"/>
  <c r="F108" i="10"/>
  <c r="E108" i="10"/>
  <c r="I108" i="10" l="1"/>
  <c r="E110" i="12"/>
  <c r="H110" i="12"/>
  <c r="D110" i="12"/>
  <c r="G110" i="12"/>
  <c r="F110" i="12"/>
  <c r="C111" i="12"/>
  <c r="F62" i="12"/>
  <c r="G62" i="12" s="1"/>
  <c r="E109" i="10"/>
  <c r="H109" i="10"/>
  <c r="D109" i="10"/>
  <c r="G109" i="10"/>
  <c r="C110" i="10"/>
  <c r="F109" i="10"/>
  <c r="I110" i="12" l="1"/>
  <c r="I109" i="10"/>
  <c r="I62" i="12"/>
  <c r="C112" i="12"/>
  <c r="F111" i="12"/>
  <c r="E111" i="12"/>
  <c r="H111" i="12"/>
  <c r="D111" i="12"/>
  <c r="G111" i="12"/>
  <c r="E63" i="12"/>
  <c r="C111" i="10"/>
  <c r="F110" i="10"/>
  <c r="E110" i="10"/>
  <c r="H110" i="10"/>
  <c r="D110" i="10"/>
  <c r="G110" i="10"/>
  <c r="I111" i="12" l="1"/>
  <c r="I110" i="10"/>
  <c r="F63" i="12"/>
  <c r="G63" i="12" s="1"/>
  <c r="G112" i="12"/>
  <c r="C113" i="12"/>
  <c r="F112" i="12"/>
  <c r="E112" i="12"/>
  <c r="D112" i="12"/>
  <c r="H112" i="12"/>
  <c r="G111" i="10"/>
  <c r="C112" i="10"/>
  <c r="F111" i="10"/>
  <c r="E111" i="10"/>
  <c r="H111" i="10"/>
  <c r="D111" i="10"/>
  <c r="I112" i="12" l="1"/>
  <c r="I111" i="10"/>
  <c r="E64" i="12"/>
  <c r="I63" i="12"/>
  <c r="H113" i="12"/>
  <c r="D113" i="12"/>
  <c r="G113" i="12"/>
  <c r="C114" i="12"/>
  <c r="F113" i="12"/>
  <c r="E113" i="12"/>
  <c r="H112" i="10"/>
  <c r="D112" i="10"/>
  <c r="G112" i="10"/>
  <c r="C113" i="10"/>
  <c r="F112" i="10"/>
  <c r="E112" i="10"/>
  <c r="I113" i="12" l="1"/>
  <c r="I112" i="10"/>
  <c r="F64" i="12"/>
  <c r="G64" i="12" s="1"/>
  <c r="E114" i="12"/>
  <c r="H114" i="12"/>
  <c r="D114" i="12"/>
  <c r="G114" i="12"/>
  <c r="F114" i="12"/>
  <c r="C115" i="12"/>
  <c r="E113" i="10"/>
  <c r="H113" i="10"/>
  <c r="D113" i="10"/>
  <c r="G113" i="10"/>
  <c r="C114" i="10"/>
  <c r="F113" i="10"/>
  <c r="I114" i="12" l="1"/>
  <c r="I113" i="10"/>
  <c r="E65" i="12"/>
  <c r="C116" i="12"/>
  <c r="F115" i="12"/>
  <c r="E115" i="12"/>
  <c r="H115" i="12"/>
  <c r="D115" i="12"/>
  <c r="G115" i="12"/>
  <c r="I64" i="12"/>
  <c r="C115" i="10"/>
  <c r="F114" i="10"/>
  <c r="E114" i="10"/>
  <c r="H114" i="10"/>
  <c r="D114" i="10"/>
  <c r="G114" i="10"/>
  <c r="I115" i="12" l="1"/>
  <c r="I114" i="10"/>
  <c r="G116" i="12"/>
  <c r="C117" i="12"/>
  <c r="F116" i="12"/>
  <c r="E116" i="12"/>
  <c r="H116" i="12"/>
  <c r="D116" i="12"/>
  <c r="F65" i="12"/>
  <c r="G65" i="12" s="1"/>
  <c r="E115" i="10"/>
  <c r="H115" i="10"/>
  <c r="G115" i="10"/>
  <c r="F115" i="10"/>
  <c r="C116" i="10"/>
  <c r="D115" i="10"/>
  <c r="I116" i="12" l="1"/>
  <c r="I115" i="10"/>
  <c r="E66" i="12"/>
  <c r="H117" i="12"/>
  <c r="D117" i="12"/>
  <c r="G117" i="12"/>
  <c r="C118" i="12"/>
  <c r="F117" i="12"/>
  <c r="E117" i="12"/>
  <c r="I65" i="12"/>
  <c r="C117" i="10"/>
  <c r="F116" i="10"/>
  <c r="G116" i="10"/>
  <c r="E116" i="10"/>
  <c r="D116" i="10"/>
  <c r="H116" i="10"/>
  <c r="I117" i="12" l="1"/>
  <c r="I116" i="10"/>
  <c r="F66" i="12"/>
  <c r="G66" i="12" s="1"/>
  <c r="E118" i="12"/>
  <c r="H118" i="12"/>
  <c r="D118" i="12"/>
  <c r="G118" i="12"/>
  <c r="C119" i="12"/>
  <c r="F118" i="12"/>
  <c r="G117" i="10"/>
  <c r="C118" i="10"/>
  <c r="E117" i="10"/>
  <c r="D117" i="10"/>
  <c r="H117" i="10"/>
  <c r="F117" i="10"/>
  <c r="I118" i="12" l="1"/>
  <c r="I117" i="10"/>
  <c r="C120" i="12"/>
  <c r="F119" i="12"/>
  <c r="E119" i="12"/>
  <c r="H119" i="12"/>
  <c r="D119" i="12"/>
  <c r="G119" i="12"/>
  <c r="E67" i="12"/>
  <c r="I66" i="12"/>
  <c r="H118" i="10"/>
  <c r="D118" i="10"/>
  <c r="G118" i="10"/>
  <c r="F118" i="10"/>
  <c r="C119" i="10"/>
  <c r="E118" i="10"/>
  <c r="I119" i="12" l="1"/>
  <c r="I118" i="10"/>
  <c r="F67" i="12"/>
  <c r="G67" i="12" s="1"/>
  <c r="G120" i="12"/>
  <c r="C121" i="12"/>
  <c r="F120" i="12"/>
  <c r="E120" i="12"/>
  <c r="H120" i="12"/>
  <c r="D120" i="12"/>
  <c r="E119" i="10"/>
  <c r="G119" i="10"/>
  <c r="F119" i="10"/>
  <c r="C120" i="10"/>
  <c r="D119" i="10"/>
  <c r="H119" i="10"/>
  <c r="I120" i="12" l="1"/>
  <c r="I119" i="10"/>
  <c r="E68" i="12"/>
  <c r="H121" i="12"/>
  <c r="D121" i="12"/>
  <c r="G121" i="12"/>
  <c r="C122" i="12"/>
  <c r="F121" i="12"/>
  <c r="E121" i="12"/>
  <c r="I67" i="12"/>
  <c r="C121" i="10"/>
  <c r="F120" i="10"/>
  <c r="E120" i="10"/>
  <c r="D120" i="10"/>
  <c r="H120" i="10"/>
  <c r="G120" i="10"/>
  <c r="I121" i="12" l="1"/>
  <c r="I120" i="10"/>
  <c r="E122" i="12"/>
  <c r="H122" i="12"/>
  <c r="D122" i="12"/>
  <c r="G122" i="12"/>
  <c r="C123" i="12"/>
  <c r="F122" i="12"/>
  <c r="F68" i="12"/>
  <c r="G68" i="12" s="1"/>
  <c r="G121" i="10"/>
  <c r="D121" i="10"/>
  <c r="H121" i="10"/>
  <c r="F121" i="10"/>
  <c r="C122" i="10"/>
  <c r="E121" i="10"/>
  <c r="I122" i="12" l="1"/>
  <c r="I68" i="12"/>
  <c r="I121" i="10"/>
  <c r="C124" i="12"/>
  <c r="F123" i="12"/>
  <c r="E123" i="12"/>
  <c r="H123" i="12"/>
  <c r="D123" i="12"/>
  <c r="G123" i="12"/>
  <c r="E69" i="12"/>
  <c r="H122" i="10"/>
  <c r="D122" i="10"/>
  <c r="G122" i="10"/>
  <c r="F122" i="10"/>
  <c r="C123" i="10"/>
  <c r="E122" i="10"/>
  <c r="I123" i="12" l="1"/>
  <c r="I122" i="10"/>
  <c r="F69" i="12"/>
  <c r="G69" i="12" s="1"/>
  <c r="G124" i="12"/>
  <c r="C125" i="12"/>
  <c r="F124" i="12"/>
  <c r="E124" i="12"/>
  <c r="D124" i="12"/>
  <c r="H124" i="12"/>
  <c r="E123" i="10"/>
  <c r="F123" i="10"/>
  <c r="C124" i="10"/>
  <c r="D123" i="10"/>
  <c r="H123" i="10"/>
  <c r="G123" i="10"/>
  <c r="I124" i="12" l="1"/>
  <c r="I123" i="10"/>
  <c r="H125" i="12"/>
  <c r="D125" i="12"/>
  <c r="G125" i="12"/>
  <c r="C126" i="12"/>
  <c r="F125" i="12"/>
  <c r="E125" i="12"/>
  <c r="I69" i="12"/>
  <c r="E70" i="12"/>
  <c r="C125" i="10"/>
  <c r="F124" i="10"/>
  <c r="D124" i="10"/>
  <c r="H124" i="10"/>
  <c r="G124" i="10"/>
  <c r="E124" i="10"/>
  <c r="I125" i="12" l="1"/>
  <c r="I124" i="10"/>
  <c r="E126" i="12"/>
  <c r="H126" i="12"/>
  <c r="D126" i="12"/>
  <c r="G126" i="12"/>
  <c r="C127" i="12"/>
  <c r="F126" i="12"/>
  <c r="F70" i="12"/>
  <c r="G70" i="12" s="1"/>
  <c r="G125" i="10"/>
  <c r="H125" i="10"/>
  <c r="F125" i="10"/>
  <c r="C126" i="10"/>
  <c r="E125" i="10"/>
  <c r="D125" i="10"/>
  <c r="I126" i="12" l="1"/>
  <c r="I125" i="10"/>
  <c r="I70" i="12"/>
  <c r="C128" i="12"/>
  <c r="F127" i="12"/>
  <c r="E127" i="12"/>
  <c r="H127" i="12"/>
  <c r="D127" i="12"/>
  <c r="G127" i="12"/>
  <c r="E71" i="12"/>
  <c r="H126" i="10"/>
  <c r="D126" i="10"/>
  <c r="F126" i="10"/>
  <c r="C127" i="10"/>
  <c r="E126" i="10"/>
  <c r="G126" i="10"/>
  <c r="I127" i="12" l="1"/>
  <c r="I126" i="10"/>
  <c r="F71" i="12"/>
  <c r="G71" i="12" s="1"/>
  <c r="G128" i="12"/>
  <c r="C129" i="12"/>
  <c r="F128" i="12"/>
  <c r="E128" i="12"/>
  <c r="I128" i="12" s="1"/>
  <c r="D128" i="12"/>
  <c r="H128" i="12"/>
  <c r="E127" i="10"/>
  <c r="C128" i="10"/>
  <c r="D127" i="10"/>
  <c r="H127" i="10"/>
  <c r="G127" i="10"/>
  <c r="F127" i="10"/>
  <c r="I127" i="10" l="1"/>
  <c r="E72" i="12"/>
  <c r="H129" i="12"/>
  <c r="D129" i="12"/>
  <c r="G129" i="12"/>
  <c r="C130" i="12"/>
  <c r="F129" i="12"/>
  <c r="E129" i="12"/>
  <c r="I129" i="12" s="1"/>
  <c r="I71" i="12"/>
  <c r="H128" i="10"/>
  <c r="C129" i="10"/>
  <c r="F128" i="10"/>
  <c r="G128" i="10"/>
  <c r="E128" i="10"/>
  <c r="D128" i="10"/>
  <c r="I128" i="10" l="1"/>
  <c r="E130" i="12"/>
  <c r="H130" i="12"/>
  <c r="D130" i="12"/>
  <c r="G130" i="12"/>
  <c r="F130" i="12"/>
  <c r="C131" i="12"/>
  <c r="F72" i="12"/>
  <c r="G72" i="12" s="1"/>
  <c r="E129" i="10"/>
  <c r="G129" i="10"/>
  <c r="C130" i="10"/>
  <c r="H129" i="10"/>
  <c r="F129" i="10"/>
  <c r="D129" i="10"/>
  <c r="I130" i="12" l="1"/>
  <c r="I129" i="10"/>
  <c r="I72" i="12"/>
  <c r="C132" i="12"/>
  <c r="F131" i="12"/>
  <c r="E131" i="12"/>
  <c r="H131" i="12"/>
  <c r="D131" i="12"/>
  <c r="G131" i="12"/>
  <c r="E73" i="12"/>
  <c r="C131" i="10"/>
  <c r="F130" i="10"/>
  <c r="H130" i="10"/>
  <c r="D130" i="10"/>
  <c r="G130" i="10"/>
  <c r="E130" i="10"/>
  <c r="I130" i="10" s="1"/>
  <c r="I131" i="12" l="1"/>
  <c r="F73" i="12"/>
  <c r="G73" i="12" s="1"/>
  <c r="G132" i="12"/>
  <c r="C133" i="12"/>
  <c r="F132" i="12"/>
  <c r="E132" i="12"/>
  <c r="H132" i="12"/>
  <c r="D132" i="12"/>
  <c r="G131" i="10"/>
  <c r="E131" i="10"/>
  <c r="D131" i="10"/>
  <c r="C132" i="10"/>
  <c r="H131" i="10"/>
  <c r="F131" i="10"/>
  <c r="I132" i="12" l="1"/>
  <c r="I131" i="10"/>
  <c r="H133" i="12"/>
  <c r="D133" i="12"/>
  <c r="G133" i="12"/>
  <c r="C134" i="12"/>
  <c r="F133" i="12"/>
  <c r="E133" i="12"/>
  <c r="E74" i="12"/>
  <c r="I73" i="12"/>
  <c r="H132" i="10"/>
  <c r="D132" i="10"/>
  <c r="C133" i="10"/>
  <c r="F132" i="10"/>
  <c r="E132" i="10"/>
  <c r="G132" i="10"/>
  <c r="I133" i="12" l="1"/>
  <c r="I132" i="10"/>
  <c r="E134" i="12"/>
  <c r="H134" i="12"/>
  <c r="D134" i="12"/>
  <c r="G134" i="12"/>
  <c r="C135" i="12"/>
  <c r="F134" i="12"/>
  <c r="F74" i="12"/>
  <c r="G74" i="12" s="1"/>
  <c r="E133" i="10"/>
  <c r="G133" i="10"/>
  <c r="F133" i="10"/>
  <c r="D133" i="10"/>
  <c r="C134" i="10"/>
  <c r="H133" i="10"/>
  <c r="I74" i="12" l="1"/>
  <c r="I134" i="12"/>
  <c r="I133" i="10"/>
  <c r="C136" i="12"/>
  <c r="F135" i="12"/>
  <c r="E135" i="12"/>
  <c r="H135" i="12"/>
  <c r="D135" i="12"/>
  <c r="G135" i="12"/>
  <c r="C135" i="10"/>
  <c r="F134" i="10"/>
  <c r="H134" i="10"/>
  <c r="D134" i="10"/>
  <c r="G134" i="10"/>
  <c r="E134" i="10"/>
  <c r="I135" i="12" l="1"/>
  <c r="I134" i="10"/>
  <c r="C137" i="12"/>
  <c r="G136" i="12"/>
  <c r="F136" i="12"/>
  <c r="E136" i="12"/>
  <c r="H136" i="12"/>
  <c r="D136" i="12"/>
  <c r="G135" i="10"/>
  <c r="E135" i="10"/>
  <c r="H135" i="10"/>
  <c r="F135" i="10"/>
  <c r="D135" i="10"/>
  <c r="C136" i="10"/>
  <c r="I136" i="12" l="1"/>
  <c r="I135" i="10"/>
  <c r="G137" i="12"/>
  <c r="C138" i="12"/>
  <c r="E137" i="12"/>
  <c r="D137" i="12"/>
  <c r="H137" i="12"/>
  <c r="F137" i="12"/>
  <c r="H136" i="10"/>
  <c r="D136" i="10"/>
  <c r="C137" i="10"/>
  <c r="F136" i="10"/>
  <c r="G136" i="10"/>
  <c r="E136" i="10"/>
  <c r="I137" i="12" l="1"/>
  <c r="I136" i="10"/>
  <c r="H138" i="12"/>
  <c r="D138" i="12"/>
  <c r="G138" i="12"/>
  <c r="F138" i="12"/>
  <c r="E138" i="12"/>
  <c r="C139" i="12"/>
  <c r="E137" i="10"/>
  <c r="G137" i="10"/>
  <c r="C138" i="10"/>
  <c r="H137" i="10"/>
  <c r="F137" i="10"/>
  <c r="D137" i="10"/>
  <c r="I138" i="12" l="1"/>
  <c r="I137" i="10"/>
  <c r="E139" i="12"/>
  <c r="G139" i="12"/>
  <c r="F139" i="12"/>
  <c r="C140" i="12"/>
  <c r="D139" i="12"/>
  <c r="H139" i="12"/>
  <c r="C139" i="10"/>
  <c r="F138" i="10"/>
  <c r="H138" i="10"/>
  <c r="D138" i="10"/>
  <c r="G138" i="10"/>
  <c r="E138" i="10"/>
  <c r="I139" i="12" l="1"/>
  <c r="I138" i="10"/>
  <c r="C141" i="12"/>
  <c r="F140" i="12"/>
  <c r="E140" i="12"/>
  <c r="I140" i="12" s="1"/>
  <c r="D140" i="12"/>
  <c r="H140" i="12"/>
  <c r="G140" i="12"/>
  <c r="G139" i="10"/>
  <c r="E139" i="10"/>
  <c r="D139" i="10"/>
  <c r="C140" i="10"/>
  <c r="H139" i="10"/>
  <c r="F139" i="10"/>
  <c r="I139" i="10" l="1"/>
  <c r="G141" i="12"/>
  <c r="D141" i="12"/>
  <c r="H141" i="12"/>
  <c r="F141" i="12"/>
  <c r="C142" i="12"/>
  <c r="E141" i="12"/>
  <c r="H140" i="10"/>
  <c r="D140" i="10"/>
  <c r="C141" i="10"/>
  <c r="F140" i="10"/>
  <c r="E140" i="10"/>
  <c r="G140" i="10"/>
  <c r="I141" i="12" l="1"/>
  <c r="I140" i="10"/>
  <c r="H142" i="12"/>
  <c r="D142" i="12"/>
  <c r="G142" i="12"/>
  <c r="F142" i="12"/>
  <c r="C143" i="12"/>
  <c r="E142" i="12"/>
  <c r="I142" i="12" s="1"/>
  <c r="E141" i="10"/>
  <c r="G141" i="10"/>
  <c r="F141" i="10"/>
  <c r="D141" i="10"/>
  <c r="C142" i="10"/>
  <c r="H141" i="10"/>
  <c r="I141" i="10" l="1"/>
  <c r="E143" i="12"/>
  <c r="C144" i="12"/>
  <c r="D143" i="12"/>
  <c r="G143" i="12"/>
  <c r="F143" i="12"/>
  <c r="H143" i="12"/>
  <c r="C143" i="10"/>
  <c r="F142" i="10"/>
  <c r="H142" i="10"/>
  <c r="D142" i="10"/>
  <c r="G142" i="10"/>
  <c r="E142" i="10"/>
  <c r="I142" i="10" l="1"/>
  <c r="I143" i="12"/>
  <c r="C145" i="12"/>
  <c r="F144" i="12"/>
  <c r="H144" i="12"/>
  <c r="G144" i="12"/>
  <c r="E144" i="12"/>
  <c r="D144" i="12"/>
  <c r="G143" i="10"/>
  <c r="E143" i="10"/>
  <c r="H143" i="10"/>
  <c r="F143" i="10"/>
  <c r="D143" i="10"/>
  <c r="C144" i="10"/>
  <c r="I144" i="12" l="1"/>
  <c r="I143" i="10"/>
  <c r="G145" i="12"/>
  <c r="F145" i="12"/>
  <c r="I145" i="12" s="1"/>
  <c r="H145" i="12"/>
  <c r="E145" i="12"/>
  <c r="C146" i="12"/>
  <c r="D145" i="12"/>
  <c r="H144" i="10"/>
  <c r="D144" i="10"/>
  <c r="C145" i="10"/>
  <c r="F144" i="10"/>
  <c r="G144" i="10"/>
  <c r="E144" i="10"/>
  <c r="I144" i="10" l="1"/>
  <c r="H146" i="12"/>
  <c r="D146" i="12"/>
  <c r="C147" i="12"/>
  <c r="E146" i="12"/>
  <c r="G146" i="12"/>
  <c r="F146" i="12"/>
  <c r="I146" i="12" s="1"/>
  <c r="E145" i="10"/>
  <c r="G145" i="10"/>
  <c r="C146" i="10"/>
  <c r="H145" i="10"/>
  <c r="F145" i="10"/>
  <c r="D145" i="10"/>
  <c r="I145" i="10" l="1"/>
  <c r="E147" i="12"/>
  <c r="H147" i="12"/>
  <c r="G147" i="12"/>
  <c r="F147" i="12"/>
  <c r="D147" i="12"/>
  <c r="C148" i="12"/>
  <c r="C147" i="10"/>
  <c r="F146" i="10"/>
  <c r="H146" i="10"/>
  <c r="D146" i="10"/>
  <c r="G146" i="10"/>
  <c r="E146" i="10"/>
  <c r="I147" i="12" l="1"/>
  <c r="I146" i="10"/>
  <c r="C149" i="12"/>
  <c r="F148" i="12"/>
  <c r="I148" i="12" s="1"/>
  <c r="G148" i="12"/>
  <c r="H148" i="12"/>
  <c r="E148" i="12"/>
  <c r="D148" i="12"/>
  <c r="G147" i="10"/>
  <c r="E147" i="10"/>
  <c r="D147" i="10"/>
  <c r="C148" i="10"/>
  <c r="H147" i="10"/>
  <c r="F147" i="10"/>
  <c r="I147" i="10" l="1"/>
  <c r="G149" i="12"/>
  <c r="C150" i="12"/>
  <c r="E149" i="12"/>
  <c r="I149" i="12" s="1"/>
  <c r="H149" i="12"/>
  <c r="F149" i="12"/>
  <c r="D149" i="12"/>
  <c r="H148" i="10"/>
  <c r="D148" i="10"/>
  <c r="C149" i="10"/>
  <c r="F148" i="10"/>
  <c r="E148" i="10"/>
  <c r="G148" i="10"/>
  <c r="I148" i="10" l="1"/>
  <c r="H150" i="12"/>
  <c r="D150" i="12"/>
  <c r="G150" i="12"/>
  <c r="F150" i="12"/>
  <c r="E150" i="12"/>
  <c r="C151" i="12"/>
  <c r="E149" i="10"/>
  <c r="G149" i="10"/>
  <c r="F149" i="10"/>
  <c r="D149" i="10"/>
  <c r="C150" i="10"/>
  <c r="H149" i="10"/>
  <c r="I150" i="12" l="1"/>
  <c r="I149" i="10"/>
  <c r="E151" i="12"/>
  <c r="G151" i="12"/>
  <c r="H151" i="12"/>
  <c r="F151" i="12"/>
  <c r="D151" i="12"/>
  <c r="C152" i="12"/>
  <c r="C151" i="10"/>
  <c r="F150" i="10"/>
  <c r="H150" i="10"/>
  <c r="D150" i="10"/>
  <c r="G150" i="10"/>
  <c r="E150" i="10"/>
  <c r="I150" i="10" s="1"/>
  <c r="I151" i="12" l="1"/>
  <c r="C153" i="12"/>
  <c r="F152" i="12"/>
  <c r="E152" i="12"/>
  <c r="H152" i="12"/>
  <c r="G152" i="12"/>
  <c r="D152" i="12"/>
  <c r="G151" i="10"/>
  <c r="E151" i="10"/>
  <c r="H151" i="10"/>
  <c r="F151" i="10"/>
  <c r="D151" i="10"/>
  <c r="C152" i="10"/>
  <c r="I152" i="12" l="1"/>
  <c r="I151" i="10"/>
  <c r="G153" i="12"/>
  <c r="D153" i="12"/>
  <c r="H153" i="12"/>
  <c r="F153" i="12"/>
  <c r="E153" i="12"/>
  <c r="C154" i="12"/>
  <c r="H152" i="10"/>
  <c r="D152" i="10"/>
  <c r="C153" i="10"/>
  <c r="F152" i="10"/>
  <c r="G152" i="10"/>
  <c r="E152" i="10"/>
  <c r="I153" i="12" l="1"/>
  <c r="I152" i="10"/>
  <c r="H154" i="12"/>
  <c r="D154" i="12"/>
  <c r="G154" i="12"/>
  <c r="F154" i="12"/>
  <c r="C155" i="12"/>
  <c r="E154" i="12"/>
  <c r="I154" i="12" s="1"/>
  <c r="E153" i="10"/>
  <c r="G153" i="10"/>
  <c r="C154" i="10"/>
  <c r="H153" i="10"/>
  <c r="F153" i="10"/>
  <c r="D153" i="10"/>
  <c r="I153" i="10" l="1"/>
  <c r="E155" i="12"/>
  <c r="F155" i="12"/>
  <c r="C156" i="12"/>
  <c r="D155" i="12"/>
  <c r="H155" i="12"/>
  <c r="G155" i="12"/>
  <c r="C155" i="10"/>
  <c r="F154" i="10"/>
  <c r="H154" i="10"/>
  <c r="D154" i="10"/>
  <c r="G154" i="10"/>
  <c r="E154" i="10"/>
  <c r="I154" i="10" s="1"/>
  <c r="I155" i="12" l="1"/>
  <c r="C157" i="12"/>
  <c r="F156" i="12"/>
  <c r="D156" i="12"/>
  <c r="H156" i="12"/>
  <c r="G156" i="12"/>
  <c r="E156" i="12"/>
  <c r="G155" i="10"/>
  <c r="E155" i="10"/>
  <c r="D155" i="10"/>
  <c r="C156" i="10"/>
  <c r="H155" i="10"/>
  <c r="F155" i="10"/>
  <c r="I156" i="12" l="1"/>
  <c r="I155" i="10"/>
  <c r="G157" i="12"/>
  <c r="H157" i="12"/>
  <c r="F157" i="12"/>
  <c r="C158" i="12"/>
  <c r="E157" i="12"/>
  <c r="D157" i="12"/>
  <c r="H156" i="10"/>
  <c r="D156" i="10"/>
  <c r="C157" i="10"/>
  <c r="F156" i="10"/>
  <c r="E156" i="10"/>
  <c r="G156" i="10"/>
  <c r="I157" i="12" l="1"/>
  <c r="I156" i="10"/>
  <c r="H158" i="12"/>
  <c r="D158" i="12"/>
  <c r="F158" i="12"/>
  <c r="C159" i="12"/>
  <c r="E158" i="12"/>
  <c r="G158" i="12"/>
  <c r="E157" i="10"/>
  <c r="G157" i="10"/>
  <c r="F157" i="10"/>
  <c r="D157" i="10"/>
  <c r="C158" i="10"/>
  <c r="H157" i="10"/>
  <c r="I158" i="12" l="1"/>
  <c r="I157" i="10"/>
  <c r="E159" i="12"/>
  <c r="C160" i="12"/>
  <c r="D159" i="12"/>
  <c r="H159" i="12"/>
  <c r="G159" i="12"/>
  <c r="F159" i="12"/>
  <c r="C159" i="10"/>
  <c r="F158" i="10"/>
  <c r="H158" i="10"/>
  <c r="D158" i="10"/>
  <c r="G158" i="10"/>
  <c r="E158" i="10"/>
  <c r="I158" i="10" s="1"/>
  <c r="I159" i="12" l="1"/>
  <c r="C161" i="12"/>
  <c r="F160" i="12"/>
  <c r="H160" i="12"/>
  <c r="G160" i="12"/>
  <c r="E160" i="12"/>
  <c r="D160" i="12"/>
  <c r="G159" i="10"/>
  <c r="E159" i="10"/>
  <c r="H159" i="10"/>
  <c r="F159" i="10"/>
  <c r="D159" i="10"/>
  <c r="C160" i="10"/>
  <c r="I160" i="12" l="1"/>
  <c r="I159" i="10"/>
  <c r="G161" i="12"/>
  <c r="F161" i="12"/>
  <c r="I161" i="12" s="1"/>
  <c r="C162" i="12"/>
  <c r="E161" i="12"/>
  <c r="D161" i="12"/>
  <c r="H161" i="12"/>
  <c r="H160" i="10"/>
  <c r="D160" i="10"/>
  <c r="C161" i="10"/>
  <c r="F160" i="10"/>
  <c r="G160" i="10"/>
  <c r="E160" i="10"/>
  <c r="I160" i="10" l="1"/>
  <c r="H162" i="12"/>
  <c r="D162" i="12"/>
  <c r="C163" i="12"/>
  <c r="E162" i="12"/>
  <c r="G162" i="12"/>
  <c r="F162" i="12"/>
  <c r="E161" i="10"/>
  <c r="G161" i="10"/>
  <c r="C162" i="10"/>
  <c r="H161" i="10"/>
  <c r="F161" i="10"/>
  <c r="D161" i="10"/>
  <c r="I162" i="12" l="1"/>
  <c r="I161" i="10"/>
  <c r="E163" i="12"/>
  <c r="H163" i="12"/>
  <c r="G163" i="12"/>
  <c r="C164" i="12"/>
  <c r="F163" i="12"/>
  <c r="D163" i="12"/>
  <c r="C163" i="10"/>
  <c r="F162" i="10"/>
  <c r="H162" i="10"/>
  <c r="D162" i="10"/>
  <c r="G162" i="10"/>
  <c r="E162" i="10"/>
  <c r="I163" i="12" l="1"/>
  <c r="I162" i="10"/>
  <c r="C165" i="12"/>
  <c r="F164" i="12"/>
  <c r="I164" i="12" s="1"/>
  <c r="G164" i="12"/>
  <c r="E164" i="12"/>
  <c r="D164" i="12"/>
  <c r="H164" i="12"/>
  <c r="G163" i="10"/>
  <c r="E163" i="10"/>
  <c r="D163" i="10"/>
  <c r="C164" i="10"/>
  <c r="H163" i="10"/>
  <c r="F163" i="10"/>
  <c r="I163" i="10" l="1"/>
  <c r="G165" i="12"/>
  <c r="C166" i="12"/>
  <c r="E165" i="12"/>
  <c r="D165" i="12"/>
  <c r="H165" i="12"/>
  <c r="F165" i="12"/>
  <c r="H164" i="10"/>
  <c r="D164" i="10"/>
  <c r="C165" i="10"/>
  <c r="F164" i="10"/>
  <c r="E164" i="10"/>
  <c r="G164" i="10"/>
  <c r="I165" i="12" l="1"/>
  <c r="I164" i="10"/>
  <c r="H166" i="12"/>
  <c r="D166" i="12"/>
  <c r="G166" i="12"/>
  <c r="C167" i="12"/>
  <c r="F166" i="12"/>
  <c r="E166" i="12"/>
  <c r="I166" i="12" s="1"/>
  <c r="E165" i="10"/>
  <c r="G165" i="10"/>
  <c r="F165" i="10"/>
  <c r="D165" i="10"/>
  <c r="C166" i="10"/>
  <c r="H165" i="10"/>
  <c r="I165" i="10" l="1"/>
  <c r="E167" i="12"/>
  <c r="G167" i="12"/>
  <c r="F167" i="12"/>
  <c r="D167" i="12"/>
  <c r="C168" i="12"/>
  <c r="H167" i="12"/>
  <c r="C167" i="10"/>
  <c r="F166" i="10"/>
  <c r="H166" i="10"/>
  <c r="D166" i="10"/>
  <c r="G166" i="10"/>
  <c r="E166" i="10"/>
  <c r="I166" i="10" s="1"/>
  <c r="I167" i="12" l="1"/>
  <c r="C169" i="12"/>
  <c r="F168" i="12"/>
  <c r="E168" i="12"/>
  <c r="D168" i="12"/>
  <c r="H168" i="12"/>
  <c r="G168" i="12"/>
  <c r="G167" i="10"/>
  <c r="E167" i="10"/>
  <c r="H167" i="10"/>
  <c r="F167" i="10"/>
  <c r="D167" i="10"/>
  <c r="C168" i="10"/>
  <c r="I168" i="12" l="1"/>
  <c r="I167" i="10"/>
  <c r="G169" i="12"/>
  <c r="D169" i="12"/>
  <c r="H169" i="12"/>
  <c r="C170" i="12"/>
  <c r="F169" i="12"/>
  <c r="E169" i="12"/>
  <c r="I169" i="12" s="1"/>
  <c r="H168" i="10"/>
  <c r="D168" i="10"/>
  <c r="C169" i="10"/>
  <c r="F168" i="10"/>
  <c r="G168" i="10"/>
  <c r="E168" i="10"/>
  <c r="I168" i="10" l="1"/>
  <c r="H170" i="12"/>
  <c r="D170" i="12"/>
  <c r="G170" i="12"/>
  <c r="F170" i="12"/>
  <c r="E170" i="12"/>
  <c r="I170" i="12" s="1"/>
  <c r="C171" i="12"/>
  <c r="E169" i="10"/>
  <c r="G169" i="10"/>
  <c r="C170" i="10"/>
  <c r="H169" i="10"/>
  <c r="F169" i="10"/>
  <c r="D169" i="10"/>
  <c r="I169" i="10" l="1"/>
  <c r="E171" i="12"/>
  <c r="F171" i="12"/>
  <c r="C172" i="12"/>
  <c r="D171" i="12"/>
  <c r="H171" i="12"/>
  <c r="G171" i="12"/>
  <c r="C171" i="10"/>
  <c r="F170" i="10"/>
  <c r="H170" i="10"/>
  <c r="D170" i="10"/>
  <c r="G170" i="10"/>
  <c r="E170" i="10"/>
  <c r="I171" i="12" l="1"/>
  <c r="I170" i="10"/>
  <c r="C173" i="12"/>
  <c r="F172" i="12"/>
  <c r="D172" i="12"/>
  <c r="H172" i="12"/>
  <c r="G172" i="12"/>
  <c r="E172" i="12"/>
  <c r="G171" i="10"/>
  <c r="E171" i="10"/>
  <c r="D171" i="10"/>
  <c r="C172" i="10"/>
  <c r="H171" i="10"/>
  <c r="F171" i="10"/>
  <c r="I172" i="12" l="1"/>
  <c r="I171" i="10"/>
  <c r="G173" i="12"/>
  <c r="H173" i="12"/>
  <c r="F173" i="12"/>
  <c r="E173" i="12"/>
  <c r="D173" i="12"/>
  <c r="C174" i="12"/>
  <c r="H172" i="10"/>
  <c r="D172" i="10"/>
  <c r="C173" i="10"/>
  <c r="F172" i="10"/>
  <c r="E172" i="10"/>
  <c r="G172" i="10"/>
  <c r="I173" i="12" l="1"/>
  <c r="I172" i="10"/>
  <c r="H174" i="12"/>
  <c r="D174" i="12"/>
  <c r="F174" i="12"/>
  <c r="C175" i="12"/>
  <c r="E174" i="12"/>
  <c r="G174" i="12"/>
  <c r="E173" i="10"/>
  <c r="G173" i="10"/>
  <c r="F173" i="10"/>
  <c r="D173" i="10"/>
  <c r="C174" i="10"/>
  <c r="H173" i="10"/>
  <c r="I174" i="12" l="1"/>
  <c r="I173" i="10"/>
  <c r="E175" i="12"/>
  <c r="C176" i="12"/>
  <c r="D175" i="12"/>
  <c r="H175" i="12"/>
  <c r="G175" i="12"/>
  <c r="F175" i="12"/>
  <c r="G174" i="10"/>
  <c r="C175" i="10"/>
  <c r="F174" i="10"/>
  <c r="H174" i="10"/>
  <c r="D174" i="10"/>
  <c r="E174" i="10"/>
  <c r="I175" i="12" l="1"/>
  <c r="I174" i="10"/>
  <c r="C177" i="12"/>
  <c r="F176" i="12"/>
  <c r="H176" i="12"/>
  <c r="G176" i="12"/>
  <c r="E176" i="12"/>
  <c r="D176" i="12"/>
  <c r="H175" i="10"/>
  <c r="D175" i="10"/>
  <c r="G175" i="10"/>
  <c r="C176" i="10"/>
  <c r="F175" i="10"/>
  <c r="E175" i="10"/>
  <c r="I176" i="12" l="1"/>
  <c r="I175" i="10"/>
  <c r="G177" i="12"/>
  <c r="F177" i="12"/>
  <c r="C178" i="12"/>
  <c r="E177" i="12"/>
  <c r="D177" i="12"/>
  <c r="H177" i="12"/>
  <c r="E176" i="10"/>
  <c r="H176" i="10"/>
  <c r="D176" i="10"/>
  <c r="G176" i="10"/>
  <c r="C177" i="10"/>
  <c r="F176" i="10"/>
  <c r="I177" i="12" l="1"/>
  <c r="I176" i="10"/>
  <c r="H178" i="12"/>
  <c r="D178" i="12"/>
  <c r="C179" i="12"/>
  <c r="E178" i="12"/>
  <c r="G178" i="12"/>
  <c r="F178" i="12"/>
  <c r="I178" i="12" s="1"/>
  <c r="C178" i="10"/>
  <c r="F177" i="10"/>
  <c r="E177" i="10"/>
  <c r="H177" i="10"/>
  <c r="D177" i="10"/>
  <c r="G177" i="10"/>
  <c r="I177" i="10" l="1"/>
  <c r="E179" i="12"/>
  <c r="H179" i="12"/>
  <c r="G179" i="12"/>
  <c r="F179" i="12"/>
  <c r="C180" i="12"/>
  <c r="D179" i="12"/>
  <c r="G178" i="10"/>
  <c r="C179" i="10"/>
  <c r="F178" i="10"/>
  <c r="E178" i="10"/>
  <c r="H178" i="10"/>
  <c r="D178" i="10"/>
  <c r="I178" i="10" l="1"/>
  <c r="I179" i="12"/>
  <c r="C181" i="12"/>
  <c r="F180" i="12"/>
  <c r="G180" i="12"/>
  <c r="E180" i="12"/>
  <c r="D180" i="12"/>
  <c r="H180" i="12"/>
  <c r="H179" i="10"/>
  <c r="D179" i="10"/>
  <c r="G179" i="10"/>
  <c r="C180" i="10"/>
  <c r="F179" i="10"/>
  <c r="E179" i="10"/>
  <c r="I180" i="12" l="1"/>
  <c r="I179" i="10"/>
  <c r="G181" i="12"/>
  <c r="C182" i="12"/>
  <c r="E181" i="12"/>
  <c r="D181" i="12"/>
  <c r="H181" i="12"/>
  <c r="F181" i="12"/>
  <c r="E180" i="10"/>
  <c r="H180" i="10"/>
  <c r="D180" i="10"/>
  <c r="G180" i="10"/>
  <c r="C181" i="10"/>
  <c r="F180" i="10"/>
  <c r="I181" i="12" l="1"/>
  <c r="I180" i="10"/>
  <c r="H182" i="12"/>
  <c r="D182" i="12"/>
  <c r="G182" i="12"/>
  <c r="F182" i="12"/>
  <c r="C183" i="12"/>
  <c r="E182" i="12"/>
  <c r="I182" i="12" s="1"/>
  <c r="C182" i="10"/>
  <c r="F181" i="10"/>
  <c r="E181" i="10"/>
  <c r="H181" i="10"/>
  <c r="D181" i="10"/>
  <c r="G181" i="10"/>
  <c r="I181" i="10" l="1"/>
  <c r="E183" i="12"/>
  <c r="G183" i="12"/>
  <c r="F183" i="12"/>
  <c r="C184" i="12"/>
  <c r="D183" i="12"/>
  <c r="H183" i="12"/>
  <c r="G182" i="10"/>
  <c r="C183" i="10"/>
  <c r="F182" i="10"/>
  <c r="E182" i="10"/>
  <c r="H182" i="10"/>
  <c r="D182" i="10"/>
  <c r="I183" i="12" l="1"/>
  <c r="I182" i="10"/>
  <c r="C185" i="12"/>
  <c r="F184" i="12"/>
  <c r="E184" i="12"/>
  <c r="D184" i="12"/>
  <c r="H184" i="12"/>
  <c r="G184" i="12"/>
  <c r="H183" i="10"/>
  <c r="D183" i="10"/>
  <c r="G183" i="10"/>
  <c r="C184" i="10"/>
  <c r="F183" i="10"/>
  <c r="E183" i="10"/>
  <c r="I184" i="12" l="1"/>
  <c r="I183" i="10"/>
  <c r="G185" i="12"/>
  <c r="D185" i="12"/>
  <c r="H185" i="12"/>
  <c r="F185" i="12"/>
  <c r="C186" i="12"/>
  <c r="E185" i="12"/>
  <c r="I185" i="12" s="1"/>
  <c r="E184" i="10"/>
  <c r="H184" i="10"/>
  <c r="D184" i="10"/>
  <c r="G184" i="10"/>
  <c r="C185" i="10"/>
  <c r="F184" i="10"/>
  <c r="I184" i="10" l="1"/>
  <c r="H186" i="12"/>
  <c r="D186" i="12"/>
  <c r="G186" i="12"/>
  <c r="F186" i="12"/>
  <c r="C187" i="12"/>
  <c r="E186" i="12"/>
  <c r="I186" i="12" s="1"/>
  <c r="C186" i="10"/>
  <c r="F185" i="10"/>
  <c r="E185" i="10"/>
  <c r="H185" i="10"/>
  <c r="D185" i="10"/>
  <c r="G185" i="10"/>
  <c r="I185" i="10" l="1"/>
  <c r="E187" i="12"/>
  <c r="F187" i="12"/>
  <c r="C188" i="12"/>
  <c r="D187" i="12"/>
  <c r="H187" i="12"/>
  <c r="G187" i="12"/>
  <c r="G186" i="10"/>
  <c r="C187" i="10"/>
  <c r="F186" i="10"/>
  <c r="E186" i="10"/>
  <c r="H186" i="10"/>
  <c r="D186" i="10"/>
  <c r="I186" i="10" l="1"/>
  <c r="I187" i="12"/>
  <c r="C189" i="12"/>
  <c r="F188" i="12"/>
  <c r="D188" i="12"/>
  <c r="H188" i="12"/>
  <c r="G188" i="12"/>
  <c r="E188" i="12"/>
  <c r="H187" i="10"/>
  <c r="D187" i="10"/>
  <c r="G187" i="10"/>
  <c r="C188" i="10"/>
  <c r="F187" i="10"/>
  <c r="E187" i="10"/>
  <c r="I188" i="12" l="1"/>
  <c r="I187" i="10"/>
  <c r="G189" i="12"/>
  <c r="H189" i="12"/>
  <c r="F189" i="12"/>
  <c r="I189" i="12" s="1"/>
  <c r="C190" i="12"/>
  <c r="E189" i="12"/>
  <c r="D189" i="12"/>
  <c r="E188" i="10"/>
  <c r="H188" i="10"/>
  <c r="D188" i="10"/>
  <c r="G188" i="10"/>
  <c r="C189" i="10"/>
  <c r="F188" i="10"/>
  <c r="I188" i="10" l="1"/>
  <c r="H190" i="12"/>
  <c r="D190" i="12"/>
  <c r="F190" i="12"/>
  <c r="I190" i="12" s="1"/>
  <c r="C191" i="12"/>
  <c r="E190" i="12"/>
  <c r="G190" i="12"/>
  <c r="C190" i="10"/>
  <c r="F189" i="10"/>
  <c r="E189" i="10"/>
  <c r="H189" i="10"/>
  <c r="D189" i="10"/>
  <c r="G189" i="10"/>
  <c r="I189" i="10" l="1"/>
  <c r="E191" i="12"/>
  <c r="C192" i="12"/>
  <c r="D191" i="12"/>
  <c r="H191" i="12"/>
  <c r="G191" i="12"/>
  <c r="F191" i="12"/>
  <c r="G190" i="10"/>
  <c r="C191" i="10"/>
  <c r="F190" i="10"/>
  <c r="E190" i="10"/>
  <c r="H190" i="10"/>
  <c r="D190" i="10"/>
  <c r="I191" i="12" l="1"/>
  <c r="I190" i="10"/>
  <c r="C193" i="12"/>
  <c r="F192" i="12"/>
  <c r="H192" i="12"/>
  <c r="G192" i="12"/>
  <c r="E192" i="12"/>
  <c r="I192" i="12" s="1"/>
  <c r="D192" i="12"/>
  <c r="H191" i="10"/>
  <c r="D191" i="10"/>
  <c r="G191" i="10"/>
  <c r="F191" i="10"/>
  <c r="C192" i="10"/>
  <c r="E191" i="10"/>
  <c r="I191" i="10" l="1"/>
  <c r="G193" i="12"/>
  <c r="F193" i="12"/>
  <c r="C194" i="12"/>
  <c r="E193" i="12"/>
  <c r="D193" i="12"/>
  <c r="H193" i="12"/>
  <c r="E192" i="10"/>
  <c r="G192" i="10"/>
  <c r="F192" i="10"/>
  <c r="C193" i="10"/>
  <c r="D192" i="10"/>
  <c r="H192" i="10"/>
  <c r="I193" i="12" l="1"/>
  <c r="I192" i="10"/>
  <c r="H194" i="12"/>
  <c r="D194" i="12"/>
  <c r="C195" i="12"/>
  <c r="E194" i="12"/>
  <c r="G194" i="12"/>
  <c r="F194" i="12"/>
  <c r="C194" i="10"/>
  <c r="F193" i="10"/>
  <c r="E193" i="10"/>
  <c r="D193" i="10"/>
  <c r="H193" i="10"/>
  <c r="G193" i="10"/>
  <c r="I194" i="12" l="1"/>
  <c r="I193" i="10"/>
  <c r="E195" i="12"/>
  <c r="I195" i="12" s="1"/>
  <c r="H195" i="12"/>
  <c r="G195" i="12"/>
  <c r="F195" i="12"/>
  <c r="D195" i="12"/>
  <c r="C196" i="12"/>
  <c r="G194" i="10"/>
  <c r="D194" i="10"/>
  <c r="H194" i="10"/>
  <c r="F194" i="10"/>
  <c r="C195" i="10"/>
  <c r="E194" i="10"/>
  <c r="I194" i="10" l="1"/>
  <c r="C197" i="12"/>
  <c r="F196" i="12"/>
  <c r="G196" i="12"/>
  <c r="E196" i="12"/>
  <c r="D196" i="12"/>
  <c r="H196" i="12"/>
  <c r="H195" i="10"/>
  <c r="D195" i="10"/>
  <c r="G195" i="10"/>
  <c r="F195" i="10"/>
  <c r="C196" i="10"/>
  <c r="E195" i="10"/>
  <c r="I196" i="12" l="1"/>
  <c r="I195" i="10"/>
  <c r="G197" i="12"/>
  <c r="C198" i="12"/>
  <c r="E197" i="12"/>
  <c r="D197" i="12"/>
  <c r="H197" i="12"/>
  <c r="F197" i="12"/>
  <c r="E196" i="10"/>
  <c r="F196" i="10"/>
  <c r="C197" i="10"/>
  <c r="D196" i="10"/>
  <c r="H196" i="10"/>
  <c r="G196" i="10"/>
  <c r="I197" i="12" l="1"/>
  <c r="I196" i="10"/>
  <c r="H198" i="12"/>
  <c r="D198" i="12"/>
  <c r="G198" i="12"/>
  <c r="F198" i="12"/>
  <c r="E198" i="12"/>
  <c r="I198" i="12" s="1"/>
  <c r="C199" i="12"/>
  <c r="C198" i="10"/>
  <c r="F197" i="10"/>
  <c r="D197" i="10"/>
  <c r="H197" i="10"/>
  <c r="G197" i="10"/>
  <c r="E197" i="10"/>
  <c r="I197" i="10" l="1"/>
  <c r="E199" i="12"/>
  <c r="G199" i="12"/>
  <c r="F199" i="12"/>
  <c r="C200" i="12"/>
  <c r="D199" i="12"/>
  <c r="H199" i="12"/>
  <c r="G198" i="10"/>
  <c r="H198" i="10"/>
  <c r="F198" i="10"/>
  <c r="C199" i="10"/>
  <c r="E198" i="10"/>
  <c r="D198" i="10"/>
  <c r="I198" i="10" l="1"/>
  <c r="I199" i="12"/>
  <c r="C201" i="12"/>
  <c r="F200" i="12"/>
  <c r="E200" i="12"/>
  <c r="D200" i="12"/>
  <c r="H200" i="12"/>
  <c r="G200" i="12"/>
  <c r="C200" i="10"/>
  <c r="F199" i="10"/>
  <c r="H199" i="10"/>
  <c r="D199" i="10"/>
  <c r="G199" i="10"/>
  <c r="E199" i="10"/>
  <c r="I200" i="12" l="1"/>
  <c r="I199" i="10"/>
  <c r="G201" i="12"/>
  <c r="D201" i="12"/>
  <c r="H201" i="12"/>
  <c r="F201" i="12"/>
  <c r="E201" i="12"/>
  <c r="I201" i="12" s="1"/>
  <c r="C202" i="12"/>
  <c r="G200" i="10"/>
  <c r="E200" i="10"/>
  <c r="H200" i="10"/>
  <c r="F200" i="10"/>
  <c r="D200" i="10"/>
  <c r="C201" i="10"/>
  <c r="I200" i="10" l="1"/>
  <c r="H202" i="12"/>
  <c r="D202" i="12"/>
  <c r="G202" i="12"/>
  <c r="F202" i="12"/>
  <c r="C203" i="12"/>
  <c r="E202" i="12"/>
  <c r="H201" i="10"/>
  <c r="D201" i="10"/>
  <c r="C202" i="10"/>
  <c r="F201" i="10"/>
  <c r="G201" i="10"/>
  <c r="E201" i="10"/>
  <c r="I202" i="12" l="1"/>
  <c r="I201" i="10"/>
  <c r="E203" i="12"/>
  <c r="F203" i="12"/>
  <c r="C204" i="12"/>
  <c r="D203" i="12"/>
  <c r="H203" i="12"/>
  <c r="G203" i="12"/>
  <c r="E202" i="10"/>
  <c r="G202" i="10"/>
  <c r="C203" i="10"/>
  <c r="H202" i="10"/>
  <c r="F202" i="10"/>
  <c r="D202" i="10"/>
  <c r="I203" i="12" l="1"/>
  <c r="I202" i="10"/>
  <c r="C205" i="12"/>
  <c r="F204" i="12"/>
  <c r="D204" i="12"/>
  <c r="H204" i="12"/>
  <c r="G204" i="12"/>
  <c r="E204" i="12"/>
  <c r="I204" i="12" s="1"/>
  <c r="C204" i="10"/>
  <c r="F203" i="10"/>
  <c r="H203" i="10"/>
  <c r="D203" i="10"/>
  <c r="G203" i="10"/>
  <c r="E203" i="10"/>
  <c r="I203" i="10" l="1"/>
  <c r="G205" i="12"/>
  <c r="H205" i="12"/>
  <c r="F205" i="12"/>
  <c r="C206" i="12"/>
  <c r="E205" i="12"/>
  <c r="D205" i="12"/>
  <c r="G204" i="10"/>
  <c r="E204" i="10"/>
  <c r="D204" i="10"/>
  <c r="C205" i="10"/>
  <c r="H204" i="10"/>
  <c r="F204" i="10"/>
  <c r="I205" i="12" l="1"/>
  <c r="I204" i="10"/>
  <c r="H206" i="12"/>
  <c r="D206" i="12"/>
  <c r="F206" i="12"/>
  <c r="C207" i="12"/>
  <c r="E206" i="12"/>
  <c r="G206" i="12"/>
  <c r="H205" i="10"/>
  <c r="D205" i="10"/>
  <c r="C206" i="10"/>
  <c r="F205" i="10"/>
  <c r="E205" i="10"/>
  <c r="G205" i="10"/>
  <c r="I206" i="12" l="1"/>
  <c r="I205" i="10"/>
  <c r="E207" i="12"/>
  <c r="C208" i="12"/>
  <c r="D207" i="12"/>
  <c r="H207" i="12"/>
  <c r="G207" i="12"/>
  <c r="F207" i="12"/>
  <c r="E206" i="10"/>
  <c r="G206" i="10"/>
  <c r="F206" i="10"/>
  <c r="D206" i="10"/>
  <c r="C207" i="10"/>
  <c r="H206" i="10"/>
  <c r="I207" i="12" l="1"/>
  <c r="I206" i="10"/>
  <c r="C209" i="12"/>
  <c r="F208" i="12"/>
  <c r="H208" i="12"/>
  <c r="G208" i="12"/>
  <c r="E208" i="12"/>
  <c r="D208" i="12"/>
  <c r="C208" i="10"/>
  <c r="F207" i="10"/>
  <c r="H207" i="10"/>
  <c r="D207" i="10"/>
  <c r="G207" i="10"/>
  <c r="E207" i="10"/>
  <c r="I207" i="10" s="1"/>
  <c r="I208" i="12" l="1"/>
  <c r="G209" i="12"/>
  <c r="F209" i="12"/>
  <c r="C210" i="12"/>
  <c r="E209" i="12"/>
  <c r="I209" i="12" s="1"/>
  <c r="D209" i="12"/>
  <c r="H209" i="12"/>
  <c r="G208" i="10"/>
  <c r="E208" i="10"/>
  <c r="H208" i="10"/>
  <c r="F208" i="10"/>
  <c r="D208" i="10"/>
  <c r="C209" i="10"/>
  <c r="I208" i="10" l="1"/>
  <c r="H210" i="12"/>
  <c r="D210" i="12"/>
  <c r="C211" i="12"/>
  <c r="E210" i="12"/>
  <c r="G210" i="12"/>
  <c r="F210" i="12"/>
  <c r="I210" i="12" s="1"/>
  <c r="H209" i="10"/>
  <c r="D209" i="10"/>
  <c r="C210" i="10"/>
  <c r="F209" i="10"/>
  <c r="G209" i="10"/>
  <c r="E209" i="10"/>
  <c r="I209" i="10" l="1"/>
  <c r="E211" i="12"/>
  <c r="H211" i="12"/>
  <c r="G211" i="12"/>
  <c r="F211" i="12"/>
  <c r="C212" i="12"/>
  <c r="D211" i="12"/>
  <c r="E210" i="10"/>
  <c r="G210" i="10"/>
  <c r="C211" i="10"/>
  <c r="H210" i="10"/>
  <c r="F210" i="10"/>
  <c r="D210" i="10"/>
  <c r="I211" i="12" l="1"/>
  <c r="I210" i="10"/>
  <c r="C213" i="12"/>
  <c r="F212" i="12"/>
  <c r="G212" i="12"/>
  <c r="E212" i="12"/>
  <c r="D212" i="12"/>
  <c r="H212" i="12"/>
  <c r="C212" i="10"/>
  <c r="F211" i="10"/>
  <c r="H211" i="10"/>
  <c r="D211" i="10"/>
  <c r="G211" i="10"/>
  <c r="E211" i="10"/>
  <c r="I211" i="10" s="1"/>
  <c r="I212" i="12" l="1"/>
  <c r="G213" i="12"/>
  <c r="C214" i="12"/>
  <c r="E213" i="12"/>
  <c r="D213" i="12"/>
  <c r="H213" i="12"/>
  <c r="F213" i="12"/>
  <c r="G212" i="10"/>
  <c r="E212" i="10"/>
  <c r="D212" i="10"/>
  <c r="C213" i="10"/>
  <c r="H212" i="10"/>
  <c r="F212" i="10"/>
  <c r="I213" i="12" l="1"/>
  <c r="I212" i="10"/>
  <c r="H214" i="12"/>
  <c r="D214" i="12"/>
  <c r="G214" i="12"/>
  <c r="F214" i="12"/>
  <c r="C215" i="12"/>
  <c r="E214" i="12"/>
  <c r="I214" i="12" s="1"/>
  <c r="H213" i="10"/>
  <c r="D213" i="10"/>
  <c r="C214" i="10"/>
  <c r="F213" i="10"/>
  <c r="E213" i="10"/>
  <c r="G213" i="10"/>
  <c r="I213" i="10" l="1"/>
  <c r="E215" i="12"/>
  <c r="G215" i="12"/>
  <c r="F215" i="12"/>
  <c r="C216" i="12"/>
  <c r="D215" i="12"/>
  <c r="H215" i="12"/>
  <c r="E214" i="10"/>
  <c r="G214" i="10"/>
  <c r="F214" i="10"/>
  <c r="D214" i="10"/>
  <c r="C215" i="10"/>
  <c r="H214" i="10"/>
  <c r="I215" i="12" l="1"/>
  <c r="I214" i="10"/>
  <c r="C217" i="12"/>
  <c r="F216" i="12"/>
  <c r="E216" i="12"/>
  <c r="I216" i="12" s="1"/>
  <c r="D216" i="12"/>
  <c r="H216" i="12"/>
  <c r="G216" i="12"/>
  <c r="C216" i="10"/>
  <c r="F215" i="10"/>
  <c r="H215" i="10"/>
  <c r="D215" i="10"/>
  <c r="G215" i="10"/>
  <c r="E215" i="10"/>
  <c r="I215" i="10" s="1"/>
  <c r="G217" i="12" l="1"/>
  <c r="D217" i="12"/>
  <c r="H217" i="12"/>
  <c r="F217" i="12"/>
  <c r="C218" i="12"/>
  <c r="E217" i="12"/>
  <c r="G216" i="10"/>
  <c r="E216" i="10"/>
  <c r="H216" i="10"/>
  <c r="F216" i="10"/>
  <c r="D216" i="10"/>
  <c r="C217" i="10"/>
  <c r="I217" i="12" l="1"/>
  <c r="I216" i="10"/>
  <c r="H218" i="12"/>
  <c r="D218" i="12"/>
  <c r="G218" i="12"/>
  <c r="F218" i="12"/>
  <c r="C219" i="12"/>
  <c r="E218" i="12"/>
  <c r="H217" i="10"/>
  <c r="D217" i="10"/>
  <c r="C218" i="10"/>
  <c r="F217" i="10"/>
  <c r="G217" i="10"/>
  <c r="E217" i="10"/>
  <c r="I218" i="12" l="1"/>
  <c r="I217" i="10"/>
  <c r="E219" i="12"/>
  <c r="F219" i="12"/>
  <c r="C220" i="12"/>
  <c r="D219" i="12"/>
  <c r="H219" i="12"/>
  <c r="G219" i="12"/>
  <c r="E218" i="10"/>
  <c r="G218" i="10"/>
  <c r="C219" i="10"/>
  <c r="H218" i="10"/>
  <c r="F218" i="10"/>
  <c r="D218" i="10"/>
  <c r="I219" i="12" l="1"/>
  <c r="I218" i="10"/>
  <c r="C221" i="12"/>
  <c r="F220" i="12"/>
  <c r="D220" i="12"/>
  <c r="H220" i="12"/>
  <c r="G220" i="12"/>
  <c r="E220" i="12"/>
  <c r="I220" i="12" s="1"/>
  <c r="C220" i="10"/>
  <c r="F219" i="10"/>
  <c r="H219" i="10"/>
  <c r="D219" i="10"/>
  <c r="G219" i="10"/>
  <c r="E219" i="10"/>
  <c r="I219" i="10" s="1"/>
  <c r="G221" i="12" l="1"/>
  <c r="H221" i="12"/>
  <c r="F221" i="12"/>
  <c r="C222" i="12"/>
  <c r="E221" i="12"/>
  <c r="D221" i="12"/>
  <c r="G220" i="10"/>
  <c r="E220" i="10"/>
  <c r="D220" i="10"/>
  <c r="C221" i="10"/>
  <c r="H220" i="10"/>
  <c r="F220" i="10"/>
  <c r="I221" i="12" l="1"/>
  <c r="I220" i="10"/>
  <c r="H222" i="12"/>
  <c r="D222" i="12"/>
  <c r="F222" i="12"/>
  <c r="I222" i="12" s="1"/>
  <c r="C223" i="12"/>
  <c r="E222" i="12"/>
  <c r="G222" i="12"/>
  <c r="H221" i="10"/>
  <c r="D221" i="10"/>
  <c r="C222" i="10"/>
  <c r="F221" i="10"/>
  <c r="E221" i="10"/>
  <c r="G221" i="10"/>
  <c r="I221" i="10" l="1"/>
  <c r="E223" i="12"/>
  <c r="C224" i="12"/>
  <c r="D223" i="12"/>
  <c r="H223" i="12"/>
  <c r="G223" i="12"/>
  <c r="F223" i="12"/>
  <c r="E222" i="10"/>
  <c r="G222" i="10"/>
  <c r="F222" i="10"/>
  <c r="D222" i="10"/>
  <c r="C223" i="10"/>
  <c r="H222" i="10"/>
  <c r="I223" i="12" l="1"/>
  <c r="I222" i="10"/>
  <c r="C225" i="12"/>
  <c r="F224" i="12"/>
  <c r="H224" i="12"/>
  <c r="G224" i="12"/>
  <c r="E224" i="12"/>
  <c r="D224" i="12"/>
  <c r="C224" i="10"/>
  <c r="F223" i="10"/>
  <c r="H223" i="10"/>
  <c r="D223" i="10"/>
  <c r="G223" i="10"/>
  <c r="E223" i="10"/>
  <c r="I224" i="12" l="1"/>
  <c r="I223" i="10"/>
  <c r="G225" i="12"/>
  <c r="F225" i="12"/>
  <c r="I225" i="12" s="1"/>
  <c r="C226" i="12"/>
  <c r="E225" i="12"/>
  <c r="D225" i="12"/>
  <c r="H225" i="12"/>
  <c r="G224" i="10"/>
  <c r="E224" i="10"/>
  <c r="H224" i="10"/>
  <c r="F224" i="10"/>
  <c r="D224" i="10"/>
  <c r="C225" i="10"/>
  <c r="I224" i="10" l="1"/>
  <c r="H226" i="12"/>
  <c r="D226" i="12"/>
  <c r="C227" i="12"/>
  <c r="E226" i="12"/>
  <c r="G226" i="12"/>
  <c r="F226" i="12"/>
  <c r="H225" i="10"/>
  <c r="D225" i="10"/>
  <c r="C226" i="10"/>
  <c r="F225" i="10"/>
  <c r="G225" i="10"/>
  <c r="E225" i="10"/>
  <c r="I226" i="12" l="1"/>
  <c r="I225" i="10"/>
  <c r="E227" i="12"/>
  <c r="H227" i="12"/>
  <c r="G227" i="12"/>
  <c r="F227" i="12"/>
  <c r="C228" i="12"/>
  <c r="D227" i="12"/>
  <c r="E226" i="10"/>
  <c r="G226" i="10"/>
  <c r="C227" i="10"/>
  <c r="H226" i="10"/>
  <c r="F226" i="10"/>
  <c r="D226" i="10"/>
  <c r="I227" i="12" l="1"/>
  <c r="I226" i="10"/>
  <c r="C229" i="12"/>
  <c r="F228" i="12"/>
  <c r="I228" i="12" s="1"/>
  <c r="G228" i="12"/>
  <c r="E228" i="12"/>
  <c r="D228" i="12"/>
  <c r="H228" i="12"/>
  <c r="C228" i="10"/>
  <c r="F227" i="10"/>
  <c r="H227" i="10"/>
  <c r="D227" i="10"/>
  <c r="G227" i="10"/>
  <c r="E227" i="10"/>
  <c r="I227" i="10" s="1"/>
  <c r="G229" i="12" l="1"/>
  <c r="C230" i="12"/>
  <c r="E229" i="12"/>
  <c r="D229" i="12"/>
  <c r="H229" i="12"/>
  <c r="F229" i="12"/>
  <c r="G228" i="10"/>
  <c r="E228" i="10"/>
  <c r="D228" i="10"/>
  <c r="C229" i="10"/>
  <c r="H228" i="10"/>
  <c r="F228" i="10"/>
  <c r="I229" i="12" l="1"/>
  <c r="I228" i="10"/>
  <c r="H230" i="12"/>
  <c r="D230" i="12"/>
  <c r="G230" i="12"/>
  <c r="F230" i="12"/>
  <c r="C231" i="12"/>
  <c r="E230" i="12"/>
  <c r="H229" i="10"/>
  <c r="D229" i="10"/>
  <c r="C230" i="10"/>
  <c r="F229" i="10"/>
  <c r="E229" i="10"/>
  <c r="G229" i="10"/>
  <c r="I230" i="12" l="1"/>
  <c r="I229" i="10"/>
  <c r="E231" i="12"/>
  <c r="G231" i="12"/>
  <c r="F231" i="12"/>
  <c r="C232" i="12"/>
  <c r="D231" i="12"/>
  <c r="H231" i="12"/>
  <c r="E230" i="10"/>
  <c r="G230" i="10"/>
  <c r="F230" i="10"/>
  <c r="D230" i="10"/>
  <c r="C231" i="10"/>
  <c r="H230" i="10"/>
  <c r="I231" i="12" l="1"/>
  <c r="I230" i="10"/>
  <c r="C233" i="12"/>
  <c r="F232" i="12"/>
  <c r="E232" i="12"/>
  <c r="I232" i="12" s="1"/>
  <c r="D232" i="12"/>
  <c r="H232" i="12"/>
  <c r="G232" i="12"/>
  <c r="C232" i="10"/>
  <c r="F231" i="10"/>
  <c r="H231" i="10"/>
  <c r="D231" i="10"/>
  <c r="G231" i="10"/>
  <c r="E231" i="10"/>
  <c r="I231" i="10" s="1"/>
  <c r="G233" i="12" l="1"/>
  <c r="D233" i="12"/>
  <c r="H233" i="12"/>
  <c r="F233" i="12"/>
  <c r="C234" i="12"/>
  <c r="E233" i="12"/>
  <c r="G232" i="10"/>
  <c r="E232" i="10"/>
  <c r="H232" i="10"/>
  <c r="F232" i="10"/>
  <c r="D232" i="10"/>
  <c r="C233" i="10"/>
  <c r="I233" i="12" l="1"/>
  <c r="I232" i="10"/>
  <c r="H234" i="12"/>
  <c r="D234" i="12"/>
  <c r="G234" i="12"/>
  <c r="F234" i="12"/>
  <c r="C235" i="12"/>
  <c r="E234" i="12"/>
  <c r="I234" i="12" s="1"/>
  <c r="H233" i="10"/>
  <c r="D233" i="10"/>
  <c r="C234" i="10"/>
  <c r="F233" i="10"/>
  <c r="G233" i="10"/>
  <c r="E233" i="10"/>
  <c r="I233" i="10" l="1"/>
  <c r="E235" i="12"/>
  <c r="F235" i="12"/>
  <c r="C236" i="12"/>
  <c r="D235" i="12"/>
  <c r="H235" i="12"/>
  <c r="G235" i="12"/>
  <c r="E234" i="10"/>
  <c r="G234" i="10"/>
  <c r="C235" i="10"/>
  <c r="H234" i="10"/>
  <c r="F234" i="10"/>
  <c r="D234" i="10"/>
  <c r="I235" i="12" l="1"/>
  <c r="I234" i="10"/>
  <c r="C237" i="12"/>
  <c r="F236" i="12"/>
  <c r="D236" i="12"/>
  <c r="H236" i="12"/>
  <c r="G236" i="12"/>
  <c r="E236" i="12"/>
  <c r="C236" i="10"/>
  <c r="F235" i="10"/>
  <c r="H235" i="10"/>
  <c r="D235" i="10"/>
  <c r="G235" i="10"/>
  <c r="E235" i="10"/>
  <c r="I236" i="12" l="1"/>
  <c r="I235" i="10"/>
  <c r="G237" i="12"/>
  <c r="H237" i="12"/>
  <c r="F237" i="12"/>
  <c r="I237" i="12" s="1"/>
  <c r="C238" i="12"/>
  <c r="E237" i="12"/>
  <c r="D237" i="12"/>
  <c r="G236" i="10"/>
  <c r="E236" i="10"/>
  <c r="D236" i="10"/>
  <c r="C237" i="10"/>
  <c r="H236" i="10"/>
  <c r="F236" i="10"/>
  <c r="I236" i="10" l="1"/>
  <c r="H238" i="12"/>
  <c r="D238" i="12"/>
  <c r="F238" i="12"/>
  <c r="C239" i="12"/>
  <c r="E238" i="12"/>
  <c r="G238" i="12"/>
  <c r="H237" i="10"/>
  <c r="D237" i="10"/>
  <c r="C238" i="10"/>
  <c r="F237" i="10"/>
  <c r="E237" i="10"/>
  <c r="G237" i="10"/>
  <c r="I238" i="12" l="1"/>
  <c r="I237" i="10"/>
  <c r="E239" i="12"/>
  <c r="C240" i="12"/>
  <c r="D239" i="12"/>
  <c r="H239" i="12"/>
  <c r="G239" i="12"/>
  <c r="F239" i="12"/>
  <c r="E238" i="10"/>
  <c r="G238" i="10"/>
  <c r="F238" i="10"/>
  <c r="D238" i="10"/>
  <c r="C239" i="10"/>
  <c r="H238" i="10"/>
  <c r="I239" i="12" l="1"/>
  <c r="I238" i="10"/>
  <c r="C241" i="12"/>
  <c r="F240" i="12"/>
  <c r="H240" i="12"/>
  <c r="G240" i="12"/>
  <c r="E240" i="12"/>
  <c r="D240" i="12"/>
  <c r="C240" i="10"/>
  <c r="F239" i="10"/>
  <c r="H239" i="10"/>
  <c r="D239" i="10"/>
  <c r="G239" i="10"/>
  <c r="E239" i="10"/>
  <c r="I239" i="10" s="1"/>
  <c r="I240" i="12" l="1"/>
  <c r="G241" i="12"/>
  <c r="F241" i="12"/>
  <c r="C242" i="12"/>
  <c r="E241" i="12"/>
  <c r="D241" i="12"/>
  <c r="H241" i="12"/>
  <c r="G240" i="10"/>
  <c r="E240" i="10"/>
  <c r="H240" i="10"/>
  <c r="F240" i="10"/>
  <c r="D240" i="10"/>
  <c r="C241" i="10"/>
  <c r="I241" i="12" l="1"/>
  <c r="I240" i="10"/>
  <c r="H242" i="12"/>
  <c r="D242" i="12"/>
  <c r="C243" i="12"/>
  <c r="E242" i="12"/>
  <c r="G242" i="12"/>
  <c r="F242" i="12"/>
  <c r="I242" i="12" s="1"/>
  <c r="H241" i="10"/>
  <c r="D241" i="10"/>
  <c r="C242" i="10"/>
  <c r="F241" i="10"/>
  <c r="G241" i="10"/>
  <c r="E241" i="10"/>
  <c r="I241" i="10" l="1"/>
  <c r="E243" i="12"/>
  <c r="H243" i="12"/>
  <c r="G243" i="12"/>
  <c r="F243" i="12"/>
  <c r="C244" i="12"/>
  <c r="D243" i="12"/>
  <c r="E242" i="10"/>
  <c r="G242" i="10"/>
  <c r="C243" i="10"/>
  <c r="H242" i="10"/>
  <c r="F242" i="10"/>
  <c r="D242" i="10"/>
  <c r="I243" i="12" l="1"/>
  <c r="I242" i="10"/>
  <c r="C245" i="12"/>
  <c r="F244" i="12"/>
  <c r="G244" i="12"/>
  <c r="E244" i="12"/>
  <c r="D244" i="12"/>
  <c r="H244" i="12"/>
  <c r="C244" i="10"/>
  <c r="F243" i="10"/>
  <c r="H243" i="10"/>
  <c r="D243" i="10"/>
  <c r="G243" i="10"/>
  <c r="E243" i="10"/>
  <c r="I244" i="12" l="1"/>
  <c r="I243" i="10"/>
  <c r="G245" i="12"/>
  <c r="C246" i="12"/>
  <c r="E245" i="12"/>
  <c r="D245" i="12"/>
  <c r="H245" i="12"/>
  <c r="F245" i="12"/>
  <c r="G244" i="10"/>
  <c r="E244" i="10"/>
  <c r="D244" i="10"/>
  <c r="C245" i="10"/>
  <c r="H244" i="10"/>
  <c r="F244" i="10"/>
  <c r="I245" i="12" l="1"/>
  <c r="I244" i="10"/>
  <c r="H246" i="12"/>
  <c r="D246" i="12"/>
  <c r="G246" i="12"/>
  <c r="F246" i="12"/>
  <c r="C247" i="12"/>
  <c r="E246" i="12"/>
  <c r="H245" i="10"/>
  <c r="D245" i="10"/>
  <c r="C246" i="10"/>
  <c r="F245" i="10"/>
  <c r="E245" i="10"/>
  <c r="G245" i="10"/>
  <c r="I246" i="12" l="1"/>
  <c r="I245" i="10"/>
  <c r="E247" i="12"/>
  <c r="G247" i="12"/>
  <c r="F247" i="12"/>
  <c r="C248" i="12"/>
  <c r="D247" i="12"/>
  <c r="H247" i="12"/>
  <c r="E246" i="10"/>
  <c r="G246" i="10"/>
  <c r="F246" i="10"/>
  <c r="D246" i="10"/>
  <c r="C247" i="10"/>
  <c r="H246" i="10"/>
  <c r="I247" i="12" l="1"/>
  <c r="I246" i="10"/>
  <c r="C249" i="12"/>
  <c r="F248" i="12"/>
  <c r="E248" i="12"/>
  <c r="I248" i="12" s="1"/>
  <c r="D248" i="12"/>
  <c r="H248" i="12"/>
  <c r="G248" i="12"/>
  <c r="C248" i="10"/>
  <c r="F247" i="10"/>
  <c r="H247" i="10"/>
  <c r="D247" i="10"/>
  <c r="G247" i="10"/>
  <c r="E247" i="10"/>
  <c r="I247" i="10" l="1"/>
  <c r="G249" i="12"/>
  <c r="D249" i="12"/>
  <c r="H249" i="12"/>
  <c r="F249" i="12"/>
  <c r="C250" i="12"/>
  <c r="E249" i="12"/>
  <c r="G248" i="10"/>
  <c r="E248" i="10"/>
  <c r="H248" i="10"/>
  <c r="F248" i="10"/>
  <c r="D248" i="10"/>
  <c r="C249" i="10"/>
  <c r="I249" i="12" l="1"/>
  <c r="I248" i="10"/>
  <c r="H250" i="12"/>
  <c r="D250" i="12"/>
  <c r="G250" i="12"/>
  <c r="F250" i="12"/>
  <c r="C251" i="12"/>
  <c r="E250" i="12"/>
  <c r="H249" i="10"/>
  <c r="D249" i="10"/>
  <c r="C250" i="10"/>
  <c r="F249" i="10"/>
  <c r="G249" i="10"/>
  <c r="E249" i="10"/>
  <c r="I250" i="12" l="1"/>
  <c r="I249" i="10"/>
  <c r="E251" i="12"/>
  <c r="F251" i="12"/>
  <c r="C252" i="12"/>
  <c r="D251" i="12"/>
  <c r="H251" i="12"/>
  <c r="G251" i="12"/>
  <c r="C251" i="10"/>
  <c r="E250" i="10"/>
  <c r="G250" i="10"/>
  <c r="H250" i="10"/>
  <c r="F250" i="10"/>
  <c r="D250" i="10"/>
  <c r="I251" i="12" l="1"/>
  <c r="I250" i="10"/>
  <c r="C253" i="12"/>
  <c r="F252" i="12"/>
  <c r="D252" i="12"/>
  <c r="H252" i="12"/>
  <c r="G252" i="12"/>
  <c r="E252" i="12"/>
  <c r="I252" i="12" s="1"/>
  <c r="G251" i="10"/>
  <c r="C252" i="10"/>
  <c r="F251" i="10"/>
  <c r="E251" i="10"/>
  <c r="H251" i="10"/>
  <c r="D251" i="10"/>
  <c r="I251" i="10" l="1"/>
  <c r="G253" i="12"/>
  <c r="H253" i="12"/>
  <c r="F253" i="12"/>
  <c r="C254" i="12"/>
  <c r="E253" i="12"/>
  <c r="D253" i="12"/>
  <c r="H252" i="10"/>
  <c r="D252" i="10"/>
  <c r="G252" i="10"/>
  <c r="C253" i="10"/>
  <c r="F252" i="10"/>
  <c r="E252" i="10"/>
  <c r="I253" i="12" l="1"/>
  <c r="I252" i="10"/>
  <c r="H254" i="12"/>
  <c r="D254" i="12"/>
  <c r="F254" i="12"/>
  <c r="C255" i="12"/>
  <c r="E254" i="12"/>
  <c r="G254" i="12"/>
  <c r="E253" i="10"/>
  <c r="H253" i="10"/>
  <c r="D253" i="10"/>
  <c r="G253" i="10"/>
  <c r="C254" i="10"/>
  <c r="F253" i="10"/>
  <c r="I254" i="12" l="1"/>
  <c r="I253" i="10"/>
  <c r="E255" i="12"/>
  <c r="C256" i="12"/>
  <c r="D255" i="12"/>
  <c r="H255" i="12"/>
  <c r="G255" i="12"/>
  <c r="F255" i="12"/>
  <c r="C255" i="10"/>
  <c r="F254" i="10"/>
  <c r="E254" i="10"/>
  <c r="H254" i="10"/>
  <c r="D254" i="10"/>
  <c r="G254" i="10"/>
  <c r="I255" i="12" l="1"/>
  <c r="I254" i="10"/>
  <c r="C257" i="12"/>
  <c r="F256" i="12"/>
  <c r="H256" i="12"/>
  <c r="G256" i="12"/>
  <c r="E256" i="12"/>
  <c r="D256" i="12"/>
  <c r="I256" i="12"/>
  <c r="G255" i="10"/>
  <c r="C256" i="10"/>
  <c r="F255" i="10"/>
  <c r="E255" i="10"/>
  <c r="H255" i="10"/>
  <c r="D255" i="10"/>
  <c r="I255" i="10" l="1"/>
  <c r="G257" i="12"/>
  <c r="F257" i="12"/>
  <c r="C258" i="12"/>
  <c r="E257" i="12"/>
  <c r="D257" i="12"/>
  <c r="H257" i="12"/>
  <c r="H256" i="10"/>
  <c r="D256" i="10"/>
  <c r="G256" i="10"/>
  <c r="C257" i="10"/>
  <c r="F256" i="10"/>
  <c r="E256" i="10"/>
  <c r="I257" i="12" l="1"/>
  <c r="I256" i="10"/>
  <c r="H258" i="12"/>
  <c r="D258" i="12"/>
  <c r="C259" i="12"/>
  <c r="E258" i="12"/>
  <c r="G258" i="12"/>
  <c r="F258" i="12"/>
  <c r="E257" i="10"/>
  <c r="H257" i="10"/>
  <c r="D257" i="10"/>
  <c r="G257" i="10"/>
  <c r="C258" i="10"/>
  <c r="F257" i="10"/>
  <c r="I258" i="12" l="1"/>
  <c r="I257" i="10"/>
  <c r="C260" i="12"/>
  <c r="E259" i="12"/>
  <c r="H259" i="12"/>
  <c r="G259" i="12"/>
  <c r="F259" i="12"/>
  <c r="D259" i="12"/>
  <c r="C259" i="10"/>
  <c r="F258" i="10"/>
  <c r="E258" i="10"/>
  <c r="H258" i="10"/>
  <c r="D258" i="10"/>
  <c r="G258" i="10"/>
  <c r="I259" i="12" l="1"/>
  <c r="I258" i="10"/>
  <c r="G260" i="12"/>
  <c r="H260" i="12"/>
  <c r="F260" i="12"/>
  <c r="E260" i="12"/>
  <c r="C261" i="12"/>
  <c r="D260" i="12"/>
  <c r="G259" i="10"/>
  <c r="C260" i="10"/>
  <c r="F259" i="10"/>
  <c r="E259" i="10"/>
  <c r="H259" i="10"/>
  <c r="D259" i="10"/>
  <c r="I260" i="12" l="1"/>
  <c r="I259" i="10"/>
  <c r="H261" i="12"/>
  <c r="D261" i="12"/>
  <c r="F261" i="12"/>
  <c r="G261" i="12"/>
  <c r="E261" i="12"/>
  <c r="C262" i="12"/>
  <c r="H260" i="10"/>
  <c r="D260" i="10"/>
  <c r="G260" i="10"/>
  <c r="C261" i="10"/>
  <c r="F260" i="10"/>
  <c r="E260" i="10"/>
  <c r="I261" i="12" l="1"/>
  <c r="I260" i="10"/>
  <c r="E262" i="12"/>
  <c r="C263" i="12"/>
  <c r="D262" i="12"/>
  <c r="H262" i="12"/>
  <c r="G262" i="12"/>
  <c r="F262" i="12"/>
  <c r="E261" i="10"/>
  <c r="H261" i="10"/>
  <c r="D261" i="10"/>
  <c r="G261" i="10"/>
  <c r="C262" i="10"/>
  <c r="F261" i="10"/>
  <c r="I262" i="12" l="1"/>
  <c r="I261" i="10"/>
  <c r="C264" i="12"/>
  <c r="F263" i="12"/>
  <c r="H263" i="12"/>
  <c r="G263" i="12"/>
  <c r="E263" i="12"/>
  <c r="I263" i="12" s="1"/>
  <c r="D263" i="12"/>
  <c r="C263" i="10"/>
  <c r="F262" i="10"/>
  <c r="E262" i="10"/>
  <c r="H262" i="10"/>
  <c r="D262" i="10"/>
  <c r="G262" i="10"/>
  <c r="I262" i="10" l="1"/>
  <c r="G264" i="12"/>
  <c r="F264" i="12"/>
  <c r="H264" i="12"/>
  <c r="E264" i="12"/>
  <c r="C265" i="12"/>
  <c r="D264" i="12"/>
  <c r="G263" i="10"/>
  <c r="C264" i="10"/>
  <c r="F263" i="10"/>
  <c r="E263" i="10"/>
  <c r="H263" i="10"/>
  <c r="D263" i="10"/>
  <c r="I264" i="12" l="1"/>
  <c r="I263" i="10"/>
  <c r="H265" i="12"/>
  <c r="D265" i="12"/>
  <c r="C266" i="12"/>
  <c r="E265" i="12"/>
  <c r="G265" i="12"/>
  <c r="F265" i="12"/>
  <c r="I265" i="12" s="1"/>
  <c r="H264" i="10"/>
  <c r="D264" i="10"/>
  <c r="G264" i="10"/>
  <c r="C265" i="10"/>
  <c r="F264" i="10"/>
  <c r="E264" i="10"/>
  <c r="I264" i="10" l="1"/>
  <c r="E266" i="12"/>
  <c r="H266" i="12"/>
  <c r="C267" i="12"/>
  <c r="G266" i="12"/>
  <c r="F266" i="12"/>
  <c r="D266" i="12"/>
  <c r="E265" i="10"/>
  <c r="H265" i="10"/>
  <c r="D265" i="10"/>
  <c r="G265" i="10"/>
  <c r="C266" i="10"/>
  <c r="F265" i="10"/>
  <c r="I266" i="12" l="1"/>
  <c r="I265" i="10"/>
  <c r="C268" i="12"/>
  <c r="F267" i="12"/>
  <c r="G267" i="12"/>
  <c r="E267" i="12"/>
  <c r="H267" i="12"/>
  <c r="D267" i="12"/>
  <c r="C267" i="10"/>
  <c r="F266" i="10"/>
  <c r="E266" i="10"/>
  <c r="H266" i="10"/>
  <c r="D266" i="10"/>
  <c r="G266" i="10"/>
  <c r="I267" i="12" l="1"/>
  <c r="I266" i="10"/>
  <c r="G268" i="12"/>
  <c r="C269" i="12"/>
  <c r="E268" i="12"/>
  <c r="I268" i="12" s="1"/>
  <c r="H268" i="12"/>
  <c r="F268" i="12"/>
  <c r="D268" i="12"/>
  <c r="G267" i="10"/>
  <c r="C268" i="10"/>
  <c r="F267" i="10"/>
  <c r="E267" i="10"/>
  <c r="H267" i="10"/>
  <c r="D267" i="10"/>
  <c r="I267" i="10" l="1"/>
  <c r="H269" i="12"/>
  <c r="D269" i="12"/>
  <c r="G269" i="12"/>
  <c r="F269" i="12"/>
  <c r="C270" i="12"/>
  <c r="E269" i="12"/>
  <c r="H268" i="10"/>
  <c r="D268" i="10"/>
  <c r="G268" i="10"/>
  <c r="C269" i="10"/>
  <c r="F268" i="10"/>
  <c r="E268" i="10"/>
  <c r="I269" i="12" l="1"/>
  <c r="I268" i="10"/>
  <c r="E270" i="12"/>
  <c r="G270" i="12"/>
  <c r="H270" i="12"/>
  <c r="F270" i="12"/>
  <c r="D270" i="12"/>
  <c r="C271" i="12"/>
  <c r="E269" i="10"/>
  <c r="H269" i="10"/>
  <c r="D269" i="10"/>
  <c r="G269" i="10"/>
  <c r="C270" i="10"/>
  <c r="F269" i="10"/>
  <c r="I270" i="12" l="1"/>
  <c r="I269" i="10"/>
  <c r="C272" i="12"/>
  <c r="F271" i="12"/>
  <c r="E271" i="12"/>
  <c r="I271" i="12" s="1"/>
  <c r="H271" i="12"/>
  <c r="G271" i="12"/>
  <c r="D271" i="12"/>
  <c r="C271" i="10"/>
  <c r="F270" i="10"/>
  <c r="E270" i="10"/>
  <c r="H270" i="10"/>
  <c r="D270" i="10"/>
  <c r="G270" i="10"/>
  <c r="I270" i="10" l="1"/>
  <c r="G272" i="12"/>
  <c r="D272" i="12"/>
  <c r="H272" i="12"/>
  <c r="F272" i="12"/>
  <c r="E272" i="12"/>
  <c r="C273" i="12"/>
  <c r="G271" i="10"/>
  <c r="C272" i="10"/>
  <c r="F271" i="10"/>
  <c r="E271" i="10"/>
  <c r="H271" i="10"/>
  <c r="D271" i="10"/>
  <c r="I272" i="12" l="1"/>
  <c r="I271" i="10"/>
  <c r="H273" i="12"/>
  <c r="D273" i="12"/>
  <c r="G273" i="12"/>
  <c r="F273" i="12"/>
  <c r="C274" i="12"/>
  <c r="E273" i="12"/>
  <c r="H272" i="10"/>
  <c r="D272" i="10"/>
  <c r="G272" i="10"/>
  <c r="C273" i="10"/>
  <c r="F272" i="10"/>
  <c r="E272" i="10"/>
  <c r="I273" i="12" l="1"/>
  <c r="I272" i="10"/>
  <c r="E274" i="12"/>
  <c r="F274" i="12"/>
  <c r="H274" i="12"/>
  <c r="G274" i="12"/>
  <c r="D274" i="12"/>
  <c r="C275" i="12"/>
  <c r="E273" i="10"/>
  <c r="H273" i="10"/>
  <c r="D273" i="10"/>
  <c r="G273" i="10"/>
  <c r="C274" i="10"/>
  <c r="F273" i="10"/>
  <c r="I274" i="12" l="1"/>
  <c r="I273" i="10"/>
  <c r="C276" i="12"/>
  <c r="F275" i="12"/>
  <c r="D275" i="12"/>
  <c r="H275" i="12"/>
  <c r="G275" i="12"/>
  <c r="E275" i="12"/>
  <c r="I275" i="12" s="1"/>
  <c r="C275" i="10"/>
  <c r="F274" i="10"/>
  <c r="E274" i="10"/>
  <c r="H274" i="10"/>
  <c r="D274" i="10"/>
  <c r="G274" i="10"/>
  <c r="I274" i="10" l="1"/>
  <c r="G276" i="12"/>
  <c r="H276" i="12"/>
  <c r="C277" i="12"/>
  <c r="D276" i="12"/>
  <c r="F276" i="12"/>
  <c r="E276" i="12"/>
  <c r="G275" i="10"/>
  <c r="C276" i="10"/>
  <c r="F275" i="10"/>
  <c r="E275" i="10"/>
  <c r="H275" i="10"/>
  <c r="D275" i="10"/>
  <c r="I276" i="12" l="1"/>
  <c r="I275" i="10"/>
  <c r="H277" i="12"/>
  <c r="D277" i="12"/>
  <c r="F277" i="12"/>
  <c r="C278" i="12"/>
  <c r="G277" i="12"/>
  <c r="E277" i="12"/>
  <c r="H276" i="10"/>
  <c r="D276" i="10"/>
  <c r="G276" i="10"/>
  <c r="C277" i="10"/>
  <c r="F276" i="10"/>
  <c r="E276" i="10"/>
  <c r="I277" i="12" l="1"/>
  <c r="I276" i="10"/>
  <c r="E278" i="12"/>
  <c r="C279" i="12"/>
  <c r="D278" i="12"/>
  <c r="H278" i="12"/>
  <c r="G278" i="12"/>
  <c r="F278" i="12"/>
  <c r="E277" i="10"/>
  <c r="H277" i="10"/>
  <c r="D277" i="10"/>
  <c r="G277" i="10"/>
  <c r="C278" i="10"/>
  <c r="F277" i="10"/>
  <c r="I278" i="12" l="1"/>
  <c r="I277" i="10"/>
  <c r="C280" i="12"/>
  <c r="F279" i="12"/>
  <c r="H279" i="12"/>
  <c r="D279" i="12"/>
  <c r="G279" i="12"/>
  <c r="E279" i="12"/>
  <c r="I279" i="12" s="1"/>
  <c r="C279" i="10"/>
  <c r="F278" i="10"/>
  <c r="E278" i="10"/>
  <c r="H278" i="10"/>
  <c r="D278" i="10"/>
  <c r="G278" i="10"/>
  <c r="I278" i="10" l="1"/>
  <c r="G280" i="12"/>
  <c r="F280" i="12"/>
  <c r="C281" i="12"/>
  <c r="D280" i="12"/>
  <c r="H280" i="12"/>
  <c r="E280" i="12"/>
  <c r="G279" i="10"/>
  <c r="C280" i="10"/>
  <c r="F279" i="10"/>
  <c r="E279" i="10"/>
  <c r="H279" i="10"/>
  <c r="D279" i="10"/>
  <c r="I280" i="12" l="1"/>
  <c r="I279" i="10"/>
  <c r="H281" i="12"/>
  <c r="D281" i="12"/>
  <c r="C282" i="12"/>
  <c r="E281" i="12"/>
  <c r="G281" i="12"/>
  <c r="F281" i="12"/>
  <c r="I281" i="12" s="1"/>
  <c r="H280" i="10"/>
  <c r="D280" i="10"/>
  <c r="C281" i="10"/>
  <c r="E280" i="10"/>
  <c r="G280" i="10"/>
  <c r="F280" i="10"/>
  <c r="I280" i="10" l="1"/>
  <c r="E282" i="12"/>
  <c r="H282" i="12"/>
  <c r="D282" i="12"/>
  <c r="C283" i="12"/>
  <c r="G282" i="12"/>
  <c r="F282" i="12"/>
  <c r="E281" i="10"/>
  <c r="H281" i="10"/>
  <c r="G281" i="10"/>
  <c r="F281" i="10"/>
  <c r="C282" i="10"/>
  <c r="D281" i="10"/>
  <c r="I282" i="12" l="1"/>
  <c r="I281" i="10"/>
  <c r="C284" i="12"/>
  <c r="F283" i="12"/>
  <c r="G283" i="12"/>
  <c r="D283" i="12"/>
  <c r="H283" i="12"/>
  <c r="E283" i="12"/>
  <c r="I283" i="12" s="1"/>
  <c r="C283" i="10"/>
  <c r="F282" i="10"/>
  <c r="G282" i="10"/>
  <c r="E282" i="10"/>
  <c r="D282" i="10"/>
  <c r="H282" i="10"/>
  <c r="I282" i="10" l="1"/>
  <c r="G284" i="12"/>
  <c r="C285" i="12"/>
  <c r="E284" i="12"/>
  <c r="D284" i="12"/>
  <c r="H284" i="12"/>
  <c r="F284" i="12"/>
  <c r="G283" i="10"/>
  <c r="C284" i="10"/>
  <c r="E283" i="10"/>
  <c r="D283" i="10"/>
  <c r="H283" i="10"/>
  <c r="F283" i="10"/>
  <c r="I284" i="12" l="1"/>
  <c r="I283" i="10"/>
  <c r="H285" i="12"/>
  <c r="D285" i="12"/>
  <c r="E285" i="12"/>
  <c r="C286" i="12"/>
  <c r="G285" i="12"/>
  <c r="F285" i="12"/>
  <c r="H284" i="10"/>
  <c r="D284" i="10"/>
  <c r="G284" i="10"/>
  <c r="F284" i="10"/>
  <c r="C285" i="10"/>
  <c r="E284" i="10"/>
  <c r="I285" i="12" l="1"/>
  <c r="I284" i="10"/>
  <c r="E286" i="12"/>
  <c r="G286" i="12"/>
  <c r="D286" i="12"/>
  <c r="C287" i="12"/>
  <c r="H286" i="12"/>
  <c r="F286" i="12"/>
  <c r="E285" i="10"/>
  <c r="G285" i="10"/>
  <c r="F285" i="10"/>
  <c r="C286" i="10"/>
  <c r="D285" i="10"/>
  <c r="H285" i="10"/>
  <c r="I286" i="12" l="1"/>
  <c r="I285" i="10"/>
  <c r="C288" i="12"/>
  <c r="F287" i="12"/>
  <c r="E287" i="12"/>
  <c r="D287" i="12"/>
  <c r="H287" i="12"/>
  <c r="G287" i="12"/>
  <c r="C287" i="10"/>
  <c r="F286" i="10"/>
  <c r="E286" i="10"/>
  <c r="D286" i="10"/>
  <c r="H286" i="10"/>
  <c r="G286" i="10"/>
  <c r="I287" i="12" l="1"/>
  <c r="I286" i="10"/>
  <c r="G288" i="12"/>
  <c r="D288" i="12"/>
  <c r="E288" i="12"/>
  <c r="C289" i="12"/>
  <c r="H288" i="12"/>
  <c r="F288" i="12"/>
  <c r="G287" i="10"/>
  <c r="D287" i="10"/>
  <c r="H287" i="10"/>
  <c r="F287" i="10"/>
  <c r="C288" i="10"/>
  <c r="E287" i="10"/>
  <c r="I288" i="12" l="1"/>
  <c r="I287" i="10"/>
  <c r="H289" i="12"/>
  <c r="D289" i="12"/>
  <c r="G289" i="12"/>
  <c r="E289" i="12"/>
  <c r="C290" i="12"/>
  <c r="F289" i="12"/>
  <c r="I289" i="12" s="1"/>
  <c r="C289" i="10"/>
  <c r="H288" i="10"/>
  <c r="D288" i="10"/>
  <c r="G288" i="10"/>
  <c r="F288" i="10"/>
  <c r="E288" i="10"/>
  <c r="I288" i="10" l="1"/>
  <c r="E290" i="12"/>
  <c r="F290" i="12"/>
  <c r="D290" i="12"/>
  <c r="C291" i="12"/>
  <c r="H290" i="12"/>
  <c r="G290" i="12"/>
  <c r="G289" i="10"/>
  <c r="E289" i="10"/>
  <c r="H289" i="10"/>
  <c r="F289" i="10"/>
  <c r="D289" i="10"/>
  <c r="C290" i="10"/>
  <c r="I290" i="12" l="1"/>
  <c r="I289" i="10"/>
  <c r="C292" i="12"/>
  <c r="F291" i="12"/>
  <c r="D291" i="12"/>
  <c r="E291" i="12"/>
  <c r="H291" i="12"/>
  <c r="G291" i="12"/>
  <c r="H290" i="10"/>
  <c r="D290" i="10"/>
  <c r="C291" i="10"/>
  <c r="F290" i="10"/>
  <c r="G290" i="10"/>
  <c r="E290" i="10"/>
  <c r="I291" i="12" l="1"/>
  <c r="I290" i="10"/>
  <c r="G292" i="12"/>
  <c r="H292" i="12"/>
  <c r="E292" i="12"/>
  <c r="I292" i="12" s="1"/>
  <c r="C293" i="12"/>
  <c r="D292" i="12"/>
  <c r="F292" i="12"/>
  <c r="E291" i="10"/>
  <c r="G291" i="10"/>
  <c r="C292" i="10"/>
  <c r="H291" i="10"/>
  <c r="F291" i="10"/>
  <c r="D291" i="10"/>
  <c r="I291" i="10" l="1"/>
  <c r="H293" i="12"/>
  <c r="D293" i="12"/>
  <c r="F293" i="12"/>
  <c r="E293" i="12"/>
  <c r="C294" i="12"/>
  <c r="G293" i="12"/>
  <c r="C293" i="10"/>
  <c r="F292" i="10"/>
  <c r="H292" i="10"/>
  <c r="D292" i="10"/>
  <c r="G292" i="10"/>
  <c r="E292" i="10"/>
  <c r="I293" i="12" l="1"/>
  <c r="I292" i="10"/>
  <c r="E294" i="12"/>
  <c r="C295" i="12"/>
  <c r="D294" i="12"/>
  <c r="F294" i="12"/>
  <c r="H294" i="12"/>
  <c r="G294" i="12"/>
  <c r="H293" i="10"/>
  <c r="D293" i="10"/>
  <c r="G293" i="10"/>
  <c r="C294" i="10"/>
  <c r="F293" i="10"/>
  <c r="E293" i="10"/>
  <c r="I294" i="12" l="1"/>
  <c r="I293" i="10"/>
  <c r="C296" i="12"/>
  <c r="F295" i="12"/>
  <c r="H295" i="12"/>
  <c r="E295" i="12"/>
  <c r="D295" i="12"/>
  <c r="G295" i="12"/>
  <c r="E294" i="10"/>
  <c r="H294" i="10"/>
  <c r="D294" i="10"/>
  <c r="G294" i="10"/>
  <c r="C295" i="10"/>
  <c r="F294" i="10"/>
  <c r="I295" i="12" l="1"/>
  <c r="I294" i="10"/>
  <c r="G296" i="12"/>
  <c r="F296" i="12"/>
  <c r="E296" i="12"/>
  <c r="C297" i="12"/>
  <c r="D296" i="12"/>
  <c r="H296" i="12"/>
  <c r="C296" i="10"/>
  <c r="F295" i="10"/>
  <c r="E295" i="10"/>
  <c r="H295" i="10"/>
  <c r="D295" i="10"/>
  <c r="G295" i="10"/>
  <c r="I296" i="12" l="1"/>
  <c r="I295" i="10"/>
  <c r="H297" i="12"/>
  <c r="D297" i="12"/>
  <c r="C298" i="12"/>
  <c r="E297" i="12"/>
  <c r="F297" i="12"/>
  <c r="G297" i="12"/>
  <c r="G296" i="10"/>
  <c r="C297" i="10"/>
  <c r="F296" i="10"/>
  <c r="E296" i="10"/>
  <c r="H296" i="10"/>
  <c r="D296" i="10"/>
  <c r="I296" i="10" l="1"/>
  <c r="I297" i="12"/>
  <c r="E298" i="12"/>
  <c r="H298" i="12"/>
  <c r="F298" i="12"/>
  <c r="D298" i="12"/>
  <c r="C299" i="12"/>
  <c r="G298" i="12"/>
  <c r="H297" i="10"/>
  <c r="D297" i="10"/>
  <c r="G297" i="10"/>
  <c r="C298" i="10"/>
  <c r="F297" i="10"/>
  <c r="E297" i="10"/>
  <c r="I298" i="12" l="1"/>
  <c r="I297" i="10"/>
  <c r="C300" i="12"/>
  <c r="F299" i="12"/>
  <c r="I299" i="12" s="1"/>
  <c r="G299" i="12"/>
  <c r="E299" i="12"/>
  <c r="D299" i="12"/>
  <c r="H299" i="12"/>
  <c r="E298" i="10"/>
  <c r="H298" i="10"/>
  <c r="D298" i="10"/>
  <c r="G298" i="10"/>
  <c r="C299" i="10"/>
  <c r="F298" i="10"/>
  <c r="I298" i="10" l="1"/>
  <c r="G300" i="12"/>
  <c r="C301" i="12"/>
  <c r="E300" i="12"/>
  <c r="F300" i="12"/>
  <c r="D300" i="12"/>
  <c r="H300" i="12"/>
  <c r="C300" i="10"/>
  <c r="F299" i="10"/>
  <c r="E299" i="10"/>
  <c r="H299" i="10"/>
  <c r="D299" i="10"/>
  <c r="G299" i="10"/>
  <c r="I300" i="12" l="1"/>
  <c r="I299" i="10"/>
  <c r="H301" i="12"/>
  <c r="D301" i="12"/>
  <c r="F301" i="12"/>
  <c r="E301" i="12"/>
  <c r="C302" i="12"/>
  <c r="G301" i="12"/>
  <c r="G300" i="10"/>
  <c r="C301" i="10"/>
  <c r="F300" i="10"/>
  <c r="E300" i="10"/>
  <c r="H300" i="10"/>
  <c r="D300" i="10"/>
  <c r="I301" i="12" l="1"/>
  <c r="I300" i="10"/>
  <c r="E302" i="12"/>
  <c r="G302" i="12"/>
  <c r="F302" i="12"/>
  <c r="D302" i="12"/>
  <c r="C303" i="12"/>
  <c r="H302" i="12"/>
  <c r="H301" i="10"/>
  <c r="D301" i="10"/>
  <c r="G301" i="10"/>
  <c r="C302" i="10"/>
  <c r="F301" i="10"/>
  <c r="E301" i="10"/>
  <c r="I302" i="12" l="1"/>
  <c r="I301" i="10"/>
  <c r="C304" i="12"/>
  <c r="F303" i="12"/>
  <c r="E303" i="12"/>
  <c r="G303" i="12"/>
  <c r="D303" i="12"/>
  <c r="H303" i="12"/>
  <c r="E302" i="10"/>
  <c r="H302" i="10"/>
  <c r="D302" i="10"/>
  <c r="G302" i="10"/>
  <c r="C303" i="10"/>
  <c r="F302" i="10"/>
  <c r="I303" i="12" l="1"/>
  <c r="I302" i="10"/>
  <c r="G304" i="12"/>
  <c r="D304" i="12"/>
  <c r="F304" i="12"/>
  <c r="E304" i="12"/>
  <c r="C305" i="12"/>
  <c r="H304" i="12"/>
  <c r="C304" i="10"/>
  <c r="F303" i="10"/>
  <c r="E303" i="10"/>
  <c r="H303" i="10"/>
  <c r="D303" i="10"/>
  <c r="G303" i="10"/>
  <c r="I304" i="12" l="1"/>
  <c r="I303" i="10"/>
  <c r="H305" i="12"/>
  <c r="D305" i="12"/>
  <c r="G305" i="12"/>
  <c r="F305" i="12"/>
  <c r="E305" i="12"/>
  <c r="C306" i="12"/>
  <c r="I305" i="12"/>
  <c r="G304" i="10"/>
  <c r="C305" i="10"/>
  <c r="F304" i="10"/>
  <c r="E304" i="10"/>
  <c r="H304" i="10"/>
  <c r="D304" i="10"/>
  <c r="I304" i="10" l="1"/>
  <c r="E306" i="12"/>
  <c r="F306" i="12"/>
  <c r="G306" i="12"/>
  <c r="D306" i="12"/>
  <c r="C307" i="12"/>
  <c r="H306" i="12"/>
  <c r="H305" i="10"/>
  <c r="D305" i="10"/>
  <c r="G305" i="10"/>
  <c r="C306" i="10"/>
  <c r="F305" i="10"/>
  <c r="E305" i="10"/>
  <c r="I306" i="12" l="1"/>
  <c r="I305" i="10"/>
  <c r="C308" i="12"/>
  <c r="F307" i="12"/>
  <c r="D307" i="12"/>
  <c r="G307" i="12"/>
  <c r="E307" i="12"/>
  <c r="H307" i="12"/>
  <c r="E306" i="10"/>
  <c r="H306" i="10"/>
  <c r="D306" i="10"/>
  <c r="G306" i="10"/>
  <c r="C307" i="10"/>
  <c r="F306" i="10"/>
  <c r="I307" i="12" l="1"/>
  <c r="I306" i="10"/>
  <c r="G308" i="12"/>
  <c r="H308" i="12"/>
  <c r="F308" i="12"/>
  <c r="E308" i="12"/>
  <c r="C309" i="12"/>
  <c r="D308" i="12"/>
  <c r="C308" i="10"/>
  <c r="F307" i="10"/>
  <c r="E307" i="10"/>
  <c r="H307" i="10"/>
  <c r="D307" i="10"/>
  <c r="G307" i="10"/>
  <c r="I308" i="12" l="1"/>
  <c r="I307" i="10"/>
  <c r="H309" i="12"/>
  <c r="D309" i="12"/>
  <c r="F309" i="12"/>
  <c r="G309" i="12"/>
  <c r="E309" i="12"/>
  <c r="C310" i="12"/>
  <c r="G308" i="10"/>
  <c r="C309" i="10"/>
  <c r="F308" i="10"/>
  <c r="E308" i="10"/>
  <c r="H308" i="10"/>
  <c r="D308" i="10"/>
  <c r="I309" i="12" l="1"/>
  <c r="I308" i="10"/>
  <c r="E310" i="12"/>
  <c r="C311" i="12"/>
  <c r="D310" i="12"/>
  <c r="G310" i="12"/>
  <c r="F310" i="12"/>
  <c r="H310" i="12"/>
  <c r="H309" i="10"/>
  <c r="D309" i="10"/>
  <c r="G309" i="10"/>
  <c r="C310" i="10"/>
  <c r="F309" i="10"/>
  <c r="E309" i="10"/>
  <c r="I310" i="12" l="1"/>
  <c r="I309" i="10"/>
  <c r="C312" i="12"/>
  <c r="F311" i="12"/>
  <c r="H311" i="12"/>
  <c r="G311" i="12"/>
  <c r="E311" i="12"/>
  <c r="D311" i="12"/>
  <c r="I311" i="12"/>
  <c r="E310" i="10"/>
  <c r="H310" i="10"/>
  <c r="D310" i="10"/>
  <c r="G310" i="10"/>
  <c r="C311" i="10"/>
  <c r="F310" i="10"/>
  <c r="I310" i="10" l="1"/>
  <c r="G312" i="12"/>
  <c r="F312" i="12"/>
  <c r="H312" i="12"/>
  <c r="E312" i="12"/>
  <c r="C313" i="12"/>
  <c r="D312" i="12"/>
  <c r="C312" i="10"/>
  <c r="F311" i="10"/>
  <c r="E311" i="10"/>
  <c r="H311" i="10"/>
  <c r="D311" i="10"/>
  <c r="G311" i="10"/>
  <c r="I311" i="10" l="1"/>
  <c r="I312" i="12"/>
  <c r="H313" i="12"/>
  <c r="D313" i="12"/>
  <c r="C314" i="12"/>
  <c r="E313" i="12"/>
  <c r="G313" i="12"/>
  <c r="F313" i="12"/>
  <c r="G312" i="10"/>
  <c r="C313" i="10"/>
  <c r="F312" i="10"/>
  <c r="E312" i="10"/>
  <c r="H312" i="10"/>
  <c r="D312" i="10"/>
  <c r="I313" i="12" l="1"/>
  <c r="I312" i="10"/>
  <c r="E314" i="12"/>
  <c r="H314" i="12"/>
  <c r="G314" i="12"/>
  <c r="F314" i="12"/>
  <c r="D314" i="12"/>
  <c r="C315" i="12"/>
  <c r="H313" i="10"/>
  <c r="D313" i="10"/>
  <c r="G313" i="10"/>
  <c r="C314" i="10"/>
  <c r="F313" i="10"/>
  <c r="E313" i="10"/>
  <c r="I314" i="12" l="1"/>
  <c r="I313" i="10"/>
  <c r="C316" i="12"/>
  <c r="F315" i="12"/>
  <c r="I315" i="12" s="1"/>
  <c r="G315" i="12"/>
  <c r="H315" i="12"/>
  <c r="E315" i="12"/>
  <c r="D315" i="12"/>
  <c r="E314" i="10"/>
  <c r="H314" i="10"/>
  <c r="D314" i="10"/>
  <c r="G314" i="10"/>
  <c r="C315" i="10"/>
  <c r="F314" i="10"/>
  <c r="I314" i="10" l="1"/>
  <c r="G316" i="12"/>
  <c r="C317" i="12"/>
  <c r="E316" i="12"/>
  <c r="I316" i="12" s="1"/>
  <c r="H316" i="12"/>
  <c r="F316" i="12"/>
  <c r="D316" i="12"/>
  <c r="C316" i="10"/>
  <c r="F315" i="10"/>
  <c r="E315" i="10"/>
  <c r="H315" i="10"/>
  <c r="D315" i="10"/>
  <c r="G315" i="10"/>
  <c r="I315" i="10" l="1"/>
  <c r="H317" i="12"/>
  <c r="D317" i="12"/>
  <c r="G317" i="12"/>
  <c r="F317" i="12"/>
  <c r="E317" i="12"/>
  <c r="I317" i="12" s="1"/>
  <c r="C318" i="12"/>
  <c r="G316" i="10"/>
  <c r="C317" i="10"/>
  <c r="F316" i="10"/>
  <c r="E316" i="10"/>
  <c r="I316" i="10" s="1"/>
  <c r="H316" i="10"/>
  <c r="D316" i="10"/>
  <c r="E318" i="12" l="1"/>
  <c r="G318" i="12"/>
  <c r="H318" i="12"/>
  <c r="F318" i="12"/>
  <c r="D318" i="12"/>
  <c r="C319" i="12"/>
  <c r="H317" i="10"/>
  <c r="D317" i="10"/>
  <c r="G317" i="10"/>
  <c r="C318" i="10"/>
  <c r="F317" i="10"/>
  <c r="E317" i="10"/>
  <c r="I318" i="12" l="1"/>
  <c r="I317" i="10"/>
  <c r="C320" i="12"/>
  <c r="F319" i="12"/>
  <c r="E319" i="12"/>
  <c r="H319" i="12"/>
  <c r="G319" i="12"/>
  <c r="D319" i="12"/>
  <c r="E318" i="10"/>
  <c r="H318" i="10"/>
  <c r="D318" i="10"/>
  <c r="G318" i="10"/>
  <c r="C319" i="10"/>
  <c r="F318" i="10"/>
  <c r="I319" i="12" l="1"/>
  <c r="I318" i="10"/>
  <c r="G320" i="12"/>
  <c r="D320" i="12"/>
  <c r="H320" i="12"/>
  <c r="F320" i="12"/>
  <c r="E320" i="12"/>
  <c r="I320" i="12" s="1"/>
  <c r="C321" i="12"/>
  <c r="F319" i="10"/>
  <c r="C320" i="10"/>
  <c r="E319" i="10"/>
  <c r="H319" i="10"/>
  <c r="D319" i="10"/>
  <c r="G319" i="10"/>
  <c r="I319" i="10" l="1"/>
  <c r="H321" i="12"/>
  <c r="D321" i="12"/>
  <c r="G321" i="12"/>
  <c r="C322" i="12"/>
  <c r="F321" i="12"/>
  <c r="E321" i="12"/>
  <c r="C321" i="10"/>
  <c r="F320" i="10"/>
  <c r="D320" i="10"/>
  <c r="H320" i="10"/>
  <c r="G320" i="10"/>
  <c r="E320" i="10"/>
  <c r="I320" i="10" s="1"/>
  <c r="I321" i="12" l="1"/>
  <c r="C323" i="12"/>
  <c r="F322" i="12"/>
  <c r="G322" i="12"/>
  <c r="H322" i="12"/>
  <c r="E322" i="12"/>
  <c r="D322" i="12"/>
  <c r="G321" i="10"/>
  <c r="H321" i="10"/>
  <c r="F321" i="10"/>
  <c r="C322" i="10"/>
  <c r="E321" i="10"/>
  <c r="D321" i="10"/>
  <c r="I322" i="12" l="1"/>
  <c r="I321" i="10"/>
  <c r="G323" i="12"/>
  <c r="C324" i="12"/>
  <c r="E323" i="12"/>
  <c r="H323" i="12"/>
  <c r="D323" i="12"/>
  <c r="F323" i="12"/>
  <c r="H322" i="10"/>
  <c r="D322" i="10"/>
  <c r="F322" i="10"/>
  <c r="C323" i="10"/>
  <c r="E322" i="10"/>
  <c r="G322" i="10"/>
  <c r="I323" i="12" l="1"/>
  <c r="I322" i="10"/>
  <c r="H324" i="12"/>
  <c r="D324" i="12"/>
  <c r="G324" i="12"/>
  <c r="F324" i="12"/>
  <c r="E324" i="12"/>
  <c r="C325" i="12"/>
  <c r="E323" i="10"/>
  <c r="C324" i="10"/>
  <c r="D323" i="10"/>
  <c r="H323" i="10"/>
  <c r="G323" i="10"/>
  <c r="F323" i="10"/>
  <c r="I324" i="12" l="1"/>
  <c r="I323" i="10"/>
  <c r="E325" i="12"/>
  <c r="G325" i="12"/>
  <c r="H325" i="12"/>
  <c r="C326" i="12"/>
  <c r="F325" i="12"/>
  <c r="D325" i="12"/>
  <c r="C325" i="10"/>
  <c r="F324" i="10"/>
  <c r="H324" i="10"/>
  <c r="G324" i="10"/>
  <c r="E324" i="10"/>
  <c r="D324" i="10"/>
  <c r="I325" i="12" l="1"/>
  <c r="I324" i="10"/>
  <c r="C327" i="12"/>
  <c r="F326" i="12"/>
  <c r="E326" i="12"/>
  <c r="H326" i="12"/>
  <c r="G326" i="12"/>
  <c r="D326" i="12"/>
  <c r="H325" i="10"/>
  <c r="D325" i="10"/>
  <c r="G325" i="10"/>
  <c r="F325" i="10"/>
  <c r="E325" i="10"/>
  <c r="C326" i="10"/>
  <c r="I326" i="12" l="1"/>
  <c r="I325" i="10"/>
  <c r="G327" i="12"/>
  <c r="D327" i="12"/>
  <c r="H327" i="12"/>
  <c r="E327" i="12"/>
  <c r="C328" i="12"/>
  <c r="F327" i="12"/>
  <c r="E326" i="10"/>
  <c r="H326" i="10"/>
  <c r="D326" i="10"/>
  <c r="C327" i="10"/>
  <c r="G326" i="10"/>
  <c r="F326" i="10"/>
  <c r="I327" i="12" l="1"/>
  <c r="I326" i="10"/>
  <c r="H328" i="12"/>
  <c r="D328" i="12"/>
  <c r="G328" i="12"/>
  <c r="F328" i="12"/>
  <c r="E328" i="12"/>
  <c r="C329" i="12"/>
  <c r="C328" i="10"/>
  <c r="F327" i="10"/>
  <c r="E327" i="10"/>
  <c r="H327" i="10"/>
  <c r="G327" i="10"/>
  <c r="D327" i="10"/>
  <c r="I328" i="12" l="1"/>
  <c r="I327" i="10"/>
  <c r="E329" i="12"/>
  <c r="F329" i="12"/>
  <c r="H329" i="12"/>
  <c r="C330" i="12"/>
  <c r="G329" i="12"/>
  <c r="D329" i="12"/>
  <c r="G328" i="10"/>
  <c r="C329" i="10"/>
  <c r="F328" i="10"/>
  <c r="D328" i="10"/>
  <c r="H328" i="10"/>
  <c r="E328" i="10"/>
  <c r="I329" i="12" l="1"/>
  <c r="I328" i="10"/>
  <c r="C331" i="12"/>
  <c r="F330" i="12"/>
  <c r="D330" i="12"/>
  <c r="H330" i="12"/>
  <c r="G330" i="12"/>
  <c r="E330" i="12"/>
  <c r="I330" i="12" s="1"/>
  <c r="H329" i="10"/>
  <c r="D329" i="10"/>
  <c r="G329" i="10"/>
  <c r="E329" i="10"/>
  <c r="C330" i="10"/>
  <c r="F329" i="10"/>
  <c r="I329" i="10" l="1"/>
  <c r="G331" i="12"/>
  <c r="H331" i="12"/>
  <c r="E331" i="12"/>
  <c r="D331" i="12"/>
  <c r="C332" i="12"/>
  <c r="F331" i="12"/>
  <c r="E330" i="10"/>
  <c r="H330" i="10"/>
  <c r="D330" i="10"/>
  <c r="F330" i="10"/>
  <c r="C331" i="10"/>
  <c r="G330" i="10"/>
  <c r="I331" i="12" l="1"/>
  <c r="I330" i="10"/>
  <c r="H332" i="12"/>
  <c r="D332" i="12"/>
  <c r="F332" i="12"/>
  <c r="G332" i="12"/>
  <c r="E332" i="12"/>
  <c r="C333" i="12"/>
  <c r="C332" i="10"/>
  <c r="F331" i="10"/>
  <c r="E331" i="10"/>
  <c r="G331" i="10"/>
  <c r="D331" i="10"/>
  <c r="H331" i="10"/>
  <c r="I331" i="10" l="1"/>
  <c r="I332" i="12"/>
  <c r="E333" i="12"/>
  <c r="C334" i="12"/>
  <c r="D333" i="12"/>
  <c r="H333" i="12"/>
  <c r="G333" i="12"/>
  <c r="F333" i="12"/>
  <c r="G332" i="10"/>
  <c r="C333" i="10"/>
  <c r="F332" i="10"/>
  <c r="H332" i="10"/>
  <c r="E332" i="10"/>
  <c r="I332" i="10" s="1"/>
  <c r="D332" i="10"/>
  <c r="I333" i="12" l="1"/>
  <c r="C335" i="12"/>
  <c r="F334" i="12"/>
  <c r="H334" i="12"/>
  <c r="D334" i="12"/>
  <c r="G334" i="12"/>
  <c r="E334" i="12"/>
  <c r="H333" i="10"/>
  <c r="D333" i="10"/>
  <c r="G333" i="10"/>
  <c r="F333" i="10"/>
  <c r="E333" i="10"/>
  <c r="C334" i="10"/>
  <c r="I334" i="12" l="1"/>
  <c r="I333" i="10"/>
  <c r="G335" i="12"/>
  <c r="F335" i="12"/>
  <c r="E335" i="12"/>
  <c r="D335" i="12"/>
  <c r="C336" i="12"/>
  <c r="H335" i="12"/>
  <c r="E334" i="10"/>
  <c r="H334" i="10"/>
  <c r="D334" i="10"/>
  <c r="C335" i="10"/>
  <c r="G334" i="10"/>
  <c r="F334" i="10"/>
  <c r="I335" i="12" l="1"/>
  <c r="I334" i="10"/>
  <c r="H336" i="12"/>
  <c r="D336" i="12"/>
  <c r="C337" i="12"/>
  <c r="E336" i="12"/>
  <c r="G336" i="12"/>
  <c r="F336" i="12"/>
  <c r="C336" i="10"/>
  <c r="F335" i="10"/>
  <c r="E335" i="10"/>
  <c r="H335" i="10"/>
  <c r="G335" i="10"/>
  <c r="D335" i="10"/>
  <c r="I336" i="12" l="1"/>
  <c r="I335" i="10"/>
  <c r="E337" i="12"/>
  <c r="H337" i="12"/>
  <c r="C338" i="12"/>
  <c r="G337" i="12"/>
  <c r="F337" i="12"/>
  <c r="D337" i="12"/>
  <c r="G336" i="10"/>
  <c r="C337" i="10"/>
  <c r="F336" i="10"/>
  <c r="D336" i="10"/>
  <c r="H336" i="10"/>
  <c r="E336" i="10"/>
  <c r="I337" i="12" l="1"/>
  <c r="I336" i="10"/>
  <c r="C339" i="12"/>
  <c r="F338" i="12"/>
  <c r="G338" i="12"/>
  <c r="D338" i="12"/>
  <c r="H338" i="12"/>
  <c r="E338" i="12"/>
  <c r="H337" i="10"/>
  <c r="D337" i="10"/>
  <c r="G337" i="10"/>
  <c r="E337" i="10"/>
  <c r="C338" i="10"/>
  <c r="F337" i="10"/>
  <c r="I338" i="12" l="1"/>
  <c r="I337" i="10"/>
  <c r="G339" i="12"/>
  <c r="C340" i="12"/>
  <c r="E339" i="12"/>
  <c r="I339" i="12" s="1"/>
  <c r="F339" i="12"/>
  <c r="D339" i="12"/>
  <c r="H339" i="12"/>
  <c r="E338" i="10"/>
  <c r="H338" i="10"/>
  <c r="D338" i="10"/>
  <c r="F338" i="10"/>
  <c r="C339" i="10"/>
  <c r="G338" i="10"/>
  <c r="I338" i="10" l="1"/>
  <c r="H340" i="12"/>
  <c r="D340" i="12"/>
  <c r="C341" i="12"/>
  <c r="G340" i="12"/>
  <c r="F340" i="12"/>
  <c r="E340" i="12"/>
  <c r="I340" i="12" s="1"/>
  <c r="C340" i="10"/>
  <c r="F339" i="10"/>
  <c r="E339" i="10"/>
  <c r="G339" i="10"/>
  <c r="D339" i="10"/>
  <c r="H339" i="10"/>
  <c r="I339" i="10" l="1"/>
  <c r="E341" i="12"/>
  <c r="G341" i="12"/>
  <c r="C342" i="12"/>
  <c r="H341" i="12"/>
  <c r="F341" i="12"/>
  <c r="D341" i="12"/>
  <c r="G340" i="10"/>
  <c r="C341" i="10"/>
  <c r="F340" i="10"/>
  <c r="H340" i="10"/>
  <c r="E340" i="10"/>
  <c r="D340" i="10"/>
  <c r="I340" i="10" l="1"/>
  <c r="I341" i="12"/>
  <c r="C343" i="12"/>
  <c r="F342" i="12"/>
  <c r="E342" i="12"/>
  <c r="D342" i="12"/>
  <c r="H342" i="12"/>
  <c r="G342" i="12"/>
  <c r="H341" i="10"/>
  <c r="D341" i="10"/>
  <c r="G341" i="10"/>
  <c r="F341" i="10"/>
  <c r="E341" i="10"/>
  <c r="C342" i="10"/>
  <c r="I342" i="12" l="1"/>
  <c r="I341" i="10"/>
  <c r="G343" i="12"/>
  <c r="D343" i="12"/>
  <c r="C344" i="12"/>
  <c r="F343" i="12"/>
  <c r="E343" i="12"/>
  <c r="H343" i="12"/>
  <c r="E342" i="10"/>
  <c r="H342" i="10"/>
  <c r="D342" i="10"/>
  <c r="C343" i="10"/>
  <c r="G342" i="10"/>
  <c r="F342" i="10"/>
  <c r="I343" i="12" l="1"/>
  <c r="I342" i="10"/>
  <c r="H344" i="12"/>
  <c r="D344" i="12"/>
  <c r="G344" i="12"/>
  <c r="C345" i="12"/>
  <c r="F344" i="12"/>
  <c r="E344" i="12"/>
  <c r="I344" i="12" s="1"/>
  <c r="C344" i="10"/>
  <c r="F343" i="10"/>
  <c r="E343" i="10"/>
  <c r="H343" i="10"/>
  <c r="G343" i="10"/>
  <c r="D343" i="10"/>
  <c r="I343" i="10" l="1"/>
  <c r="E345" i="12"/>
  <c r="F345" i="12"/>
  <c r="C346" i="12"/>
  <c r="H345" i="12"/>
  <c r="G345" i="12"/>
  <c r="D345" i="12"/>
  <c r="G344" i="10"/>
  <c r="C345" i="10"/>
  <c r="F344" i="10"/>
  <c r="D344" i="10"/>
  <c r="H344" i="10"/>
  <c r="E344" i="10"/>
  <c r="I345" i="12" l="1"/>
  <c r="I344" i="10"/>
  <c r="C347" i="12"/>
  <c r="F346" i="12"/>
  <c r="D346" i="12"/>
  <c r="E346" i="12"/>
  <c r="H346" i="12"/>
  <c r="G346" i="12"/>
  <c r="H345" i="10"/>
  <c r="D345" i="10"/>
  <c r="G345" i="10"/>
  <c r="E345" i="10"/>
  <c r="C346" i="10"/>
  <c r="F345" i="10"/>
  <c r="I346" i="12" l="1"/>
  <c r="I345" i="10"/>
  <c r="G347" i="12"/>
  <c r="H347" i="12"/>
  <c r="C348" i="12"/>
  <c r="D347" i="12"/>
  <c r="F347" i="12"/>
  <c r="E347" i="12"/>
  <c r="I347" i="12" s="1"/>
  <c r="E346" i="10"/>
  <c r="H346" i="10"/>
  <c r="D346" i="10"/>
  <c r="F346" i="10"/>
  <c r="C347" i="10"/>
  <c r="G346" i="10"/>
  <c r="I346" i="10" l="1"/>
  <c r="H348" i="12"/>
  <c r="D348" i="12"/>
  <c r="F348" i="12"/>
  <c r="C349" i="12"/>
  <c r="G348" i="12"/>
  <c r="E348" i="12"/>
  <c r="C348" i="10"/>
  <c r="F347" i="10"/>
  <c r="E347" i="10"/>
  <c r="G347" i="10"/>
  <c r="D347" i="10"/>
  <c r="H347" i="10"/>
  <c r="I348" i="12" l="1"/>
  <c r="I347" i="10"/>
  <c r="E349" i="12"/>
  <c r="C350" i="12"/>
  <c r="D349" i="12"/>
  <c r="H349" i="12"/>
  <c r="G349" i="12"/>
  <c r="F349" i="12"/>
  <c r="G348" i="10"/>
  <c r="C349" i="10"/>
  <c r="F348" i="10"/>
  <c r="H348" i="10"/>
  <c r="E348" i="10"/>
  <c r="D348" i="10"/>
  <c r="I349" i="12" l="1"/>
  <c r="I348" i="10"/>
  <c r="C351" i="12"/>
  <c r="F350" i="12"/>
  <c r="H350" i="12"/>
  <c r="D350" i="12"/>
  <c r="E350" i="12"/>
  <c r="G350" i="12"/>
  <c r="H349" i="10"/>
  <c r="D349" i="10"/>
  <c r="G349" i="10"/>
  <c r="F349" i="10"/>
  <c r="E349" i="10"/>
  <c r="C350" i="10"/>
  <c r="I350" i="12" l="1"/>
  <c r="I349" i="10"/>
  <c r="G351" i="12"/>
  <c r="F351" i="12"/>
  <c r="C352" i="12"/>
  <c r="D351" i="12"/>
  <c r="H351" i="12"/>
  <c r="E351" i="12"/>
  <c r="E350" i="10"/>
  <c r="H350" i="10"/>
  <c r="D350" i="10"/>
  <c r="C351" i="10"/>
  <c r="G350" i="10"/>
  <c r="F350" i="10"/>
  <c r="I351" i="12" l="1"/>
  <c r="I350" i="10"/>
  <c r="H352" i="12"/>
  <c r="D352" i="12"/>
  <c r="C353" i="12"/>
  <c r="E352" i="12"/>
  <c r="G352" i="12"/>
  <c r="F352" i="12"/>
  <c r="I352" i="12" s="1"/>
  <c r="H351" i="10"/>
  <c r="C352" i="10"/>
  <c r="F351" i="10"/>
  <c r="E351" i="10"/>
  <c r="G351" i="10"/>
  <c r="D351" i="10"/>
  <c r="I351" i="10" l="1"/>
  <c r="G353" i="12"/>
  <c r="C354" i="12"/>
  <c r="E353" i="12"/>
  <c r="D353" i="12"/>
  <c r="H353" i="12"/>
  <c r="F353" i="12"/>
  <c r="E352" i="10"/>
  <c r="H352" i="10"/>
  <c r="G352" i="10"/>
  <c r="C353" i="10"/>
  <c r="F352" i="10"/>
  <c r="D352" i="10"/>
  <c r="I353" i="12" l="1"/>
  <c r="I352" i="10"/>
  <c r="H354" i="12"/>
  <c r="D354" i="12"/>
  <c r="C355" i="12"/>
  <c r="F354" i="12"/>
  <c r="G354" i="12"/>
  <c r="E354" i="12"/>
  <c r="C354" i="10"/>
  <c r="F353" i="10"/>
  <c r="G353" i="10"/>
  <c r="E353" i="10"/>
  <c r="D353" i="10"/>
  <c r="H353" i="10"/>
  <c r="I354" i="12" l="1"/>
  <c r="I353" i="10"/>
  <c r="C356" i="12"/>
  <c r="F355" i="12"/>
  <c r="E355" i="12"/>
  <c r="I355" i="12" s="1"/>
  <c r="D355" i="12"/>
  <c r="H355" i="12"/>
  <c r="G355" i="12"/>
  <c r="G354" i="10"/>
  <c r="C355" i="10"/>
  <c r="E354" i="10"/>
  <c r="D354" i="10"/>
  <c r="H354" i="10"/>
  <c r="F354" i="10"/>
  <c r="I354" i="10" l="1"/>
  <c r="G356" i="12"/>
  <c r="C357" i="12"/>
  <c r="F356" i="12"/>
  <c r="D356" i="12"/>
  <c r="H356" i="12"/>
  <c r="E356" i="12"/>
  <c r="I356" i="12" s="1"/>
  <c r="H355" i="10"/>
  <c r="D355" i="10"/>
  <c r="G355" i="10"/>
  <c r="F355" i="10"/>
  <c r="C356" i="10"/>
  <c r="E355" i="10"/>
  <c r="I355" i="10" l="1"/>
  <c r="H357" i="12"/>
  <c r="D357" i="12"/>
  <c r="G357" i="12"/>
  <c r="E357" i="12"/>
  <c r="C358" i="12"/>
  <c r="F357" i="12"/>
  <c r="E356" i="10"/>
  <c r="G356" i="10"/>
  <c r="F356" i="10"/>
  <c r="C357" i="10"/>
  <c r="D356" i="10"/>
  <c r="H356" i="10"/>
  <c r="I357" i="12" l="1"/>
  <c r="I356" i="10"/>
  <c r="E358" i="12"/>
  <c r="H358" i="12"/>
  <c r="D358" i="12"/>
  <c r="F358" i="12"/>
  <c r="G358" i="12"/>
  <c r="C359" i="12"/>
  <c r="C358" i="10"/>
  <c r="F357" i="10"/>
  <c r="E357" i="10"/>
  <c r="D357" i="10"/>
  <c r="H357" i="10"/>
  <c r="G357" i="10"/>
  <c r="I358" i="12" l="1"/>
  <c r="I357" i="10"/>
  <c r="C360" i="12"/>
  <c r="F359" i="12"/>
  <c r="E359" i="12"/>
  <c r="G359" i="12"/>
  <c r="H359" i="12"/>
  <c r="D359" i="12"/>
  <c r="G358" i="10"/>
  <c r="D358" i="10"/>
  <c r="H358" i="10"/>
  <c r="F358" i="10"/>
  <c r="C359" i="10"/>
  <c r="E358" i="10"/>
  <c r="I359" i="12" l="1"/>
  <c r="I358" i="10"/>
  <c r="G360" i="12"/>
  <c r="C361" i="12"/>
  <c r="F360" i="12"/>
  <c r="H360" i="12"/>
  <c r="E360" i="12"/>
  <c r="D360" i="12"/>
  <c r="G359" i="10"/>
  <c r="H359" i="10"/>
  <c r="D359" i="10"/>
  <c r="F359" i="10"/>
  <c r="E359" i="10"/>
  <c r="C360" i="10"/>
  <c r="I360" i="12" l="1"/>
  <c r="I359" i="10"/>
  <c r="H361" i="12"/>
  <c r="D361" i="12"/>
  <c r="G361" i="12"/>
  <c r="E361" i="12"/>
  <c r="C362" i="12"/>
  <c r="F361" i="12"/>
  <c r="H360" i="10"/>
  <c r="D360" i="10"/>
  <c r="E360" i="10"/>
  <c r="C361" i="10"/>
  <c r="G360" i="10"/>
  <c r="F360" i="10"/>
  <c r="I361" i="12" l="1"/>
  <c r="I360" i="10"/>
  <c r="E362" i="12"/>
  <c r="H362" i="12"/>
  <c r="D362" i="12"/>
  <c r="C363" i="12"/>
  <c r="G362" i="12"/>
  <c r="F362" i="12"/>
  <c r="E361" i="10"/>
  <c r="C362" i="10"/>
  <c r="F361" i="10"/>
  <c r="H361" i="10"/>
  <c r="G361" i="10"/>
  <c r="D361" i="10"/>
  <c r="I362" i="12" l="1"/>
  <c r="I361" i="10"/>
  <c r="C364" i="12"/>
  <c r="F363" i="12"/>
  <c r="E363" i="12"/>
  <c r="D363" i="12"/>
  <c r="H363" i="12"/>
  <c r="G363" i="12"/>
  <c r="C363" i="10"/>
  <c r="F362" i="10"/>
  <c r="G362" i="10"/>
  <c r="D362" i="10"/>
  <c r="H362" i="10"/>
  <c r="E362" i="10"/>
  <c r="I362" i="10" s="1"/>
  <c r="I363" i="12" l="1"/>
  <c r="G364" i="12"/>
  <c r="C365" i="12"/>
  <c r="F364" i="12"/>
  <c r="D364" i="12"/>
  <c r="E364" i="12"/>
  <c r="H364" i="12"/>
  <c r="G363" i="10"/>
  <c r="H363" i="10"/>
  <c r="D363" i="10"/>
  <c r="E363" i="10"/>
  <c r="C364" i="10"/>
  <c r="F363" i="10"/>
  <c r="I364" i="12" l="1"/>
  <c r="I363" i="10"/>
  <c r="H365" i="12"/>
  <c r="D365" i="12"/>
  <c r="G365" i="12"/>
  <c r="E365" i="12"/>
  <c r="F365" i="12"/>
  <c r="I365" i="12" s="1"/>
  <c r="C366" i="12"/>
  <c r="H364" i="10"/>
  <c r="D364" i="10"/>
  <c r="E364" i="10"/>
  <c r="F364" i="10"/>
  <c r="C365" i="10"/>
  <c r="G364" i="10"/>
  <c r="I364" i="10" l="1"/>
  <c r="E366" i="12"/>
  <c r="H366" i="12"/>
  <c r="D366" i="12"/>
  <c r="F366" i="12"/>
  <c r="G366" i="12"/>
  <c r="C367" i="12"/>
  <c r="E365" i="10"/>
  <c r="C366" i="10"/>
  <c r="F365" i="10"/>
  <c r="G365" i="10"/>
  <c r="D365" i="10"/>
  <c r="H365" i="10"/>
  <c r="I366" i="12" l="1"/>
  <c r="I365" i="10"/>
  <c r="C368" i="12"/>
  <c r="F367" i="12"/>
  <c r="E367" i="12"/>
  <c r="G367" i="12"/>
  <c r="D367" i="12"/>
  <c r="H367" i="12"/>
  <c r="C367" i="10"/>
  <c r="F366" i="10"/>
  <c r="G366" i="10"/>
  <c r="H366" i="10"/>
  <c r="E366" i="10"/>
  <c r="D366" i="10"/>
  <c r="I366" i="10" l="1"/>
  <c r="I367" i="12"/>
  <c r="G368" i="12"/>
  <c r="C369" i="12"/>
  <c r="F368" i="12"/>
  <c r="H368" i="12"/>
  <c r="E368" i="12"/>
  <c r="D368" i="12"/>
  <c r="G367" i="10"/>
  <c r="H367" i="10"/>
  <c r="D367" i="10"/>
  <c r="F367" i="10"/>
  <c r="E367" i="10"/>
  <c r="C368" i="10"/>
  <c r="I368" i="12" l="1"/>
  <c r="I367" i="10"/>
  <c r="H369" i="12"/>
  <c r="D369" i="12"/>
  <c r="G369" i="12"/>
  <c r="C370" i="12"/>
  <c r="E369" i="12"/>
  <c r="F369" i="12"/>
  <c r="H368" i="10"/>
  <c r="D368" i="10"/>
  <c r="E368" i="10"/>
  <c r="C369" i="10"/>
  <c r="G368" i="10"/>
  <c r="F368" i="10"/>
  <c r="I369" i="12" l="1"/>
  <c r="I368" i="10"/>
  <c r="E370" i="12"/>
  <c r="H370" i="12"/>
  <c r="D370" i="12"/>
  <c r="C371" i="12"/>
  <c r="F370" i="12"/>
  <c r="G370" i="12"/>
  <c r="E369" i="10"/>
  <c r="C370" i="10"/>
  <c r="F369" i="10"/>
  <c r="H369" i="10"/>
  <c r="G369" i="10"/>
  <c r="D369" i="10"/>
  <c r="I370" i="12" l="1"/>
  <c r="I369" i="10"/>
  <c r="C372" i="12"/>
  <c r="F371" i="12"/>
  <c r="E371" i="12"/>
  <c r="I371" i="12" s="1"/>
  <c r="H371" i="12"/>
  <c r="G371" i="12"/>
  <c r="D371" i="12"/>
  <c r="C371" i="10"/>
  <c r="F370" i="10"/>
  <c r="G370" i="10"/>
  <c r="D370" i="10"/>
  <c r="H370" i="10"/>
  <c r="E370" i="10"/>
  <c r="I370" i="10" s="1"/>
  <c r="H372" i="12" l="1"/>
  <c r="D372" i="12"/>
  <c r="G372" i="12"/>
  <c r="C373" i="12"/>
  <c r="F372" i="12"/>
  <c r="E372" i="12"/>
  <c r="I372" i="12" s="1"/>
  <c r="G371" i="10"/>
  <c r="H371" i="10"/>
  <c r="D371" i="10"/>
  <c r="E371" i="10"/>
  <c r="C372" i="10"/>
  <c r="F371" i="10"/>
  <c r="I371" i="10" l="1"/>
  <c r="E373" i="12"/>
  <c r="H373" i="12"/>
  <c r="D373" i="12"/>
  <c r="G373" i="12"/>
  <c r="F373" i="12"/>
  <c r="C374" i="12"/>
  <c r="H372" i="10"/>
  <c r="D372" i="10"/>
  <c r="E372" i="10"/>
  <c r="F372" i="10"/>
  <c r="C373" i="10"/>
  <c r="G372" i="10"/>
  <c r="I373" i="12" l="1"/>
  <c r="I372" i="10"/>
  <c r="C375" i="12"/>
  <c r="F374" i="12"/>
  <c r="E374" i="12"/>
  <c r="H374" i="12"/>
  <c r="D374" i="12"/>
  <c r="G374" i="12"/>
  <c r="E373" i="10"/>
  <c r="C374" i="10"/>
  <c r="F373" i="10"/>
  <c r="G373" i="10"/>
  <c r="D373" i="10"/>
  <c r="H373" i="10"/>
  <c r="I374" i="12" l="1"/>
  <c r="I373" i="10"/>
  <c r="G375" i="12"/>
  <c r="C376" i="12"/>
  <c r="F375" i="12"/>
  <c r="E375" i="12"/>
  <c r="D375" i="12"/>
  <c r="H375" i="12"/>
  <c r="C375" i="10"/>
  <c r="F374" i="10"/>
  <c r="G374" i="10"/>
  <c r="H374" i="10"/>
  <c r="E374" i="10"/>
  <c r="D374" i="10"/>
  <c r="I375" i="12" l="1"/>
  <c r="I374" i="10"/>
  <c r="H376" i="12"/>
  <c r="D376" i="12"/>
  <c r="G376" i="12"/>
  <c r="C377" i="12"/>
  <c r="F376" i="12"/>
  <c r="E376" i="12"/>
  <c r="I376" i="12" s="1"/>
  <c r="G375" i="10"/>
  <c r="H375" i="10"/>
  <c r="D375" i="10"/>
  <c r="F375" i="10"/>
  <c r="E375" i="10"/>
  <c r="C376" i="10"/>
  <c r="I375" i="10" l="1"/>
  <c r="E377" i="12"/>
  <c r="H377" i="12"/>
  <c r="D377" i="12"/>
  <c r="G377" i="12"/>
  <c r="C378" i="12"/>
  <c r="F377" i="12"/>
  <c r="H376" i="10"/>
  <c r="D376" i="10"/>
  <c r="E376" i="10"/>
  <c r="C377" i="10"/>
  <c r="G376" i="10"/>
  <c r="F376" i="10"/>
  <c r="I377" i="12" l="1"/>
  <c r="I376" i="10"/>
  <c r="C379" i="12"/>
  <c r="F378" i="12"/>
  <c r="E378" i="12"/>
  <c r="H378" i="12"/>
  <c r="D378" i="12"/>
  <c r="G378" i="12"/>
  <c r="E377" i="10"/>
  <c r="C378" i="10"/>
  <c r="F377" i="10"/>
  <c r="H377" i="10"/>
  <c r="G377" i="10"/>
  <c r="D377" i="10"/>
  <c r="I378" i="12" l="1"/>
  <c r="I377" i="10"/>
  <c r="G379" i="12"/>
  <c r="C380" i="12"/>
  <c r="F379" i="12"/>
  <c r="E379" i="12"/>
  <c r="D379" i="12"/>
  <c r="H379" i="12"/>
  <c r="C379" i="10"/>
  <c r="F378" i="10"/>
  <c r="G378" i="10"/>
  <c r="D378" i="10"/>
  <c r="H378" i="10"/>
  <c r="E378" i="10"/>
  <c r="I379" i="12" l="1"/>
  <c r="I378" i="10"/>
  <c r="H380" i="12"/>
  <c r="D380" i="12"/>
  <c r="G380" i="12"/>
  <c r="C381" i="12"/>
  <c r="F380" i="12"/>
  <c r="E380" i="12"/>
  <c r="G379" i="10"/>
  <c r="H379" i="10"/>
  <c r="D379" i="10"/>
  <c r="E379" i="10"/>
  <c r="C380" i="10"/>
  <c r="F379" i="10"/>
  <c r="I380" i="12" l="1"/>
  <c r="I379" i="10"/>
  <c r="E381" i="12"/>
  <c r="H381" i="12"/>
  <c r="D381" i="12"/>
  <c r="G381" i="12"/>
  <c r="F381" i="12"/>
  <c r="C382" i="12"/>
  <c r="H380" i="10"/>
  <c r="D380" i="10"/>
  <c r="E380" i="10"/>
  <c r="F380" i="10"/>
  <c r="C381" i="10"/>
  <c r="G380" i="10"/>
  <c r="I381" i="12" l="1"/>
  <c r="I380" i="10"/>
  <c r="C383" i="12"/>
  <c r="F382" i="12"/>
  <c r="E382" i="12"/>
  <c r="H382" i="12"/>
  <c r="D382" i="12"/>
  <c r="G382" i="12"/>
  <c r="E381" i="10"/>
  <c r="C382" i="10"/>
  <c r="F381" i="10"/>
  <c r="G381" i="10"/>
  <c r="D381" i="10"/>
  <c r="H381" i="10"/>
  <c r="I382" i="12" l="1"/>
  <c r="I381" i="10"/>
  <c r="G383" i="12"/>
  <c r="C384" i="12"/>
  <c r="F383" i="12"/>
  <c r="E383" i="12"/>
  <c r="H383" i="12"/>
  <c r="D383" i="12"/>
  <c r="C383" i="10"/>
  <c r="F382" i="10"/>
  <c r="G382" i="10"/>
  <c r="H382" i="10"/>
  <c r="E382" i="10"/>
  <c r="D382" i="10"/>
  <c r="I383" i="12" l="1"/>
  <c r="I382" i="10"/>
  <c r="H384" i="12"/>
  <c r="D384" i="12"/>
  <c r="G384" i="12"/>
  <c r="C385" i="12"/>
  <c r="F384" i="12"/>
  <c r="E384" i="12"/>
  <c r="G383" i="10"/>
  <c r="H383" i="10"/>
  <c r="D383" i="10"/>
  <c r="F383" i="10"/>
  <c r="E383" i="10"/>
  <c r="C384" i="10"/>
  <c r="I384" i="12" l="1"/>
  <c r="I383" i="10"/>
  <c r="E385" i="12"/>
  <c r="H385" i="12"/>
  <c r="D385" i="12"/>
  <c r="G385" i="12"/>
  <c r="C386" i="12"/>
  <c r="F385" i="12"/>
  <c r="H384" i="10"/>
  <c r="D384" i="10"/>
  <c r="E384" i="10"/>
  <c r="C385" i="10"/>
  <c r="G384" i="10"/>
  <c r="F384" i="10"/>
  <c r="I385" i="12" l="1"/>
  <c r="I384" i="10"/>
  <c r="C387" i="12"/>
  <c r="F386" i="12"/>
  <c r="E386" i="12"/>
  <c r="I386" i="12" s="1"/>
  <c r="H386" i="12"/>
  <c r="D386" i="12"/>
  <c r="G386" i="12"/>
  <c r="E385" i="10"/>
  <c r="C386" i="10"/>
  <c r="F385" i="10"/>
  <c r="H385" i="10"/>
  <c r="G385" i="10"/>
  <c r="D385" i="10"/>
  <c r="I385" i="10" l="1"/>
  <c r="G387" i="12"/>
  <c r="C388" i="12"/>
  <c r="F387" i="12"/>
  <c r="E387" i="12"/>
  <c r="H387" i="12"/>
  <c r="D387" i="12"/>
  <c r="C387" i="10"/>
  <c r="F386" i="10"/>
  <c r="G386" i="10"/>
  <c r="D386" i="10"/>
  <c r="H386" i="10"/>
  <c r="E386" i="10"/>
  <c r="I386" i="10" l="1"/>
  <c r="I387" i="12"/>
  <c r="H388" i="12"/>
  <c r="D388" i="12"/>
  <c r="G388" i="12"/>
  <c r="C389" i="12"/>
  <c r="F388" i="12"/>
  <c r="E388" i="12"/>
  <c r="G387" i="10"/>
  <c r="H387" i="10"/>
  <c r="D387" i="10"/>
  <c r="E387" i="10"/>
  <c r="C388" i="10"/>
  <c r="F387" i="10"/>
  <c r="I388" i="12" l="1"/>
  <c r="I387" i="10"/>
  <c r="E389" i="12"/>
  <c r="H389" i="12"/>
  <c r="D389" i="12"/>
  <c r="G389" i="12"/>
  <c r="C390" i="12"/>
  <c r="F389" i="12"/>
  <c r="H388" i="10"/>
  <c r="D388" i="10"/>
  <c r="E388" i="10"/>
  <c r="F388" i="10"/>
  <c r="C389" i="10"/>
  <c r="G388" i="10"/>
  <c r="I389" i="12" l="1"/>
  <c r="I388" i="10"/>
  <c r="C391" i="12"/>
  <c r="F390" i="12"/>
  <c r="E390" i="12"/>
  <c r="H390" i="12"/>
  <c r="D390" i="12"/>
  <c r="G390" i="12"/>
  <c r="E389" i="10"/>
  <c r="C390" i="10"/>
  <c r="F389" i="10"/>
  <c r="G389" i="10"/>
  <c r="D389" i="10"/>
  <c r="H389" i="10"/>
  <c r="I390" i="12" l="1"/>
  <c r="I389" i="10"/>
  <c r="G391" i="12"/>
  <c r="C392" i="12"/>
  <c r="F391" i="12"/>
  <c r="E391" i="12"/>
  <c r="H391" i="12"/>
  <c r="D391" i="12"/>
  <c r="C391" i="10"/>
  <c r="F390" i="10"/>
  <c r="H390" i="10"/>
  <c r="D390" i="10"/>
  <c r="G390" i="10"/>
  <c r="E390" i="10"/>
  <c r="I391" i="12" l="1"/>
  <c r="I390" i="10"/>
  <c r="H392" i="12"/>
  <c r="D392" i="12"/>
  <c r="G392" i="12"/>
  <c r="C393" i="12"/>
  <c r="F392" i="12"/>
  <c r="E392" i="12"/>
  <c r="G391" i="10"/>
  <c r="C392" i="10"/>
  <c r="F391" i="10"/>
  <c r="E391" i="10"/>
  <c r="H391" i="10"/>
  <c r="D391" i="10"/>
  <c r="I392" i="12" l="1"/>
  <c r="I391" i="10"/>
  <c r="E393" i="12"/>
  <c r="H393" i="12"/>
  <c r="D393" i="12"/>
  <c r="G393" i="12"/>
  <c r="F393" i="12"/>
  <c r="C394" i="12"/>
  <c r="H392" i="10"/>
  <c r="D392" i="10"/>
  <c r="G392" i="10"/>
  <c r="C393" i="10"/>
  <c r="F392" i="10"/>
  <c r="E392" i="10"/>
  <c r="I393" i="12" l="1"/>
  <c r="I392" i="10"/>
  <c r="C395" i="12"/>
  <c r="F394" i="12"/>
  <c r="E394" i="12"/>
  <c r="I394" i="12" s="1"/>
  <c r="H394" i="12"/>
  <c r="D394" i="12"/>
  <c r="G394" i="12"/>
  <c r="E393" i="10"/>
  <c r="H393" i="10"/>
  <c r="D393" i="10"/>
  <c r="G393" i="10"/>
  <c r="C394" i="10"/>
  <c r="F393" i="10"/>
  <c r="I393" i="10" l="1"/>
  <c r="G395" i="12"/>
  <c r="C396" i="12"/>
  <c r="F395" i="12"/>
  <c r="E395" i="12"/>
  <c r="D395" i="12"/>
  <c r="H395" i="12"/>
  <c r="C395" i="10"/>
  <c r="F394" i="10"/>
  <c r="E394" i="10"/>
  <c r="H394" i="10"/>
  <c r="D394" i="10"/>
  <c r="G394" i="10"/>
  <c r="I395" i="12" l="1"/>
  <c r="I394" i="10"/>
  <c r="H396" i="12"/>
  <c r="D396" i="12"/>
  <c r="G396" i="12"/>
  <c r="C397" i="12"/>
  <c r="F396" i="12"/>
  <c r="E396" i="12"/>
  <c r="I396" i="12" s="1"/>
  <c r="G395" i="10"/>
  <c r="C396" i="10"/>
  <c r="F395" i="10"/>
  <c r="E395" i="10"/>
  <c r="H395" i="10"/>
  <c r="D395" i="10"/>
  <c r="I395" i="10" l="1"/>
  <c r="E397" i="12"/>
  <c r="H397" i="12"/>
  <c r="D397" i="12"/>
  <c r="G397" i="12"/>
  <c r="F397" i="12"/>
  <c r="C398" i="12"/>
  <c r="H396" i="10"/>
  <c r="D396" i="10"/>
  <c r="G396" i="10"/>
  <c r="C397" i="10"/>
  <c r="F396" i="10"/>
  <c r="E396" i="10"/>
  <c r="I397" i="12" l="1"/>
  <c r="I396" i="10"/>
  <c r="C399" i="12"/>
  <c r="F398" i="12"/>
  <c r="E398" i="12"/>
  <c r="H398" i="12"/>
  <c r="D398" i="12"/>
  <c r="G398" i="12"/>
  <c r="E397" i="10"/>
  <c r="H397" i="10"/>
  <c r="D397" i="10"/>
  <c r="G397" i="10"/>
  <c r="C398" i="10"/>
  <c r="F397" i="10"/>
  <c r="I398" i="12" l="1"/>
  <c r="I397" i="10"/>
  <c r="G399" i="12"/>
  <c r="C400" i="12"/>
  <c r="F399" i="12"/>
  <c r="E399" i="12"/>
  <c r="H399" i="12"/>
  <c r="D399" i="12"/>
  <c r="C399" i="10"/>
  <c r="F398" i="10"/>
  <c r="E398" i="10"/>
  <c r="H398" i="10"/>
  <c r="D398" i="10"/>
  <c r="G398" i="10"/>
  <c r="I399" i="12" l="1"/>
  <c r="I398" i="10"/>
  <c r="H400" i="12"/>
  <c r="D400" i="12"/>
  <c r="G400" i="12"/>
  <c r="C401" i="12"/>
  <c r="F400" i="12"/>
  <c r="E400" i="12"/>
  <c r="G399" i="10"/>
  <c r="C400" i="10"/>
  <c r="F399" i="10"/>
  <c r="E399" i="10"/>
  <c r="H399" i="10"/>
  <c r="D399" i="10"/>
  <c r="I399" i="10" l="1"/>
  <c r="I400" i="12"/>
  <c r="E401" i="12"/>
  <c r="D401" i="12"/>
  <c r="G401" i="12"/>
  <c r="F401" i="12"/>
  <c r="H400" i="10"/>
  <c r="D400" i="10"/>
  <c r="G400" i="10"/>
  <c r="C401" i="10"/>
  <c r="F400" i="10"/>
  <c r="E400" i="10"/>
  <c r="I400" i="10" l="1"/>
  <c r="I401" i="12"/>
  <c r="E401" i="10"/>
  <c r="D401" i="10"/>
  <c r="G401" i="10"/>
  <c r="F401" i="10"/>
  <c r="I401" i="10" l="1"/>
  <c r="I10" i="2"/>
  <c r="G14" i="2"/>
  <c r="F14" i="2"/>
  <c r="F13" i="2"/>
  <c r="F12" i="2"/>
  <c r="F14" i="1"/>
  <c r="F13" i="1"/>
  <c r="F12" i="1"/>
  <c r="N11" i="3" l="1"/>
  <c r="M11" i="3"/>
  <c r="L11" i="3"/>
  <c r="K11" i="3"/>
  <c r="J11" i="3"/>
  <c r="I11" i="3"/>
  <c r="H11" i="3"/>
  <c r="G11" i="3"/>
  <c r="F11" i="3"/>
  <c r="E11" i="3"/>
  <c r="D11" i="3"/>
  <c r="G38" i="2" l="1"/>
  <c r="G37" i="2"/>
  <c r="G36" i="2"/>
  <c r="G35" i="2"/>
  <c r="G34" i="2"/>
  <c r="G33" i="2"/>
  <c r="G32" i="2"/>
  <c r="G31" i="2"/>
  <c r="G30" i="2"/>
  <c r="G29" i="2"/>
  <c r="G28" i="2"/>
  <c r="G27" i="2"/>
  <c r="G26" i="2"/>
  <c r="G25" i="2"/>
  <c r="G24" i="2"/>
  <c r="G23" i="2"/>
  <c r="G22" i="2"/>
  <c r="G21" i="2"/>
  <c r="G22" i="1"/>
  <c r="G42" i="1"/>
  <c r="G41" i="1"/>
  <c r="G40" i="1"/>
  <c r="G39" i="1"/>
  <c r="G38" i="1"/>
  <c r="G37" i="1"/>
  <c r="G36" i="1"/>
  <c r="G35" i="1"/>
  <c r="G34" i="1"/>
  <c r="G33" i="1"/>
  <c r="G32" i="1"/>
  <c r="G31" i="1"/>
  <c r="G30" i="1"/>
  <c r="G29" i="1"/>
  <c r="G13" i="1" s="1"/>
  <c r="G28" i="1"/>
  <c r="G27" i="1"/>
  <c r="G26" i="1"/>
  <c r="G25" i="1"/>
  <c r="G24" i="1"/>
  <c r="G23" i="1"/>
  <c r="G14" i="1" s="1"/>
  <c r="G15" i="1" l="1"/>
  <c r="G13" i="2"/>
  <c r="G12" i="2"/>
  <c r="G12" i="1"/>
  <c r="G39" i="2"/>
  <c r="F39" i="2"/>
  <c r="E39" i="2"/>
  <c r="G43" i="1"/>
  <c r="F43" i="1"/>
  <c r="E43" i="1"/>
  <c r="E13" i="2" l="1"/>
  <c r="E12" i="1"/>
  <c r="E14" i="1"/>
  <c r="E13" i="1"/>
  <c r="F15" i="2"/>
  <c r="G15" i="2"/>
  <c r="E14" i="2"/>
  <c r="E12" i="2"/>
  <c r="E15" i="1"/>
  <c r="F16" i="1"/>
  <c r="G16" i="1"/>
  <c r="E5" i="2" l="1"/>
  <c r="D3" i="12" s="1"/>
  <c r="G4" i="12" s="1"/>
  <c r="E5" i="1"/>
  <c r="J10" i="2"/>
  <c r="H14" i="2"/>
  <c r="E16" i="1"/>
  <c r="F17" i="1" s="1"/>
  <c r="J17" i="1" s="1"/>
  <c r="E15" i="2"/>
  <c r="H13" i="2" s="1"/>
  <c r="G14" i="12" l="1"/>
  <c r="H13" i="1"/>
  <c r="H12" i="1"/>
  <c r="H15" i="1"/>
  <c r="J15" i="1" s="1"/>
  <c r="H14" i="1"/>
  <c r="J14" i="1" s="1"/>
  <c r="D15" i="12"/>
  <c r="E15" i="12"/>
  <c r="D16" i="12"/>
  <c r="E16" i="12"/>
  <c r="D17" i="12"/>
  <c r="F17" i="12" s="1"/>
  <c r="D18" i="12"/>
  <c r="E17" i="12"/>
  <c r="D19" i="12"/>
  <c r="D20" i="12"/>
  <c r="E18" i="12"/>
  <c r="D21" i="12"/>
  <c r="D22" i="12"/>
  <c r="D23" i="12"/>
  <c r="E19" i="12"/>
  <c r="D24" i="12"/>
  <c r="E20" i="12"/>
  <c r="D25" i="12"/>
  <c r="D26" i="12"/>
  <c r="D27" i="12"/>
  <c r="D28" i="12"/>
  <c r="D29" i="12"/>
  <c r="D30" i="12"/>
  <c r="D31" i="12"/>
  <c r="D32" i="12"/>
  <c r="D33" i="12"/>
  <c r="D34" i="12"/>
  <c r="D35" i="12"/>
  <c r="D36" i="12"/>
  <c r="D37" i="12"/>
  <c r="D38" i="12"/>
  <c r="D39" i="12"/>
  <c r="D40" i="12"/>
  <c r="D41" i="12"/>
  <c r="D42" i="12"/>
  <c r="D43" i="12"/>
  <c r="D44" i="12"/>
  <c r="D45" i="12"/>
  <c r="D46" i="12"/>
  <c r="D47" i="12"/>
  <c r="D48" i="12"/>
  <c r="D49" i="12"/>
  <c r="D50" i="12"/>
  <c r="D3" i="10"/>
  <c r="G17" i="1"/>
  <c r="H12" i="2"/>
  <c r="I17" i="12" l="1"/>
  <c r="F19" i="12"/>
  <c r="I19" i="12" s="1"/>
  <c r="I42" i="2"/>
  <c r="F16" i="12"/>
  <c r="F18" i="12"/>
  <c r="I18" i="12" s="1"/>
  <c r="I43" i="2"/>
  <c r="F20" i="12"/>
  <c r="I20" i="12" s="1"/>
  <c r="F15" i="12"/>
  <c r="G15" i="12" s="1"/>
  <c r="G5" i="12"/>
  <c r="G14" i="10"/>
  <c r="G4" i="10"/>
  <c r="G16" i="12" l="1"/>
  <c r="G17" i="12" s="1"/>
  <c r="I15" i="12"/>
  <c r="D63" i="10"/>
  <c r="D64" i="10"/>
  <c r="D65" i="10"/>
  <c r="D66" i="10"/>
  <c r="D67" i="10"/>
  <c r="D68" i="10"/>
  <c r="D69" i="10"/>
  <c r="D70" i="10"/>
  <c r="D71" i="10"/>
  <c r="D72" i="10"/>
  <c r="D73" i="10"/>
  <c r="D74" i="10"/>
  <c r="G18" i="12"/>
  <c r="G19" i="12" s="1"/>
  <c r="G20" i="12" s="1"/>
  <c r="E21" i="12" s="1"/>
  <c r="I16" i="12"/>
  <c r="D15" i="10"/>
  <c r="E15" i="10"/>
  <c r="D16" i="10"/>
  <c r="D17" i="10"/>
  <c r="D18" i="10"/>
  <c r="D19" i="10"/>
  <c r="D20" i="10"/>
  <c r="D21" i="10"/>
  <c r="D22" i="10"/>
  <c r="D23" i="10"/>
  <c r="D24" i="10"/>
  <c r="D25" i="10"/>
  <c r="D26" i="10"/>
  <c r="I47" i="1" s="1"/>
  <c r="D27" i="10"/>
  <c r="D28" i="10"/>
  <c r="D29" i="10"/>
  <c r="D30" i="10"/>
  <c r="D31" i="10"/>
  <c r="D32" i="10"/>
  <c r="D33" i="10"/>
  <c r="D34" i="10"/>
  <c r="D35" i="10"/>
  <c r="D36" i="10"/>
  <c r="D37" i="10"/>
  <c r="D38" i="10"/>
  <c r="D39" i="10"/>
  <c r="D40" i="10"/>
  <c r="D41" i="10"/>
  <c r="D42" i="10"/>
  <c r="D43" i="10"/>
  <c r="D44" i="10"/>
  <c r="D45" i="10"/>
  <c r="D46" i="10"/>
  <c r="D47" i="10"/>
  <c r="D48" i="10"/>
  <c r="D49" i="10"/>
  <c r="D50" i="10"/>
  <c r="D51" i="10"/>
  <c r="D52" i="10"/>
  <c r="D53" i="10"/>
  <c r="D54" i="10"/>
  <c r="D55" i="10"/>
  <c r="D56" i="10"/>
  <c r="D57" i="10"/>
  <c r="D58" i="10"/>
  <c r="D59" i="10"/>
  <c r="D60" i="10"/>
  <c r="D61" i="10"/>
  <c r="D62" i="10"/>
  <c r="F21" i="12" l="1"/>
  <c r="G21" i="12" s="1"/>
  <c r="E22" i="12" s="1"/>
  <c r="I46" i="1"/>
  <c r="F15" i="10"/>
  <c r="G5" i="10"/>
  <c r="I21" i="12" l="1"/>
  <c r="F22" i="12"/>
  <c r="G22" i="12" s="1"/>
  <c r="E23" i="12" s="1"/>
  <c r="I15" i="10"/>
  <c r="G15" i="10"/>
  <c r="I22" i="12" l="1"/>
  <c r="F23" i="12"/>
  <c r="G23" i="12" s="1"/>
  <c r="E24" i="12" s="1"/>
  <c r="E16" i="10"/>
  <c r="I23" i="12" l="1"/>
  <c r="F24" i="12"/>
  <c r="G24" i="12" s="1"/>
  <c r="E25" i="12" s="1"/>
  <c r="F16" i="10"/>
  <c r="G16" i="10" s="1"/>
  <c r="I24" i="12" l="1"/>
  <c r="F25" i="12"/>
  <c r="G25" i="12" s="1"/>
  <c r="E26" i="12" s="1"/>
  <c r="I16" i="10"/>
  <c r="E17" i="10"/>
  <c r="F26" i="12" l="1"/>
  <c r="G26" i="12" s="1"/>
  <c r="E27" i="12" s="1"/>
  <c r="I25" i="12"/>
  <c r="F17" i="10"/>
  <c r="G17" i="10" s="1"/>
  <c r="I26" i="12" l="1"/>
  <c r="F27" i="12"/>
  <c r="G27" i="12" s="1"/>
  <c r="E28" i="12" s="1"/>
  <c r="I17" i="10"/>
  <c r="E18" i="10"/>
  <c r="I27" i="12" l="1"/>
  <c r="F28" i="12"/>
  <c r="G28" i="12" s="1"/>
  <c r="E29" i="12" s="1"/>
  <c r="F18" i="10"/>
  <c r="G18" i="10" s="1"/>
  <c r="I28" i="12" l="1"/>
  <c r="F29" i="12"/>
  <c r="G29" i="12" s="1"/>
  <c r="E30" i="12" s="1"/>
  <c r="E19" i="10"/>
  <c r="F19" i="10" s="1"/>
  <c r="I19" i="10" s="1"/>
  <c r="I18" i="10"/>
  <c r="I29" i="12" l="1"/>
  <c r="F30" i="12"/>
  <c r="G30" i="12" s="1"/>
  <c r="E31" i="12" s="1"/>
  <c r="G19" i="10"/>
  <c r="I30" i="12" l="1"/>
  <c r="F31" i="12"/>
  <c r="G31" i="12" s="1"/>
  <c r="E32" i="12" s="1"/>
  <c r="E20" i="10"/>
  <c r="F32" i="12" l="1"/>
  <c r="G32" i="12" s="1"/>
  <c r="E33" i="12" s="1"/>
  <c r="I31" i="12"/>
  <c r="F20" i="10"/>
  <c r="G20" i="10" s="1"/>
  <c r="E21" i="10" s="1"/>
  <c r="F33" i="12" l="1"/>
  <c r="G33" i="12" s="1"/>
  <c r="E34" i="12" s="1"/>
  <c r="I32" i="12"/>
  <c r="I20" i="10"/>
  <c r="F21" i="10"/>
  <c r="G21" i="10" s="1"/>
  <c r="E22" i="10" s="1"/>
  <c r="F34" i="12" l="1"/>
  <c r="G34" i="12" s="1"/>
  <c r="E35" i="12" s="1"/>
  <c r="I33" i="12"/>
  <c r="I21" i="10"/>
  <c r="F22" i="10"/>
  <c r="G22" i="10" s="1"/>
  <c r="E23" i="10" s="1"/>
  <c r="F35" i="12" l="1"/>
  <c r="G35" i="12" s="1"/>
  <c r="E36" i="12" s="1"/>
  <c r="I34" i="12"/>
  <c r="I22" i="10"/>
  <c r="F23" i="10"/>
  <c r="G23" i="10" s="1"/>
  <c r="E24" i="10" s="1"/>
  <c r="F36" i="12" l="1"/>
  <c r="G36" i="12" s="1"/>
  <c r="E37" i="12" s="1"/>
  <c r="I35" i="12"/>
  <c r="I23" i="10"/>
  <c r="F24" i="10"/>
  <c r="G24" i="10" s="1"/>
  <c r="E25" i="10" s="1"/>
  <c r="I36" i="12" l="1"/>
  <c r="F37" i="12"/>
  <c r="G37" i="12" s="1"/>
  <c r="E38" i="12" s="1"/>
  <c r="I24" i="10"/>
  <c r="F25" i="10"/>
  <c r="G25" i="10" s="1"/>
  <c r="E26" i="10" s="1"/>
  <c r="I37" i="12" l="1"/>
  <c r="F38" i="12"/>
  <c r="G38" i="12" s="1"/>
  <c r="E39" i="12" s="1"/>
  <c r="I25" i="10"/>
  <c r="F26" i="10"/>
  <c r="G26" i="10" s="1"/>
  <c r="E27" i="10" s="1"/>
  <c r="F39" i="12" l="1"/>
  <c r="G39" i="12" s="1"/>
  <c r="E40" i="12" s="1"/>
  <c r="I38" i="12"/>
  <c r="F27" i="10"/>
  <c r="G27" i="10" s="1"/>
  <c r="E28" i="10" s="1"/>
  <c r="I26" i="10"/>
  <c r="F40" i="12" l="1"/>
  <c r="G40" i="12" s="1"/>
  <c r="E41" i="12" s="1"/>
  <c r="I39" i="12"/>
  <c r="I27" i="10"/>
  <c r="F28" i="10"/>
  <c r="G28" i="10" s="1"/>
  <c r="E29" i="10" s="1"/>
  <c r="F41" i="12" l="1"/>
  <c r="G41" i="12" s="1"/>
  <c r="E42" i="12" s="1"/>
  <c r="I40" i="12"/>
  <c r="I28" i="10"/>
  <c r="F29" i="10"/>
  <c r="G29" i="10" s="1"/>
  <c r="F42" i="12" l="1"/>
  <c r="G42" i="12" s="1"/>
  <c r="E43" i="12" s="1"/>
  <c r="I41" i="12"/>
  <c r="I29" i="10"/>
  <c r="E30" i="10"/>
  <c r="F30" i="10" s="1"/>
  <c r="I30" i="10" s="1"/>
  <c r="F43" i="12" l="1"/>
  <c r="G43" i="12" s="1"/>
  <c r="E44" i="12" s="1"/>
  <c r="I42" i="12"/>
  <c r="G30" i="10"/>
  <c r="E31" i="10" s="1"/>
  <c r="F31" i="10" s="1"/>
  <c r="G31" i="10" s="1"/>
  <c r="E32" i="10" s="1"/>
  <c r="F44" i="12" l="1"/>
  <c r="G44" i="12" s="1"/>
  <c r="E45" i="12" s="1"/>
  <c r="I43" i="12"/>
  <c r="I31" i="10"/>
  <c r="F32" i="10"/>
  <c r="G32" i="10" s="1"/>
  <c r="F45" i="12" l="1"/>
  <c r="G45" i="12" s="1"/>
  <c r="E46" i="12" s="1"/>
  <c r="I44" i="12"/>
  <c r="I32" i="10"/>
  <c r="E33" i="10"/>
  <c r="F33" i="10" s="1"/>
  <c r="I33" i="10" s="1"/>
  <c r="F46" i="12" l="1"/>
  <c r="G46" i="12" s="1"/>
  <c r="E47" i="12" s="1"/>
  <c r="I45" i="12"/>
  <c r="G33" i="10"/>
  <c r="E34" i="10" s="1"/>
  <c r="F34" i="10" s="1"/>
  <c r="G34" i="10" s="1"/>
  <c r="F47" i="12" l="1"/>
  <c r="G47" i="12" s="1"/>
  <c r="E48" i="12" s="1"/>
  <c r="I46" i="12"/>
  <c r="I34" i="10"/>
  <c r="E35" i="10"/>
  <c r="F35" i="10" s="1"/>
  <c r="I35" i="10" s="1"/>
  <c r="F48" i="12" l="1"/>
  <c r="G48" i="12" s="1"/>
  <c r="E49" i="12" s="1"/>
  <c r="I47" i="12"/>
  <c r="G35" i="10"/>
  <c r="E36" i="10" s="1"/>
  <c r="F49" i="12" l="1"/>
  <c r="G49" i="12" s="1"/>
  <c r="E50" i="12" s="1"/>
  <c r="I48" i="12"/>
  <c r="F36" i="10"/>
  <c r="G36" i="10" s="1"/>
  <c r="E37" i="10" s="1"/>
  <c r="F50" i="12" l="1"/>
  <c r="G50" i="12" s="1"/>
  <c r="G6" i="12"/>
  <c r="I49" i="12"/>
  <c r="I36" i="10"/>
  <c r="F37" i="10"/>
  <c r="G37" i="10" s="1"/>
  <c r="E38" i="10" s="1"/>
  <c r="I50" i="12" l="1"/>
  <c r="I37" i="10"/>
  <c r="F38" i="10"/>
  <c r="G38" i="10" s="1"/>
  <c r="I38" i="10" l="1"/>
  <c r="E39" i="10"/>
  <c r="F39" i="10" s="1"/>
  <c r="I39" i="10" s="1"/>
  <c r="G39" i="10" l="1"/>
  <c r="E40" i="10" s="1"/>
  <c r="F40" i="10" s="1"/>
  <c r="I40" i="10" s="1"/>
  <c r="G40" i="10" l="1"/>
  <c r="E41" i="10" s="1"/>
  <c r="F41" i="10" l="1"/>
  <c r="G41" i="10" s="1"/>
  <c r="E42" i="10" s="1"/>
  <c r="I41" i="10" l="1"/>
  <c r="F42" i="10"/>
  <c r="G42" i="10" s="1"/>
  <c r="E43" i="10" s="1"/>
  <c r="I42" i="10" l="1"/>
  <c r="F43" i="10"/>
  <c r="G43" i="10" s="1"/>
  <c r="I43" i="10" l="1"/>
  <c r="E44" i="10"/>
  <c r="F44" i="10" s="1"/>
  <c r="I44" i="10" s="1"/>
  <c r="G44" i="10" l="1"/>
  <c r="E45" i="10" s="1"/>
  <c r="F45" i="10" s="1"/>
  <c r="I45" i="10" s="1"/>
  <c r="G45" i="10" l="1"/>
  <c r="E46" i="10" s="1"/>
  <c r="F46" i="10" s="1"/>
  <c r="G46" i="10" s="1"/>
  <c r="E47" i="10" s="1"/>
  <c r="I46" i="10" l="1"/>
  <c r="F47" i="10"/>
  <c r="G47" i="10" s="1"/>
  <c r="E48" i="10" s="1"/>
  <c r="I47" i="10" l="1"/>
  <c r="F48" i="10"/>
  <c r="G48" i="10" s="1"/>
  <c r="E49" i="10" s="1"/>
  <c r="F49" i="10" l="1"/>
  <c r="G49" i="10" s="1"/>
  <c r="E50" i="10" s="1"/>
  <c r="I48" i="10"/>
  <c r="I49" i="10" l="1"/>
  <c r="F50" i="10"/>
  <c r="G50" i="10" s="1"/>
  <c r="E51" i="10" s="1"/>
  <c r="I50" i="10" l="1"/>
  <c r="F51" i="10"/>
  <c r="G51" i="10" s="1"/>
  <c r="E52" i="10" s="1"/>
  <c r="F52" i="10" l="1"/>
  <c r="G52" i="10" s="1"/>
  <c r="I51" i="10"/>
  <c r="I52" i="10" l="1"/>
  <c r="E53" i="10"/>
  <c r="F53" i="10" s="1"/>
  <c r="I53" i="10" s="1"/>
  <c r="G53" i="10" l="1"/>
  <c r="E54" i="10" l="1"/>
  <c r="F54" i="10" s="1"/>
  <c r="I54" i="10" s="1"/>
  <c r="G54" i="10" l="1"/>
  <c r="E55" i="10" l="1"/>
  <c r="F55" i="10" s="1"/>
  <c r="I55" i="10" s="1"/>
  <c r="G55" i="10" l="1"/>
  <c r="E56" i="10" l="1"/>
  <c r="F56" i="10" s="1"/>
  <c r="I56" i="10" s="1"/>
  <c r="G56" i="10" l="1"/>
  <c r="E57" i="10" s="1"/>
  <c r="F57" i="10" l="1"/>
  <c r="G57" i="10" s="1"/>
  <c r="E58" i="10" s="1"/>
  <c r="I57" i="10" l="1"/>
  <c r="F58" i="10"/>
  <c r="G58" i="10" s="1"/>
  <c r="E59" i="10" s="1"/>
  <c r="F59" i="10" l="1"/>
  <c r="G59" i="10" s="1"/>
  <c r="E60" i="10" s="1"/>
  <c r="I58" i="10"/>
  <c r="I59" i="10" l="1"/>
  <c r="F60" i="10"/>
  <c r="G60" i="10" s="1"/>
  <c r="E61" i="10" s="1"/>
  <c r="F61" i="10" l="1"/>
  <c r="G61" i="10" s="1"/>
  <c r="E62" i="10" s="1"/>
  <c r="I60" i="10"/>
  <c r="F62" i="10" l="1"/>
  <c r="G62" i="10" s="1"/>
  <c r="I61" i="10"/>
  <c r="E63" i="10" l="1"/>
  <c r="I62" i="10"/>
  <c r="F63" i="10" l="1"/>
  <c r="G63" i="10" s="1"/>
  <c r="E64" i="10" l="1"/>
  <c r="I63" i="10"/>
  <c r="F64" i="10" l="1"/>
  <c r="G64" i="10" s="1"/>
  <c r="I64" i="10" l="1"/>
  <c r="E65" i="10"/>
  <c r="F65" i="10" l="1"/>
  <c r="G65" i="10" s="1"/>
  <c r="I65" i="10" l="1"/>
  <c r="E66" i="10"/>
  <c r="F66" i="10" l="1"/>
  <c r="G66" i="10" s="1"/>
  <c r="I66" i="10" l="1"/>
  <c r="E67" i="10"/>
  <c r="F67" i="10" l="1"/>
  <c r="G67" i="10" s="1"/>
  <c r="I67" i="10" l="1"/>
  <c r="E68" i="10"/>
  <c r="F68" i="10" l="1"/>
  <c r="G68" i="10" s="1"/>
  <c r="I68" i="10" l="1"/>
  <c r="E69" i="10"/>
  <c r="F69" i="10" l="1"/>
  <c r="G69" i="10" s="1"/>
  <c r="E70" i="10" l="1"/>
  <c r="I69" i="10"/>
  <c r="F70" i="10" l="1"/>
  <c r="G70" i="10" s="1"/>
  <c r="E71" i="10" l="1"/>
  <c r="I70" i="10"/>
  <c r="F71" i="10" l="1"/>
  <c r="G71" i="10" s="1"/>
  <c r="E72" i="10" l="1"/>
  <c r="I71" i="10"/>
  <c r="F72" i="10" l="1"/>
  <c r="G72" i="10" s="1"/>
  <c r="E73" i="10" l="1"/>
  <c r="I72" i="10"/>
  <c r="F73" i="10" l="1"/>
  <c r="G73" i="10" s="1"/>
  <c r="I73" i="10" l="1"/>
  <c r="E74" i="10"/>
  <c r="F74" i="10" l="1"/>
  <c r="G74" i="10" s="1"/>
  <c r="G6" i="10"/>
  <c r="I74" i="10" l="1"/>
</calcChain>
</file>

<file path=xl/sharedStrings.xml><?xml version="1.0" encoding="utf-8"?>
<sst xmlns="http://schemas.openxmlformats.org/spreadsheetml/2006/main" count="344" uniqueCount="160">
  <si>
    <t>PROYECTO</t>
  </si>
  <si>
    <t>Monto Solicitado</t>
  </si>
  <si>
    <t>Plazo del Prestamo (meses)</t>
  </si>
  <si>
    <t>Periodo de Gracia (meses)</t>
  </si>
  <si>
    <t>Inversiones del Proyecto</t>
  </si>
  <si>
    <t>CONCEPTOS</t>
  </si>
  <si>
    <t>COSTO TOTAL
con IVA</t>
  </si>
  <si>
    <t>A FINANCIAR</t>
  </si>
  <si>
    <t>CONTRAPARTE</t>
  </si>
  <si>
    <t>BIENES DE CAPITAL</t>
  </si>
  <si>
    <t>CONSTRUCCIÓN E INSTALACIONES</t>
  </si>
  <si>
    <t>MATERIAS PRIMAS Y CAPITAL DE TRABAJO</t>
  </si>
  <si>
    <t>OTROS RECURSOS</t>
  </si>
  <si>
    <t>TOTAL DEL PROYECTO</t>
  </si>
  <si>
    <t>Plan de Inversiones</t>
  </si>
  <si>
    <t>DESCRIPCION DEL BIEN A ADQUIRIR</t>
  </si>
  <si>
    <t>NOMBRE PROVEEDOR</t>
  </si>
  <si>
    <t>RUBRO AL QUE PERTENECE</t>
  </si>
  <si>
    <t>EMPRESA</t>
  </si>
  <si>
    <t>% Sobre el total del proyecto</t>
  </si>
  <si>
    <t>SALARIOS DEL PERSONAL</t>
  </si>
  <si>
    <t>MATERIAS PRIMAS</t>
  </si>
  <si>
    <t>OTROS GASTOS OPERATIVOS</t>
  </si>
  <si>
    <t>hasta 2 veces el equivalente a la masa salarial mensual de la empresa según F931</t>
  </si>
  <si>
    <t>no se financia es solo contraparte</t>
  </si>
  <si>
    <t>ANEXO - FONDEP - FLUJO DE FONDOS PROYECTADO</t>
  </si>
  <si>
    <t>CONCEPTO</t>
  </si>
  <si>
    <t>Año 1</t>
  </si>
  <si>
    <t>Total Año 1</t>
  </si>
  <si>
    <t>MES 1</t>
  </si>
  <si>
    <t>MES 2</t>
  </si>
  <si>
    <t>MES 3</t>
  </si>
  <si>
    <t>MES 4</t>
  </si>
  <si>
    <t>MES 5</t>
  </si>
  <si>
    <t>MES 6</t>
  </si>
  <si>
    <t>MES 7</t>
  </si>
  <si>
    <t>MES 8</t>
  </si>
  <si>
    <t>MES 9</t>
  </si>
  <si>
    <t>MES 10</t>
  </si>
  <si>
    <t>MES 11</t>
  </si>
  <si>
    <t>MES 12</t>
  </si>
  <si>
    <t>EN PESOS</t>
  </si>
  <si>
    <t>Saldo al Inicio (recursos disponibles al inicio)</t>
  </si>
  <si>
    <t>INGRESOS</t>
  </si>
  <si>
    <t>Ventas</t>
  </si>
  <si>
    <t>$ 0</t>
  </si>
  <si>
    <t>Otros Ingresos (Detallar en Supuestos):</t>
  </si>
  <si>
    <t>Aporte FONDEP</t>
  </si>
  <si>
    <t>TOTAL INGRESOS</t>
  </si>
  <si>
    <t>EGRESOS</t>
  </si>
  <si>
    <t>Insumos / Mercaderías</t>
  </si>
  <si>
    <t>Sueldos y cargas sociales</t>
  </si>
  <si>
    <t>Combustibles</t>
  </si>
  <si>
    <t>Impuestos</t>
  </si>
  <si>
    <t>Alquileres</t>
  </si>
  <si>
    <t>Otros Egresos (Detallar en Supuestos)</t>
  </si>
  <si>
    <t>Aporte Contraparte</t>
  </si>
  <si>
    <t>TOTAL EGRESOS</t>
  </si>
  <si>
    <t>FLUJO NETO OPERATIVO DE FONDOS</t>
  </si>
  <si>
    <t>ACTIVIDADES DE FINANCIACIÓN</t>
  </si>
  <si>
    <t>Amortización Préstamo FONDEP</t>
  </si>
  <si>
    <t>Amortización Otros Préstamos</t>
  </si>
  <si>
    <t>INVERSIÓN (Proyecto Total)</t>
  </si>
  <si>
    <t>FLUJO NETO DE FONDOS</t>
  </si>
  <si>
    <t>Flujo de Fondos Acumulado</t>
  </si>
  <si>
    <t>* Por simplicidad, sólo para esta proyección, no se aplican intereses proporcionales al monto de crédito que se va consolidando sino que se aplica la cuota total correspondiente al período de gracia como si se hubiera desembolsado la totalidad del crédito en el primer desembolso</t>
  </si>
  <si>
    <t>SUPUESTOS UTILIZADOS EN LA CONFECCIÓN FLUJO DE FONDOS PROYECTADO</t>
  </si>
  <si>
    <t>Nombre del documento</t>
  </si>
  <si>
    <t>Facturas pro-forma y/o presupuestos referidas al plan de inversiones</t>
  </si>
  <si>
    <t>SA - SRL</t>
  </si>
  <si>
    <t>Según último EECC: Acta con decisión de Aportes irrevocables y/o Declaración de los Socios/Accionistas respecto al destino de los resultados del último ejercicio</t>
  </si>
  <si>
    <t>Copias de las Inscripciones en la Dirección General de Rentas (Ingresos Brutos) y en la AFIP, (CUIT- Impuesto al Valor Agregado (IVA) - Ganancias), si corresponde</t>
  </si>
  <si>
    <t>Copia de las TRES (3) últimas Declaración Jurada del Sistema Único de la Seguridad Social (Formulario 931 AFIP). Con sus comprobantes de pago.</t>
  </si>
  <si>
    <t>Libro IVA compras y ventas pos balance a la fecha</t>
  </si>
  <si>
    <t>Última Declaración Jurada de Impuestos a las Ganancias, Ganancia Mínima Presunta, Impuesto al Valor Agregado (IVA) y Rentas con sus respectivos comprobantes de pago, cuando correspondiere.</t>
  </si>
  <si>
    <t>En el caso de pertenecer a Grupos Económicos, se deberá presentar el último balance consolidado del grupo económico.</t>
  </si>
  <si>
    <t>Copia de habilitación municipal.</t>
  </si>
  <si>
    <t>Contrato social S.H. en caso de existir e inscripción de los titulares en el Registro Publico de Comercio</t>
  </si>
  <si>
    <t>Copia de DNI de titulares y cónyuges</t>
  </si>
  <si>
    <t>Estado de Situación Patrimonial y de Resultados de la Sociedad  o de la empresa unipersonal.</t>
  </si>
  <si>
    <t>Constancia se inscripción en AFIP y Rentas</t>
  </si>
  <si>
    <t>Copia de las TRES (3) últimas Declaración Jurada del Sistema Único de la Seguridad Social (Formulario 931 AFIP). Con sus comprobantes de pago</t>
  </si>
  <si>
    <t>Habilitación Municipal</t>
  </si>
  <si>
    <t>N° IF</t>
  </si>
  <si>
    <t>TODAS LAS EMPRESAS</t>
  </si>
  <si>
    <t>Inscripción IGJ, Registro Público de Comercio, o Autoridad Local Competente. Si son cooperativas inscripción en INAES</t>
  </si>
  <si>
    <t>Estatuto vigente, contrato social o equivalente, con todas las modificaciones existentes, debidamente inscripto ante IGJ o autiridad competente</t>
  </si>
  <si>
    <t>Acta de Asamblea y/o Directorio, con designación de autoridades y uso de la firma social</t>
  </si>
  <si>
    <t xml:space="preserve">Último Estado Contable anual, con sus respectivas Memorias, Notas, Anexos, suscriptos por Contador Público Nacional cuya firma debe estar certificada por el respectivo consejo profesional. </t>
  </si>
  <si>
    <t>Garantía</t>
  </si>
  <si>
    <t>FIANZA</t>
  </si>
  <si>
    <t>AVAL DE SGR</t>
  </si>
  <si>
    <t>Patrimonio Neto según ultimo balance</t>
  </si>
  <si>
    <t>Garantia</t>
  </si>
  <si>
    <t>Fianza</t>
  </si>
  <si>
    <t>Aval de SGR</t>
  </si>
  <si>
    <t>Patrimonio Neto según último balance</t>
  </si>
  <si>
    <t>Ventas durante el último ejercicio</t>
  </si>
  <si>
    <t>INVERSION</t>
  </si>
  <si>
    <t>CAPITAL DE TRABAJO</t>
  </si>
  <si>
    <t>HOJA CONTROL DE DOCUMENTACION</t>
  </si>
  <si>
    <t>* Deben completar todas las celdas en VERDE</t>
  </si>
  <si>
    <t>* Presentar todas las facturas proformas correspondientes al Plan de Inversión, tener en cuenta que todo lo que figure en el mismo debe tener su proforma correspondiente.</t>
  </si>
  <si>
    <t>* Para armar el Plan de Inversiones deben tener en cuenta que todos los datos que figuran en la proforma deben coincidir con lo que figure en el Plan de Inversiones.</t>
  </si>
  <si>
    <r>
      <t>·</t>
    </r>
    <r>
      <rPr>
        <sz val="7"/>
        <color theme="1"/>
        <rFont val="Times New Roman"/>
        <family val="1"/>
      </rPr>
      <t xml:space="preserve">         </t>
    </r>
    <r>
      <rPr>
        <b/>
        <sz val="11"/>
        <color theme="1"/>
        <rFont val="Calibri"/>
        <family val="2"/>
        <scheme val="minor"/>
      </rPr>
      <t>DESCRIPCIÓN DEL BIEN A ADQUIRIR:</t>
    </r>
    <r>
      <rPr>
        <sz val="11"/>
        <color theme="1"/>
        <rFont val="Calibri"/>
        <family val="2"/>
        <scheme val="minor"/>
      </rPr>
      <t xml:space="preserve">  va el detalle que dice la proforma de lo que se va a adquirir con el proyecto</t>
    </r>
  </si>
  <si>
    <r>
      <t>·</t>
    </r>
    <r>
      <rPr>
        <sz val="7"/>
        <color theme="1"/>
        <rFont val="Times New Roman"/>
        <family val="1"/>
      </rPr>
      <t xml:space="preserve">         </t>
    </r>
    <r>
      <rPr>
        <b/>
        <sz val="11"/>
        <color theme="1"/>
        <rFont val="Calibri"/>
        <family val="2"/>
        <scheme val="minor"/>
      </rPr>
      <t>NOMBRE PROVEEDOR:</t>
    </r>
    <r>
      <rPr>
        <sz val="11"/>
        <color theme="1"/>
        <rFont val="Calibri"/>
        <family val="2"/>
        <scheme val="minor"/>
      </rPr>
      <t xml:space="preserve"> deben figurar el Nombre y CUIT del proveedor</t>
    </r>
  </si>
  <si>
    <t>* Al completar el Plan de Inversiones, el cuadro de arriba se completa automáticamente. Si hay algún error, en la fija J saldrá en ROJO la palabra ERROR cuando este todo el cuadro cargado.</t>
  </si>
  <si>
    <t>* Deberán cargar el Patrimonio Neto de la empresa según último balance cerrado, para ver que no estén solicitando más de lo que se puede por Bases y Condiciones.</t>
  </si>
  <si>
    <t>* Presentar todas las facturas proformas correspondientes al Plan de Inversión, de la parte de Materias Primas y Otros Recursos, en la parte de Salarios del personal pueden solicitar hasta 2 veces el equivalente a la masa salarial mensual de la empresa según formulario 931.</t>
  </si>
  <si>
    <t>* Para armarlo, los datos que figuran en la proforma deben coincidir con lo que figure en el Plan de Inversiones.</t>
  </si>
  <si>
    <t>*  Al completar el Plan de Inversiones, el cuadro de arriba se completara automáticamente. Si hay algún error, en la fija J saldrá en ROJO la palabra ERROR cuando este todo el cuadro cargado.</t>
  </si>
  <si>
    <t>* Deberán cargar el Patrimonio Neto de la empresa y las Ventas según último balance cerrado, para ver que no estén solicitando más de lo que se puede por Bases y Condiciones.</t>
  </si>
  <si>
    <r>
      <t>·</t>
    </r>
    <r>
      <rPr>
        <sz val="7"/>
        <color theme="1"/>
        <rFont val="Times New Roman"/>
        <family val="1"/>
      </rPr>
      <t xml:space="preserve">         </t>
    </r>
    <r>
      <rPr>
        <b/>
        <sz val="11"/>
        <color theme="1"/>
        <rFont val="Calibri"/>
        <family val="2"/>
        <scheme val="minor"/>
      </rPr>
      <t>COSTO TOTAL CON IVA:</t>
    </r>
    <r>
      <rPr>
        <sz val="11"/>
        <color theme="1"/>
        <rFont val="Calibri"/>
        <family val="2"/>
        <scheme val="minor"/>
      </rPr>
      <t xml:space="preserve"> es el monto total que figura en la factura, si la misma está en dólares deberán pasarla a pesos al tipo de cambio BNA a la fecha, TODAS las proformas con el mismo tipo de cambio (deberan informar el mismo para que el evaluador sepa cual estan usando). En las proformas del exterior solo va a haber un monto en dólares sin IVA, no deben calcularlo, va el valor de la proforma NADA más.  </t>
    </r>
  </si>
  <si>
    <t>UNIPERSONALES - SH</t>
  </si>
  <si>
    <r>
      <t>·</t>
    </r>
    <r>
      <rPr>
        <sz val="7"/>
        <color theme="1"/>
        <rFont val="Times New Roman"/>
        <family val="1"/>
      </rPr>
      <t xml:space="preserve">         </t>
    </r>
    <r>
      <rPr>
        <b/>
        <sz val="11"/>
        <color theme="1"/>
        <rFont val="Calibri"/>
        <family val="2"/>
        <scheme val="minor"/>
      </rPr>
      <t>DESCRIPCIÓN:</t>
    </r>
    <r>
      <rPr>
        <sz val="11"/>
        <color theme="1"/>
        <rFont val="Calibri"/>
        <family val="2"/>
        <scheme val="minor"/>
      </rPr>
      <t xml:space="preserve">  va el detalle que dice la proforma de lo que se va a adquirir con el proyecto</t>
    </r>
  </si>
  <si>
    <t>DESCRIPCION</t>
  </si>
  <si>
    <t>Descripción y Justificación técnica del proyecto</t>
  </si>
  <si>
    <t>* Completar Descripción y Justificación técnica del proyecto. Se sugiere  presentar en documentación adicional catálogos, especificaciones técnicas y de considerarlo necesario explicar en mayor detalle el proyecto a realizar.</t>
  </si>
  <si>
    <t>Valor del préstamo</t>
  </si>
  <si>
    <t>Frecuencia de Pago</t>
  </si>
  <si>
    <t>Mensual</t>
  </si>
  <si>
    <t>Interés equivalente</t>
  </si>
  <si>
    <t>Número de Cuota</t>
  </si>
  <si>
    <t>CUOTA A PAGAR</t>
  </si>
  <si>
    <t>INTERÉS</t>
  </si>
  <si>
    <t>CAPITAL AMORTIZADO</t>
  </si>
  <si>
    <t>RBT</t>
  </si>
  <si>
    <t>Resumen:</t>
  </si>
  <si>
    <t>TNA (30/360)</t>
  </si>
  <si>
    <t>Valor préstamo</t>
  </si>
  <si>
    <t>Años</t>
  </si>
  <si>
    <t>Suma de Cuotas</t>
  </si>
  <si>
    <t>Equivalencias TASAS efectivas</t>
  </si>
  <si>
    <t>Suma de Interés</t>
  </si>
  <si>
    <t>Anual</t>
  </si>
  <si>
    <t>N° de pagos por año</t>
  </si>
  <si>
    <t>Semestral</t>
  </si>
  <si>
    <t>¿Período de gracia?</t>
  </si>
  <si>
    <t>Capital</t>
  </si>
  <si>
    <t>Cuatrimestral</t>
  </si>
  <si>
    <t>Cantidad de períodos de gracia</t>
  </si>
  <si>
    <t>Trimestral</t>
  </si>
  <si>
    <t>N° Total de Cuotas</t>
  </si>
  <si>
    <t>%Interes Cliente</t>
  </si>
  <si>
    <t>Bimensual</t>
  </si>
  <si>
    <t>%Interes RBT</t>
  </si>
  <si>
    <t>CAPITAL VIVO</t>
  </si>
  <si>
    <t>CUOTA CLIENTE</t>
  </si>
  <si>
    <r>
      <t xml:space="preserve">CUOTA MENSUAL </t>
    </r>
    <r>
      <rPr>
        <u/>
        <sz val="10"/>
        <color theme="1"/>
        <rFont val="Arial"/>
        <family val="2"/>
      </rPr>
      <t>MÁXIMA</t>
    </r>
    <r>
      <rPr>
        <sz val="10"/>
        <color theme="1"/>
        <rFont val="Arial"/>
        <family val="2"/>
      </rPr>
      <t xml:space="preserve"> PERÍODO AMORTIZABLE DEL CRÉDITO (interés + capital)</t>
    </r>
  </si>
  <si>
    <r>
      <t xml:space="preserve">MONTO </t>
    </r>
    <r>
      <rPr>
        <u/>
        <sz val="10"/>
        <color theme="1"/>
        <rFont val="Arial"/>
        <family val="2"/>
      </rPr>
      <t>MÁXIMO</t>
    </r>
    <r>
      <rPr>
        <sz val="10"/>
        <color theme="1"/>
        <rFont val="Arial"/>
        <family val="2"/>
      </rPr>
      <t xml:space="preserve"> APROXIMADO DEL INTERÉS MENSUAL DEVENGADO DURANTE EL PERIODO DE GRACIA</t>
    </r>
  </si>
  <si>
    <t>Es para que tomen de guía para cumplimentar con toda la documentación  requerida por Bases y Condiciones, ya que la misma debe estar completa para poder pasar al Área de Evaluación</t>
  </si>
  <si>
    <t>Documentación adicional 1 [Agregue el nombre de documento que corresponda]</t>
  </si>
  <si>
    <t>Documentación adicional 2 [Agregue el nombre de documento que corresponda]</t>
  </si>
  <si>
    <t>Documentación adicional 3 [Agregue el nombre de documento que corresponda]</t>
  </si>
  <si>
    <t>Documentación adicional 4 [Agregue el nombre de documento que corresponda]</t>
  </si>
  <si>
    <t>CHECK (SI/NO)</t>
  </si>
  <si>
    <r>
      <t xml:space="preserve">Si estan solicitando un </t>
    </r>
    <r>
      <rPr>
        <b/>
        <sz val="11"/>
        <color rgb="FFFF0000"/>
        <rFont val="Calibri"/>
        <family val="2"/>
        <scheme val="minor"/>
      </rPr>
      <t>Credito de Inversión</t>
    </r>
    <r>
      <rPr>
        <sz val="11"/>
        <color rgb="FFFF0000"/>
        <rFont val="Calibri"/>
        <family val="2"/>
        <scheme val="minor"/>
      </rPr>
      <t xml:space="preserve"> deben completar la solapa INVERSION</t>
    </r>
  </si>
  <si>
    <r>
      <t xml:space="preserve">Si estan solicitando un </t>
    </r>
    <r>
      <rPr>
        <b/>
        <sz val="11"/>
        <color rgb="FFFF0000"/>
        <rFont val="Calibri"/>
        <family val="2"/>
        <scheme val="minor"/>
      </rPr>
      <t>Credito de Capital de Trabajo</t>
    </r>
    <r>
      <rPr>
        <sz val="11"/>
        <color rgb="FFFF0000"/>
        <rFont val="Calibri"/>
        <family val="2"/>
        <scheme val="minor"/>
      </rPr>
      <t xml:space="preserve"> deben completar la solapa CAPITAL DE TRABAJO</t>
    </r>
  </si>
  <si>
    <t>Plan de inversiones</t>
  </si>
  <si>
    <t>% Costo Total del rubro sobre el TOTAL DEL PROYECTO</t>
  </si>
</sst>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8" formatCode="&quot;$&quot;#,##0.00;[Red]\-&quot;$&quot;#,##0.00"/>
    <numFmt numFmtId="44" formatCode="_-&quot;$&quot;* #,##0.00_-;\-&quot;$&quot;* #,##0.00_-;_-&quot;$&quot;* &quot;-&quot;??_-;_-@_-"/>
    <numFmt numFmtId="164" formatCode="_-&quot;$&quot;\ * #,##0.00_-;\-&quot;$&quot;\ * #,##0.00_-;_-&quot;$&quot;\ * &quot;-&quot;??_-;_-@_-"/>
    <numFmt numFmtId="165" formatCode="[$ $]#,##0"/>
    <numFmt numFmtId="166" formatCode="[$ $]#,##0.00"/>
    <numFmt numFmtId="167" formatCode="&quot;$&quot;\ #,##0"/>
    <numFmt numFmtId="168" formatCode="&quot;$&quot;\ #,##0;[Red]&quot;$&quot;\ \-#,##0"/>
    <numFmt numFmtId="169" formatCode="_ * #,##0.00_ ;_ * \-#,##0.00_ ;_ * &quot;-&quot;??_ ;_ @_ "/>
    <numFmt numFmtId="170" formatCode="_ &quot;$&quot;\ * #,##0.00_ ;_ &quot;$&quot;\ * \-#,##0.00_ ;_ &quot;$&quot;\ * &quot;-&quot;??_ ;_ @_ "/>
    <numFmt numFmtId="171" formatCode="_ * #,##0_ ;_ * \-#,##0_ ;_ * &quot;-&quot;??_ ;_ @_ "/>
    <numFmt numFmtId="172" formatCode="0.0000%"/>
    <numFmt numFmtId="173" formatCode="0.0%"/>
  </numFmts>
  <fonts count="50" x14ac:knownFonts="1">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b/>
      <sz val="11"/>
      <color rgb="FF000000"/>
      <name val="Calibri"/>
      <family val="2"/>
    </font>
    <font>
      <sz val="11"/>
      <name val="Arial"/>
      <family val="2"/>
    </font>
    <font>
      <sz val="11"/>
      <color theme="1"/>
      <name val="Malgun Gothic"/>
      <family val="2"/>
    </font>
    <font>
      <sz val="11"/>
      <color rgb="FF000000"/>
      <name val="Calibri"/>
      <family val="2"/>
    </font>
    <font>
      <b/>
      <sz val="10"/>
      <color theme="1"/>
      <name val="Arial"/>
      <family val="2"/>
    </font>
    <font>
      <b/>
      <sz val="10"/>
      <color rgb="FF000000"/>
      <name val="Arial"/>
      <family val="2"/>
    </font>
    <font>
      <b/>
      <sz val="9"/>
      <color rgb="FF000000"/>
      <name val="Arial"/>
      <family val="2"/>
    </font>
    <font>
      <sz val="9"/>
      <color theme="1"/>
      <name val="Malgun Gothic"/>
      <family val="2"/>
    </font>
    <font>
      <sz val="10"/>
      <color rgb="FF000000"/>
      <name val="Arial"/>
      <family val="2"/>
    </font>
    <font>
      <b/>
      <sz val="9"/>
      <color theme="1"/>
      <name val="Arial"/>
      <family val="2"/>
    </font>
    <font>
      <sz val="10"/>
      <color theme="1"/>
      <name val="Arial"/>
      <family val="2"/>
    </font>
    <font>
      <b/>
      <sz val="10"/>
      <color rgb="FF000000"/>
      <name val="Calibri"/>
      <family val="2"/>
    </font>
    <font>
      <sz val="9"/>
      <color theme="1"/>
      <name val="Arial"/>
      <family val="2"/>
    </font>
    <font>
      <sz val="9"/>
      <name val="Arial"/>
      <family val="2"/>
    </font>
    <font>
      <sz val="11"/>
      <color rgb="FFFF0000"/>
      <name val="Malgun Gothic"/>
      <family val="2"/>
    </font>
    <font>
      <sz val="10"/>
      <name val="Arial"/>
      <family val="2"/>
    </font>
    <font>
      <sz val="9"/>
      <color rgb="FF000000"/>
      <name val="Arial"/>
      <family val="2"/>
    </font>
    <font>
      <sz val="9"/>
      <color rgb="FFFF0000"/>
      <name val="Malgun Gothic"/>
      <family val="2"/>
    </font>
    <font>
      <sz val="11"/>
      <color theme="1"/>
      <name val="Arial"/>
      <family val="2"/>
    </font>
    <font>
      <sz val="11"/>
      <color theme="1"/>
      <name val="Calibri"/>
      <family val="2"/>
    </font>
    <font>
      <b/>
      <sz val="11"/>
      <color rgb="FF000000"/>
      <name val="Arial"/>
      <family val="2"/>
    </font>
    <font>
      <u/>
      <sz val="9"/>
      <color theme="1"/>
      <name val="Arial"/>
      <family val="2"/>
    </font>
    <font>
      <sz val="11"/>
      <color rgb="FF000000"/>
      <name val="Arial"/>
      <family val="2"/>
    </font>
    <font>
      <sz val="12"/>
      <color rgb="FF000000"/>
      <name val="Arial"/>
      <family val="2"/>
    </font>
    <font>
      <b/>
      <sz val="12"/>
      <color rgb="FF000000"/>
      <name val="Arial"/>
      <family val="2"/>
    </font>
    <font>
      <b/>
      <sz val="11"/>
      <name val="Calibri"/>
      <family val="2"/>
      <scheme val="minor"/>
    </font>
    <font>
      <sz val="7"/>
      <color theme="1"/>
      <name val="Times New Roman"/>
      <family val="1"/>
    </font>
    <font>
      <sz val="11"/>
      <color theme="1"/>
      <name val="Symbol"/>
      <family val="1"/>
      <charset val="2"/>
    </font>
    <font>
      <b/>
      <sz val="11"/>
      <color rgb="FFFF0000"/>
      <name val="Calibri"/>
      <family val="2"/>
      <scheme val="minor"/>
    </font>
    <font>
      <sz val="10"/>
      <color rgb="FFFF0000"/>
      <name val="Calibri"/>
      <family val="2"/>
      <scheme val="minor"/>
    </font>
    <font>
      <b/>
      <sz val="11"/>
      <color theme="0"/>
      <name val="Calibri"/>
      <family val="2"/>
      <scheme val="minor"/>
    </font>
    <font>
      <sz val="12"/>
      <name val="Courier"/>
      <family val="3"/>
    </font>
    <font>
      <b/>
      <sz val="11"/>
      <color rgb="FF1C81F0"/>
      <name val="Calibri"/>
      <family val="2"/>
      <scheme val="minor"/>
    </font>
    <font>
      <sz val="11"/>
      <color theme="2" tint="-0.749992370372631"/>
      <name val="Calibri"/>
      <family val="2"/>
      <scheme val="minor"/>
    </font>
    <font>
      <sz val="11"/>
      <color rgb="FF1C81F0"/>
      <name val="Calibri"/>
      <family val="2"/>
      <scheme val="minor"/>
    </font>
    <font>
      <i/>
      <sz val="11"/>
      <color theme="0" tint="-0.499984740745262"/>
      <name val="Calibri"/>
      <family val="2"/>
      <scheme val="minor"/>
    </font>
    <font>
      <i/>
      <sz val="11"/>
      <color theme="4"/>
      <name val="Calibri"/>
      <family val="2"/>
      <scheme val="minor"/>
    </font>
    <font>
      <sz val="12"/>
      <name val="Calibri"/>
      <family val="2"/>
      <scheme val="minor"/>
    </font>
    <font>
      <i/>
      <sz val="11"/>
      <color theme="0" tint="-0.34998626667073579"/>
      <name val="Calibri"/>
      <family val="2"/>
      <scheme val="minor"/>
    </font>
    <font>
      <sz val="11"/>
      <color theme="0" tint="-0.34998626667073579"/>
      <name val="Calibri"/>
      <family val="2"/>
      <scheme val="minor"/>
    </font>
    <font>
      <sz val="11"/>
      <color theme="0" tint="-0.499984740745262"/>
      <name val="Calibri"/>
      <family val="2"/>
      <scheme val="minor"/>
    </font>
    <font>
      <u/>
      <sz val="11"/>
      <color theme="10"/>
      <name val="Calibri"/>
      <family val="2"/>
      <scheme val="minor"/>
    </font>
    <font>
      <sz val="10"/>
      <color indexed="8"/>
      <name val="Calibri"/>
      <family val="2"/>
      <scheme val="minor"/>
    </font>
    <font>
      <b/>
      <sz val="10"/>
      <color indexed="8"/>
      <name val="Calibri"/>
      <family val="2"/>
      <scheme val="minor"/>
    </font>
    <font>
      <u/>
      <sz val="10"/>
      <color theme="1"/>
      <name val="Arial"/>
      <family val="2"/>
    </font>
    <font>
      <b/>
      <sz val="11"/>
      <color rgb="FFFF0000"/>
      <name val="Calibri"/>
      <family val="2"/>
    </font>
  </fonts>
  <fills count="22">
    <fill>
      <patternFill patternType="none"/>
    </fill>
    <fill>
      <patternFill patternType="gray125"/>
    </fill>
    <fill>
      <patternFill patternType="solid">
        <fgColor theme="0"/>
        <bgColor theme="0"/>
      </patternFill>
    </fill>
    <fill>
      <patternFill patternType="solid">
        <fgColor rgb="FFDDD9C3"/>
        <bgColor rgb="FFDDD9C3"/>
      </patternFill>
    </fill>
    <fill>
      <patternFill patternType="solid">
        <fgColor rgb="FFDBE5F1"/>
        <bgColor rgb="FFDBE5F1"/>
      </patternFill>
    </fill>
    <fill>
      <patternFill patternType="solid">
        <fgColor rgb="FFFFFFFF"/>
        <bgColor rgb="FFFFFFFF"/>
      </patternFill>
    </fill>
    <fill>
      <patternFill patternType="solid">
        <fgColor theme="3" tint="0.79998168889431442"/>
        <bgColor theme="0"/>
      </patternFill>
    </fill>
    <fill>
      <patternFill patternType="solid">
        <fgColor theme="9" tint="0.39997558519241921"/>
        <bgColor indexed="64"/>
      </patternFill>
    </fill>
    <fill>
      <patternFill patternType="solid">
        <fgColor theme="4" tint="0.59999389629810485"/>
        <bgColor theme="4"/>
      </patternFill>
    </fill>
    <fill>
      <patternFill patternType="solid">
        <fgColor theme="4" tint="0.59999389629810485"/>
        <bgColor indexed="64"/>
      </patternFill>
    </fill>
    <fill>
      <patternFill patternType="solid">
        <fgColor theme="9" tint="0.39997558519241921"/>
        <bgColor theme="0"/>
      </patternFill>
    </fill>
    <fill>
      <patternFill patternType="solid">
        <fgColor theme="9" tint="0.39997558519241921"/>
        <bgColor rgb="FFFFFFFF"/>
      </patternFill>
    </fill>
    <fill>
      <patternFill patternType="solid">
        <fgColor theme="4" tint="0.59999389629810485"/>
        <bgColor rgb="FF33CCCC"/>
      </patternFill>
    </fill>
    <fill>
      <patternFill patternType="solid">
        <fgColor rgb="FFC2D69B"/>
        <bgColor rgb="FFC2D69B"/>
      </patternFill>
    </fill>
    <fill>
      <patternFill patternType="solid">
        <fgColor rgb="FFFFFF00"/>
      </patternFill>
    </fill>
    <fill>
      <patternFill patternType="solid">
        <fgColor theme="0"/>
        <bgColor indexed="64"/>
      </patternFill>
    </fill>
    <fill>
      <patternFill patternType="solid">
        <fgColor theme="4" tint="0.39997558519241921"/>
        <bgColor indexed="64"/>
      </patternFill>
    </fill>
    <fill>
      <patternFill patternType="solid">
        <fgColor rgb="FFEFF9FF"/>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9"/>
        <bgColor indexed="64"/>
      </patternFill>
    </fill>
  </fills>
  <borders count="68">
    <border>
      <left/>
      <right/>
      <top/>
      <bottom/>
      <diagonal/>
    </border>
    <border>
      <left/>
      <right/>
      <top/>
      <bottom style="thin">
        <color rgb="FF000000"/>
      </bottom>
      <diagonal/>
    </border>
    <border>
      <left/>
      <right/>
      <top style="thin">
        <color rgb="FF000000"/>
      </top>
      <bottom style="thin">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medium">
        <color rgb="FF000000"/>
      </right>
      <top/>
      <bottom style="thin">
        <color rgb="FF000000"/>
      </bottom>
      <diagonal/>
    </border>
    <border>
      <left style="medium">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top style="thin">
        <color rgb="FF000000"/>
      </top>
      <bottom/>
      <diagonal/>
    </border>
    <border>
      <left/>
      <right style="medium">
        <color rgb="FF000000"/>
      </right>
      <top style="thin">
        <color rgb="FF000000"/>
      </top>
      <bottom/>
      <diagonal/>
    </border>
    <border>
      <left style="medium">
        <color rgb="FFC0C0C0"/>
      </left>
      <right style="medium">
        <color rgb="FF000000"/>
      </right>
      <top style="medium">
        <color rgb="FF000000"/>
      </top>
      <bottom style="medium">
        <color rgb="FF000000"/>
      </bottom>
      <diagonal/>
    </border>
    <border>
      <left style="medium">
        <color rgb="FFC0C0C0"/>
      </left>
      <right style="medium">
        <color rgb="FF000000"/>
      </right>
      <top style="medium">
        <color rgb="FFC0C0C0"/>
      </top>
      <bottom style="medium">
        <color rgb="FF000000"/>
      </bottom>
      <diagonal/>
    </border>
    <border>
      <left/>
      <right/>
      <top style="thin">
        <color rgb="FF000000"/>
      </top>
      <bottom style="thin">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rgb="FF000000"/>
      </top>
      <bottom style="thin">
        <color rgb="FF000000"/>
      </bottom>
      <diagonal/>
    </border>
    <border>
      <left/>
      <right style="medium">
        <color indexed="64"/>
      </right>
      <top style="thin">
        <color rgb="FF000000"/>
      </top>
      <bottom style="thin">
        <color rgb="FF000000"/>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medium">
        <color indexed="64"/>
      </right>
      <top style="thin">
        <color rgb="FF000000"/>
      </top>
      <bottom style="medium">
        <color indexed="64"/>
      </bottom>
      <diagonal/>
    </border>
    <border>
      <left style="medium">
        <color rgb="FF000000"/>
      </left>
      <right/>
      <top/>
      <bottom style="medium">
        <color rgb="FF000000"/>
      </bottom>
      <diagonal/>
    </border>
    <border>
      <left/>
      <right/>
      <top/>
      <bottom style="medium">
        <color rgb="FF000000"/>
      </bottom>
      <diagonal/>
    </border>
    <border>
      <left/>
      <right style="thin">
        <color rgb="FF000000"/>
      </right>
      <top/>
      <bottom style="medium">
        <color rgb="FF000000"/>
      </bottom>
      <diagonal/>
    </border>
    <border>
      <left style="medium">
        <color rgb="FF000000"/>
      </left>
      <right/>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999999"/>
      </left>
      <right style="medium">
        <color rgb="FF999999"/>
      </right>
      <top style="medium">
        <color rgb="FF999999"/>
      </top>
      <bottom/>
      <diagonal/>
    </border>
    <border>
      <left style="thick">
        <color rgb="FF000000"/>
      </left>
      <right style="thick">
        <color rgb="FF000000"/>
      </right>
      <top style="thick">
        <color rgb="FF000000"/>
      </top>
      <bottom style="thick">
        <color rgb="FF000000"/>
      </bottom>
      <diagonal/>
    </border>
    <border>
      <left style="thick">
        <color rgb="FF000000"/>
      </left>
      <right/>
      <top style="thick">
        <color rgb="FF000000"/>
      </top>
      <bottom style="thick">
        <color rgb="FF000000"/>
      </bottom>
      <diagonal/>
    </border>
    <border>
      <left style="thick">
        <color rgb="FF000000"/>
      </left>
      <right style="thick">
        <color rgb="FF000000"/>
      </right>
      <top/>
      <bottom style="thick">
        <color rgb="FF000000"/>
      </bottom>
      <diagonal/>
    </border>
    <border>
      <left style="thick">
        <color rgb="FF000000"/>
      </left>
      <right/>
      <top/>
      <bottom style="thick">
        <color rgb="FF000000"/>
      </bottom>
      <diagonal/>
    </border>
    <border>
      <left style="thick">
        <color rgb="FF000000"/>
      </left>
      <right style="thick">
        <color rgb="FF000000"/>
      </right>
      <top style="thick">
        <color rgb="FF000000"/>
      </top>
      <bottom/>
      <diagonal/>
    </border>
    <border>
      <left style="thick">
        <color rgb="FF000000"/>
      </left>
      <right/>
      <top style="thick">
        <color rgb="FF000000"/>
      </top>
      <bottom/>
      <diagonal/>
    </border>
    <border>
      <left/>
      <right/>
      <top style="thick">
        <color rgb="FF000000"/>
      </top>
      <bottom/>
      <diagonal/>
    </border>
    <border>
      <left style="thick">
        <color rgb="FF000000"/>
      </left>
      <right style="thick">
        <color rgb="FF000000"/>
      </right>
      <top/>
      <bottom/>
      <diagonal/>
    </border>
    <border>
      <left style="thick">
        <color rgb="FF000000"/>
      </left>
      <right/>
      <top/>
      <bottom/>
      <diagonal/>
    </border>
    <border>
      <left/>
      <right style="thick">
        <color rgb="FF000000"/>
      </right>
      <top style="thick">
        <color rgb="FF000000"/>
      </top>
      <bottom style="thick">
        <color rgb="FF000000"/>
      </bottom>
      <diagonal/>
    </border>
    <border>
      <left/>
      <right/>
      <top style="thin">
        <color indexed="64"/>
      </top>
      <bottom style="thin">
        <color indexed="64"/>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right/>
      <top/>
      <bottom style="thin">
        <color theme="0" tint="-0.1499679555650502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double">
        <color theme="0" tint="-0.34998626667073579"/>
      </left>
      <right/>
      <top style="double">
        <color theme="0" tint="-0.34998626667073579"/>
      </top>
      <bottom/>
      <diagonal/>
    </border>
    <border>
      <left/>
      <right style="double">
        <color theme="0" tint="-0.34998626667073579"/>
      </right>
      <top style="double">
        <color theme="0" tint="-0.34998626667073579"/>
      </top>
      <bottom/>
      <diagonal/>
    </border>
    <border>
      <left style="double">
        <color theme="0" tint="-0.34998626667073579"/>
      </left>
      <right/>
      <top/>
      <bottom style="double">
        <color theme="0" tint="-0.34998626667073579"/>
      </bottom>
      <diagonal/>
    </border>
    <border>
      <left/>
      <right style="double">
        <color theme="0" tint="-0.34998626667073579"/>
      </right>
      <top/>
      <bottom style="double">
        <color theme="0" tint="-0.34998626667073579"/>
      </bottom>
      <diagonal/>
    </border>
    <border>
      <left/>
      <right/>
      <top style="thin">
        <color indexed="64"/>
      </top>
      <bottom style="thin">
        <color rgb="FF000000"/>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10">
    <xf numFmtId="0" fontId="0" fillId="0" borderId="0"/>
    <xf numFmtId="164" fontId="1" fillId="0" borderId="0" applyFont="0" applyFill="0" applyBorder="0" applyAlignment="0" applyProtection="0"/>
    <xf numFmtId="9" fontId="1" fillId="0" borderId="0" applyFont="0" applyFill="0" applyBorder="0" applyAlignment="0" applyProtection="0"/>
    <xf numFmtId="0" fontId="22" fillId="0" borderId="0"/>
    <xf numFmtId="0" fontId="26" fillId="0" borderId="0"/>
    <xf numFmtId="0" fontId="35" fillId="0" borderId="0"/>
    <xf numFmtId="169" fontId="1" fillId="0" borderId="0" applyFont="0" applyFill="0" applyBorder="0" applyAlignment="0" applyProtection="0"/>
    <xf numFmtId="170" fontId="1" fillId="0" borderId="0" applyFont="0" applyFill="0" applyBorder="0" applyAlignment="0" applyProtection="0"/>
    <xf numFmtId="0" fontId="1" fillId="0" borderId="0"/>
    <xf numFmtId="0" fontId="45" fillId="0" borderId="0" applyNumberFormat="0" applyFill="0" applyBorder="0" applyAlignment="0" applyProtection="0"/>
  </cellStyleXfs>
  <cellXfs count="278">
    <xf numFmtId="0" fontId="0" fillId="0" borderId="0" xfId="0"/>
    <xf numFmtId="0" fontId="6" fillId="2" borderId="0" xfId="0" applyFont="1" applyFill="1" applyBorder="1" applyAlignment="1" applyProtection="1">
      <alignment vertical="center" wrapText="1"/>
      <protection locked="0"/>
    </xf>
    <xf numFmtId="0" fontId="6" fillId="2" borderId="0" xfId="0" applyFont="1" applyFill="1" applyBorder="1" applyAlignment="1" applyProtection="1">
      <alignment wrapText="1"/>
      <protection locked="0"/>
    </xf>
    <xf numFmtId="0" fontId="9" fillId="4" borderId="6" xfId="0" applyFont="1" applyFill="1" applyBorder="1" applyAlignment="1" applyProtection="1">
      <alignment horizontal="center" vertical="center" wrapText="1"/>
    </xf>
    <xf numFmtId="165" fontId="10" fillId="2" borderId="11" xfId="0" applyNumberFormat="1" applyFont="1" applyFill="1" applyBorder="1" applyAlignment="1" applyProtection="1">
      <alignment horizontal="center" vertical="center" wrapText="1"/>
    </xf>
    <xf numFmtId="166" fontId="11" fillId="2" borderId="11" xfId="0" applyNumberFormat="1" applyFont="1" applyFill="1" applyBorder="1" applyAlignment="1" applyProtection="1">
      <alignment vertical="center" wrapText="1"/>
    </xf>
    <xf numFmtId="165" fontId="10" fillId="2" borderId="16" xfId="0" applyNumberFormat="1" applyFont="1" applyFill="1" applyBorder="1" applyAlignment="1" applyProtection="1">
      <alignment horizontal="center" vertical="center" wrapText="1"/>
    </xf>
    <xf numFmtId="165" fontId="13" fillId="2" borderId="6" xfId="0" applyNumberFormat="1" applyFont="1" applyFill="1" applyBorder="1" applyAlignment="1" applyProtection="1">
      <alignment horizontal="center"/>
    </xf>
    <xf numFmtId="165" fontId="13" fillId="2" borderId="7" xfId="0" applyNumberFormat="1" applyFont="1" applyFill="1" applyBorder="1" applyAlignment="1" applyProtection="1">
      <alignment horizontal="center"/>
    </xf>
    <xf numFmtId="0" fontId="14" fillId="2" borderId="0" xfId="0" applyFont="1" applyFill="1" applyBorder="1" applyAlignment="1" applyProtection="1">
      <protection locked="0"/>
    </xf>
    <xf numFmtId="10" fontId="14" fillId="2" borderId="0" xfId="0" applyNumberFormat="1" applyFont="1" applyFill="1" applyBorder="1" applyAlignment="1" applyProtection="1">
      <protection locked="0"/>
    </xf>
    <xf numFmtId="0" fontId="0" fillId="0" borderId="0" xfId="0" applyProtection="1">
      <protection locked="0"/>
    </xf>
    <xf numFmtId="0" fontId="9" fillId="4" borderId="5" xfId="0" applyFont="1" applyFill="1" applyBorder="1" applyAlignment="1" applyProtection="1">
      <alignment horizontal="center" vertical="center" wrapText="1"/>
    </xf>
    <xf numFmtId="165" fontId="10" fillId="2" borderId="10" xfId="0" applyNumberFormat="1" applyFont="1" applyFill="1" applyBorder="1" applyAlignment="1" applyProtection="1">
      <alignment horizontal="center" vertical="center" wrapText="1"/>
    </xf>
    <xf numFmtId="166" fontId="16" fillId="2" borderId="11" xfId="0" applyNumberFormat="1" applyFont="1" applyFill="1" applyBorder="1" applyAlignment="1" applyProtection="1">
      <alignment vertical="center" wrapText="1"/>
    </xf>
    <xf numFmtId="165" fontId="10" fillId="2" borderId="15" xfId="0" applyNumberFormat="1" applyFont="1" applyFill="1" applyBorder="1" applyAlignment="1" applyProtection="1">
      <alignment horizontal="center" vertical="center" wrapText="1"/>
    </xf>
    <xf numFmtId="165" fontId="13" fillId="2" borderId="15" xfId="0" applyNumberFormat="1" applyFont="1" applyFill="1" applyBorder="1" applyAlignment="1" applyProtection="1">
      <alignment horizontal="center"/>
    </xf>
    <xf numFmtId="165" fontId="8" fillId="2" borderId="6" xfId="0" applyNumberFormat="1" applyFont="1" applyFill="1" applyBorder="1" applyAlignment="1" applyProtection="1">
      <alignment horizontal="center"/>
    </xf>
    <xf numFmtId="165" fontId="8" fillId="2" borderId="7" xfId="0" applyNumberFormat="1" applyFont="1" applyFill="1" applyBorder="1" applyAlignment="1" applyProtection="1">
      <alignment horizontal="center"/>
    </xf>
    <xf numFmtId="0" fontId="6" fillId="2" borderId="0" xfId="0" applyFont="1" applyFill="1" applyBorder="1" applyAlignment="1" applyProtection="1">
      <alignment vertical="center" wrapText="1"/>
    </xf>
    <xf numFmtId="0" fontId="0" fillId="0" borderId="0" xfId="0" applyProtection="1"/>
    <xf numFmtId="166" fontId="21" fillId="6" borderId="11" xfId="0" applyNumberFormat="1" applyFont="1" applyFill="1" applyBorder="1" applyAlignment="1" applyProtection="1">
      <alignment horizontal="center" vertical="center" wrapText="1"/>
    </xf>
    <xf numFmtId="0" fontId="14" fillId="2" borderId="0" xfId="0" applyFont="1" applyFill="1" applyBorder="1" applyAlignment="1" applyProtection="1"/>
    <xf numFmtId="0" fontId="4" fillId="3" borderId="0" xfId="0" applyFont="1" applyFill="1" applyBorder="1" applyAlignment="1" applyProtection="1"/>
    <xf numFmtId="0" fontId="14" fillId="3" borderId="0" xfId="0" applyFont="1" applyFill="1" applyBorder="1" applyAlignment="1" applyProtection="1"/>
    <xf numFmtId="0" fontId="15" fillId="4" borderId="25" xfId="0" applyFont="1" applyFill="1" applyBorder="1" applyAlignment="1" applyProtection="1">
      <alignment horizontal="center" vertical="center" wrapText="1"/>
    </xf>
    <xf numFmtId="167" fontId="14" fillId="5" borderId="26" xfId="0" applyNumberFormat="1" applyFont="1" applyFill="1" applyBorder="1" applyAlignment="1" applyProtection="1">
      <alignment horizontal="center" vertical="center" wrapText="1"/>
    </xf>
    <xf numFmtId="167" fontId="16" fillId="11" borderId="26" xfId="0" applyNumberFormat="1" applyFont="1" applyFill="1" applyBorder="1" applyAlignment="1" applyProtection="1">
      <alignment horizontal="center" vertical="center" wrapText="1"/>
      <protection locked="0"/>
    </xf>
    <xf numFmtId="168" fontId="4" fillId="12" borderId="26" xfId="0" applyNumberFormat="1" applyFont="1" applyFill="1" applyBorder="1" applyAlignment="1" applyProtection="1">
      <alignment horizontal="center" vertical="center" wrapText="1"/>
    </xf>
    <xf numFmtId="167" fontId="14" fillId="11" borderId="26" xfId="0" applyNumberFormat="1" applyFont="1" applyFill="1" applyBorder="1" applyAlignment="1" applyProtection="1">
      <alignment horizontal="center" vertical="center" wrapText="1"/>
      <protection locked="0"/>
    </xf>
    <xf numFmtId="0" fontId="23" fillId="5" borderId="0" xfId="3" applyFont="1" applyFill="1" applyBorder="1"/>
    <xf numFmtId="0" fontId="22" fillId="0" borderId="0" xfId="3" applyFont="1" applyAlignment="1"/>
    <xf numFmtId="0" fontId="16" fillId="4" borderId="16" xfId="3" applyFont="1" applyFill="1" applyBorder="1" applyAlignment="1">
      <alignment horizontal="center"/>
    </xf>
    <xf numFmtId="0" fontId="16" fillId="4" borderId="16" xfId="3" applyFont="1" applyFill="1" applyBorder="1"/>
    <xf numFmtId="0" fontId="23" fillId="5" borderId="16" xfId="3" applyFont="1" applyFill="1" applyBorder="1" applyAlignment="1">
      <alignment horizontal="center"/>
    </xf>
    <xf numFmtId="0" fontId="16" fillId="13" borderId="16" xfId="3" applyFont="1" applyFill="1" applyBorder="1" applyAlignment="1">
      <alignment horizontal="center"/>
    </xf>
    <xf numFmtId="0" fontId="16" fillId="4" borderId="16" xfId="3" applyFont="1" applyFill="1" applyBorder="1" applyAlignment="1"/>
    <xf numFmtId="0" fontId="25" fillId="4" borderId="16" xfId="3" applyFont="1" applyFill="1" applyBorder="1"/>
    <xf numFmtId="0" fontId="23" fillId="5" borderId="16" xfId="3" applyFont="1" applyFill="1" applyBorder="1"/>
    <xf numFmtId="0" fontId="23" fillId="5" borderId="0" xfId="3" applyFont="1" applyFill="1" applyBorder="1" applyAlignment="1"/>
    <xf numFmtId="0" fontId="23" fillId="2" borderId="0" xfId="3" applyFont="1" applyFill="1" applyBorder="1"/>
    <xf numFmtId="0" fontId="23" fillId="2" borderId="0" xfId="3" applyFont="1" applyFill="1"/>
    <xf numFmtId="0" fontId="23" fillId="13" borderId="16" xfId="3" applyFont="1" applyFill="1" applyBorder="1"/>
    <xf numFmtId="0" fontId="16" fillId="4" borderId="0" xfId="3" applyFont="1" applyFill="1" applyAlignment="1">
      <alignment horizontal="center"/>
    </xf>
    <xf numFmtId="0" fontId="23" fillId="13" borderId="0" xfId="3" applyFont="1" applyFill="1"/>
    <xf numFmtId="0" fontId="23" fillId="0" borderId="0" xfId="3" applyFont="1"/>
    <xf numFmtId="0" fontId="14" fillId="11" borderId="26" xfId="0" applyFont="1" applyFill="1" applyBorder="1" applyAlignment="1" applyProtection="1">
      <alignment horizontal="left" vertical="center" wrapText="1"/>
      <protection locked="0"/>
    </xf>
    <xf numFmtId="0" fontId="16" fillId="11" borderId="26" xfId="0" applyFont="1" applyFill="1" applyBorder="1" applyAlignment="1" applyProtection="1">
      <alignment horizontal="left" vertical="center" wrapText="1"/>
      <protection locked="0"/>
    </xf>
    <xf numFmtId="167" fontId="16" fillId="11" borderId="26" xfId="0" applyNumberFormat="1" applyFont="1" applyFill="1" applyBorder="1" applyAlignment="1" applyProtection="1">
      <alignment horizontal="right" vertical="center" wrapText="1"/>
      <protection locked="0"/>
    </xf>
    <xf numFmtId="167" fontId="16" fillId="5" borderId="26" xfId="0" applyNumberFormat="1" applyFont="1" applyFill="1" applyBorder="1" applyAlignment="1" applyProtection="1">
      <alignment horizontal="right" vertical="center" wrapText="1"/>
    </xf>
    <xf numFmtId="167" fontId="14" fillId="11" borderId="26" xfId="1" applyNumberFormat="1" applyFont="1" applyFill="1" applyBorder="1" applyAlignment="1" applyProtection="1">
      <alignment horizontal="right" vertical="center" wrapText="1"/>
      <protection locked="0"/>
    </xf>
    <xf numFmtId="0" fontId="7" fillId="0" borderId="0" xfId="4" applyFont="1" applyAlignment="1">
      <alignment horizontal="left" vertical="center"/>
    </xf>
    <xf numFmtId="0" fontId="7" fillId="0" borderId="0" xfId="4" applyFont="1" applyAlignment="1">
      <alignment horizontal="left"/>
    </xf>
    <xf numFmtId="0" fontId="26" fillId="0" borderId="0" xfId="4"/>
    <xf numFmtId="0" fontId="26" fillId="0" borderId="0" xfId="4" applyFill="1" applyBorder="1" applyAlignment="1">
      <alignment vertical="center"/>
    </xf>
    <xf numFmtId="0" fontId="7" fillId="0" borderId="0" xfId="4" applyFont="1" applyBorder="1" applyAlignment="1" applyProtection="1">
      <alignment horizontal="left" vertical="center"/>
      <protection locked="0"/>
    </xf>
    <xf numFmtId="0" fontId="26" fillId="0" borderId="0" xfId="4" applyBorder="1" applyAlignment="1" applyProtection="1">
      <alignment vertical="center"/>
      <protection locked="0"/>
    </xf>
    <xf numFmtId="0" fontId="2" fillId="2" borderId="0" xfId="0" applyFont="1" applyFill="1" applyBorder="1" applyAlignment="1" applyProtection="1">
      <alignment horizontal="right" vertical="center" wrapText="1"/>
    </xf>
    <xf numFmtId="167" fontId="0" fillId="10" borderId="38" xfId="0" applyNumberFormat="1" applyFont="1" applyFill="1" applyBorder="1" applyAlignment="1" applyProtection="1">
      <alignment vertical="center" wrapText="1"/>
      <protection locked="0"/>
    </xf>
    <xf numFmtId="0" fontId="29" fillId="2" borderId="0" xfId="0" applyFont="1" applyFill="1" applyBorder="1" applyAlignment="1" applyProtection="1">
      <alignment horizontal="left" vertical="center" wrapText="1"/>
    </xf>
    <xf numFmtId="167" fontId="0" fillId="10" borderId="0" xfId="0" applyNumberFormat="1" applyFont="1" applyFill="1" applyBorder="1" applyAlignment="1" applyProtection="1">
      <alignment vertical="center" wrapText="1"/>
      <protection locked="0"/>
    </xf>
    <xf numFmtId="167" fontId="2" fillId="2" borderId="0" xfId="0" applyNumberFormat="1" applyFont="1" applyFill="1" applyBorder="1" applyAlignment="1" applyProtection="1">
      <alignment horizontal="center" vertical="center" wrapText="1"/>
    </xf>
    <xf numFmtId="0" fontId="0" fillId="15" borderId="0" xfId="0" applyFill="1"/>
    <xf numFmtId="0" fontId="0" fillId="15" borderId="0" xfId="0" applyFill="1" applyAlignment="1">
      <alignment horizontal="justify" vertical="center"/>
    </xf>
    <xf numFmtId="0" fontId="28" fillId="14" borderId="43" xfId="4" applyFont="1" applyFill="1" applyBorder="1" applyAlignment="1" applyProtection="1">
      <alignment horizontal="center" vertical="center" wrapText="1"/>
    </xf>
    <xf numFmtId="0" fontId="27" fillId="0" borderId="44" xfId="4" applyFont="1" applyBorder="1" applyAlignment="1" applyProtection="1">
      <alignment horizontal="left" vertical="center"/>
    </xf>
    <xf numFmtId="0" fontId="27" fillId="0" borderId="45" xfId="4" applyFont="1" applyBorder="1" applyAlignment="1" applyProtection="1">
      <alignment horizontal="left" vertical="center" wrapText="1"/>
    </xf>
    <xf numFmtId="0" fontId="27" fillId="0" borderId="48" xfId="4" applyFont="1" applyBorder="1" applyAlignment="1" applyProtection="1">
      <alignment horizontal="left" vertical="center"/>
    </xf>
    <xf numFmtId="0" fontId="27" fillId="0" borderId="49" xfId="4" applyFont="1" applyBorder="1" applyAlignment="1" applyProtection="1">
      <alignment vertical="center" wrapText="1"/>
    </xf>
    <xf numFmtId="0" fontId="27" fillId="0" borderId="44" xfId="4" applyNumberFormat="1" applyFont="1" applyFill="1" applyBorder="1" applyAlignment="1" applyProtection="1">
      <alignment horizontal="left" vertical="center"/>
    </xf>
    <xf numFmtId="0" fontId="27" fillId="0" borderId="45" xfId="4" applyNumberFormat="1" applyFont="1" applyFill="1" applyBorder="1" applyAlignment="1" applyProtection="1">
      <alignment horizontal="left" vertical="center" wrapText="1"/>
    </xf>
    <xf numFmtId="0" fontId="27" fillId="0" borderId="49" xfId="4" applyFont="1" applyBorder="1" applyAlignment="1" applyProtection="1">
      <alignment horizontal="left" vertical="center" wrapText="1"/>
    </xf>
    <xf numFmtId="0" fontId="27" fillId="0" borderId="44" xfId="4" applyFont="1" applyBorder="1" applyAlignment="1" applyProtection="1">
      <alignment horizontal="center"/>
      <protection locked="0"/>
    </xf>
    <xf numFmtId="0" fontId="27" fillId="0" borderId="53" xfId="4" applyFont="1" applyBorder="1" applyAlignment="1" applyProtection="1">
      <alignment vertical="center" wrapText="1"/>
      <protection locked="0"/>
    </xf>
    <xf numFmtId="0" fontId="27" fillId="0" borderId="44" xfId="4" applyFont="1" applyBorder="1" applyAlignment="1" applyProtection="1">
      <alignment horizontal="center" wrapText="1"/>
      <protection locked="0"/>
    </xf>
    <xf numFmtId="0" fontId="27" fillId="0" borderId="44" xfId="4" applyFont="1" applyBorder="1" applyAlignment="1" applyProtection="1">
      <alignment vertical="center" wrapText="1"/>
      <protection locked="0"/>
    </xf>
    <xf numFmtId="0" fontId="27" fillId="0" borderId="44" xfId="4" applyFont="1" applyBorder="1" applyAlignment="1" applyProtection="1">
      <alignment horizontal="center" vertical="center"/>
      <protection locked="0"/>
    </xf>
    <xf numFmtId="0" fontId="0" fillId="15" borderId="0" xfId="0" applyFill="1" applyBorder="1"/>
    <xf numFmtId="0" fontId="36" fillId="17" borderId="0" xfId="0" applyFont="1" applyFill="1" applyBorder="1" applyAlignment="1">
      <alignment horizontal="center" vertical="center" wrapText="1"/>
    </xf>
    <xf numFmtId="0" fontId="36" fillId="17" borderId="0" xfId="0" applyFont="1" applyFill="1" applyBorder="1" applyAlignment="1">
      <alignment horizontal="center" vertical="center"/>
    </xf>
    <xf numFmtId="0" fontId="43" fillId="15" borderId="0" xfId="0" applyFont="1" applyFill="1" applyBorder="1" applyAlignment="1">
      <alignment horizontal="left"/>
    </xf>
    <xf numFmtId="0" fontId="0" fillId="0" borderId="0" xfId="0" applyFill="1" applyBorder="1"/>
    <xf numFmtId="0" fontId="44" fillId="18" borderId="0" xfId="0" applyFont="1" applyFill="1" applyBorder="1" applyAlignment="1">
      <alignment horizontal="center"/>
    </xf>
    <xf numFmtId="170" fontId="44" fillId="18" borderId="0" xfId="7" applyFont="1" applyFill="1" applyBorder="1" applyAlignment="1">
      <alignment horizontal="center"/>
    </xf>
    <xf numFmtId="170" fontId="44" fillId="18" borderId="0" xfId="0" applyNumberFormat="1" applyFont="1" applyFill="1" applyBorder="1" applyAlignment="1">
      <alignment horizontal="center"/>
    </xf>
    <xf numFmtId="0" fontId="44" fillId="0" borderId="0" xfId="0" applyFont="1" applyFill="1" applyBorder="1" applyAlignment="1">
      <alignment horizontal="center"/>
    </xf>
    <xf numFmtId="170" fontId="44" fillId="0" borderId="0" xfId="7" applyFont="1" applyFill="1" applyBorder="1" applyAlignment="1">
      <alignment horizontal="center"/>
    </xf>
    <xf numFmtId="170" fontId="44" fillId="0" borderId="0" xfId="0" applyNumberFormat="1" applyFont="1" applyFill="1" applyBorder="1" applyAlignment="1">
      <alignment horizontal="center"/>
    </xf>
    <xf numFmtId="0" fontId="43" fillId="0" borderId="0" xfId="0" applyFont="1" applyFill="1" applyBorder="1" applyAlignment="1">
      <alignment horizontal="center"/>
    </xf>
    <xf numFmtId="4" fontId="0" fillId="0" borderId="0" xfId="0" applyNumberFormat="1" applyFill="1" applyBorder="1"/>
    <xf numFmtId="0" fontId="1" fillId="19" borderId="0" xfId="0" applyFont="1" applyFill="1"/>
    <xf numFmtId="169" fontId="14" fillId="0" borderId="0" xfId="6" applyFont="1"/>
    <xf numFmtId="0" fontId="0" fillId="15" borderId="0" xfId="0" applyFill="1" applyBorder="1" applyAlignment="1">
      <alignment horizontal="center"/>
    </xf>
    <xf numFmtId="4" fontId="0" fillId="0" borderId="55" xfId="0" applyNumberFormat="1" applyFill="1" applyBorder="1" applyAlignment="1">
      <alignment horizontal="center"/>
    </xf>
    <xf numFmtId="9" fontId="0" fillId="0" borderId="55" xfId="2" applyFont="1" applyFill="1" applyBorder="1" applyAlignment="1">
      <alignment horizontal="center"/>
    </xf>
    <xf numFmtId="9" fontId="0" fillId="9" borderId="55" xfId="2" applyFont="1" applyFill="1" applyBorder="1" applyAlignment="1">
      <alignment horizontal="center"/>
    </xf>
    <xf numFmtId="0" fontId="38" fillId="0" borderId="0" xfId="0" applyFont="1" applyFill="1" applyBorder="1" applyAlignment="1">
      <alignment horizontal="center" vertical="center" wrapText="1"/>
    </xf>
    <xf numFmtId="170" fontId="39" fillId="0" borderId="55" xfId="7" applyFont="1" applyFill="1" applyBorder="1" applyAlignment="1">
      <alignment horizontal="center"/>
    </xf>
    <xf numFmtId="171" fontId="0" fillId="15" borderId="0" xfId="6" applyNumberFormat="1" applyFont="1" applyFill="1" applyBorder="1"/>
    <xf numFmtId="0" fontId="0" fillId="0" borderId="55" xfId="6" applyNumberFormat="1" applyFont="1" applyFill="1" applyBorder="1" applyAlignment="1">
      <alignment horizontal="center"/>
    </xf>
    <xf numFmtId="0" fontId="0" fillId="9" borderId="0" xfId="0" applyFill="1" applyBorder="1" applyAlignment="1">
      <alignment horizontal="center"/>
    </xf>
    <xf numFmtId="8" fontId="0" fillId="15" borderId="0" xfId="0" applyNumberFormat="1" applyFill="1" applyBorder="1"/>
    <xf numFmtId="0" fontId="41" fillId="0" borderId="57" xfId="0" applyFont="1" applyBorder="1" applyAlignment="1">
      <alignment horizontal="center"/>
    </xf>
    <xf numFmtId="0" fontId="33" fillId="0" borderId="57" xfId="0" applyFont="1" applyBorder="1" applyAlignment="1">
      <alignment horizontal="center"/>
    </xf>
    <xf numFmtId="0" fontId="42" fillId="0" borderId="55" xfId="6" applyNumberFormat="1" applyFont="1" applyFill="1" applyBorder="1" applyAlignment="1">
      <alignment horizontal="center"/>
    </xf>
    <xf numFmtId="172" fontId="0" fillId="15" borderId="0" xfId="0" applyNumberFormat="1" applyFill="1" applyBorder="1"/>
    <xf numFmtId="0" fontId="46" fillId="0" borderId="58" xfId="0" applyFont="1" applyFill="1" applyBorder="1" applyAlignment="1" applyProtection="1">
      <alignment horizontal="left"/>
    </xf>
    <xf numFmtId="173" fontId="47" fillId="20" borderId="59" xfId="2" applyNumberFormat="1" applyFont="1" applyFill="1" applyBorder="1" applyAlignment="1" applyProtection="1">
      <alignment horizontal="center"/>
    </xf>
    <xf numFmtId="172" fontId="42" fillId="0" borderId="55" xfId="2" applyNumberFormat="1" applyFont="1" applyFill="1" applyBorder="1" applyAlignment="1">
      <alignment horizontal="center"/>
    </xf>
    <xf numFmtId="0" fontId="46" fillId="0" borderId="60" xfId="0" applyFont="1" applyFill="1" applyBorder="1" applyAlignment="1" applyProtection="1">
      <alignment horizontal="left"/>
    </xf>
    <xf numFmtId="173" fontId="47" fillId="20" borderId="61" xfId="2" applyNumberFormat="1" applyFont="1" applyFill="1" applyBorder="1" applyAlignment="1" applyProtection="1">
      <alignment horizontal="center"/>
    </xf>
    <xf numFmtId="0" fontId="34" fillId="0" borderId="0" xfId="0" applyFont="1" applyFill="1" applyBorder="1"/>
    <xf numFmtId="44" fontId="0" fillId="15" borderId="0" xfId="0" applyNumberFormat="1" applyFill="1" applyBorder="1"/>
    <xf numFmtId="4" fontId="0" fillId="0" borderId="0" xfId="0" applyNumberFormat="1" applyFont="1" applyFill="1" applyBorder="1" applyProtection="1">
      <protection locked="0"/>
    </xf>
    <xf numFmtId="0" fontId="3" fillId="0" borderId="0" xfId="0" applyFont="1" applyFill="1" applyBorder="1" applyAlignment="1">
      <alignment horizontal="center"/>
    </xf>
    <xf numFmtId="0" fontId="45" fillId="0" borderId="0" xfId="9" applyFill="1" applyBorder="1"/>
    <xf numFmtId="165" fontId="13" fillId="2" borderId="16" xfId="0" applyNumberFormat="1" applyFont="1" applyFill="1" applyBorder="1" applyAlignment="1" applyProtection="1">
      <alignment horizontal="center" vertical="center"/>
    </xf>
    <xf numFmtId="165" fontId="13" fillId="2" borderId="22" xfId="0" applyNumberFormat="1" applyFont="1" applyFill="1" applyBorder="1" applyAlignment="1" applyProtection="1">
      <alignment horizontal="center" vertical="center"/>
    </xf>
    <xf numFmtId="168" fontId="49" fillId="12" borderId="63" xfId="0" applyNumberFormat="1" applyFont="1" applyFill="1" applyBorder="1" applyAlignment="1" applyProtection="1">
      <alignment horizontal="center" vertical="center" wrapText="1"/>
    </xf>
    <xf numFmtId="0" fontId="27" fillId="21" borderId="44" xfId="4" applyFont="1" applyFill="1" applyBorder="1" applyAlignment="1" applyProtection="1">
      <alignment wrapText="1"/>
      <protection locked="0"/>
    </xf>
    <xf numFmtId="0" fontId="27" fillId="21" borderId="44" xfId="4" applyFont="1" applyFill="1" applyBorder="1" applyAlignment="1" applyProtection="1">
      <alignment vertical="center" wrapText="1"/>
      <protection locked="0"/>
    </xf>
    <xf numFmtId="0" fontId="27" fillId="21" borderId="53" xfId="4" applyFont="1" applyFill="1" applyBorder="1" applyAlignment="1" applyProtection="1">
      <alignment wrapText="1"/>
      <protection locked="0"/>
    </xf>
    <xf numFmtId="0" fontId="27" fillId="21" borderId="53" xfId="4" applyFont="1" applyFill="1" applyBorder="1" applyAlignment="1" applyProtection="1">
      <alignment vertical="center" wrapText="1"/>
      <protection locked="0"/>
    </xf>
    <xf numFmtId="0" fontId="28" fillId="14" borderId="43" xfId="4" applyFont="1" applyFill="1" applyBorder="1" applyAlignment="1" applyProtection="1">
      <alignment horizontal="center" vertical="center" wrapText="1"/>
      <protection locked="0"/>
    </xf>
    <xf numFmtId="0" fontId="26" fillId="0" borderId="0" xfId="4" applyProtection="1">
      <protection locked="0"/>
    </xf>
    <xf numFmtId="0" fontId="27" fillId="21" borderId="44" xfId="4" applyFont="1" applyFill="1" applyBorder="1" applyAlignment="1" applyProtection="1">
      <alignment horizontal="left" vertical="center" wrapText="1"/>
      <protection locked="0"/>
    </xf>
    <xf numFmtId="0" fontId="7" fillId="0" borderId="0" xfId="4" applyFont="1" applyBorder="1" applyAlignment="1" applyProtection="1">
      <alignment horizontal="left"/>
      <protection locked="0"/>
    </xf>
    <xf numFmtId="0" fontId="7" fillId="0" borderId="0" xfId="4" applyFont="1" applyAlignment="1" applyProtection="1">
      <alignment horizontal="left"/>
      <protection locked="0"/>
    </xf>
    <xf numFmtId="0" fontId="2" fillId="0" borderId="0" xfId="0" applyFont="1" applyAlignment="1" applyProtection="1">
      <alignment horizontal="center" vertical="center" wrapText="1"/>
    </xf>
    <xf numFmtId="0" fontId="0" fillId="15" borderId="29" xfId="0" applyFill="1" applyBorder="1"/>
    <xf numFmtId="0" fontId="0" fillId="15" borderId="30" xfId="0" applyFill="1" applyBorder="1"/>
    <xf numFmtId="0" fontId="0" fillId="15" borderId="31" xfId="0" applyFill="1" applyBorder="1"/>
    <xf numFmtId="0" fontId="31" fillId="15" borderId="64" xfId="0" applyFont="1" applyFill="1" applyBorder="1" applyAlignment="1">
      <alignment horizontal="center" vertical="center"/>
    </xf>
    <xf numFmtId="0" fontId="31" fillId="15" borderId="0" xfId="0" applyFont="1" applyFill="1" applyBorder="1" applyAlignment="1">
      <alignment horizontal="center" vertical="center"/>
    </xf>
    <xf numFmtId="0" fontId="31" fillId="15" borderId="65" xfId="0" applyFont="1" applyFill="1" applyBorder="1" applyAlignment="1">
      <alignment horizontal="center" vertical="center"/>
    </xf>
    <xf numFmtId="0" fontId="31" fillId="15" borderId="64" xfId="0" applyFont="1" applyFill="1" applyBorder="1" applyAlignment="1">
      <alignment horizontal="center" vertical="center" wrapText="1"/>
    </xf>
    <xf numFmtId="0" fontId="31" fillId="15" borderId="0" xfId="0" applyFont="1" applyFill="1" applyBorder="1" applyAlignment="1">
      <alignment horizontal="center" vertical="center" wrapText="1"/>
    </xf>
    <xf numFmtId="0" fontId="31" fillId="15" borderId="65" xfId="0" applyFont="1" applyFill="1" applyBorder="1" applyAlignment="1">
      <alignment horizontal="center" vertical="center" wrapText="1"/>
    </xf>
    <xf numFmtId="0" fontId="0" fillId="15" borderId="64" xfId="0" applyFill="1" applyBorder="1" applyAlignment="1">
      <alignment horizontal="left" vertical="center" wrapText="1"/>
    </xf>
    <xf numFmtId="0" fontId="0" fillId="15" borderId="0" xfId="0" applyFill="1" applyBorder="1" applyAlignment="1">
      <alignment horizontal="left" vertical="center" wrapText="1"/>
    </xf>
    <xf numFmtId="0" fontId="0" fillId="15" borderId="65" xfId="0" applyFill="1" applyBorder="1" applyAlignment="1">
      <alignment horizontal="left" vertical="center" wrapText="1"/>
    </xf>
    <xf numFmtId="0" fontId="0" fillId="15" borderId="66" xfId="0" applyFill="1" applyBorder="1" applyAlignment="1">
      <alignment horizontal="left" vertical="center" wrapText="1"/>
    </xf>
    <xf numFmtId="0" fontId="0" fillId="15" borderId="28" xfId="0" applyFill="1" applyBorder="1" applyAlignment="1">
      <alignment horizontal="left" vertical="center" wrapText="1"/>
    </xf>
    <xf numFmtId="0" fontId="0" fillId="15" borderId="67" xfId="0" applyFill="1" applyBorder="1" applyAlignment="1">
      <alignment horizontal="left" vertical="center" wrapText="1"/>
    </xf>
    <xf numFmtId="0" fontId="2" fillId="15" borderId="64" xfId="0" applyFont="1" applyFill="1" applyBorder="1" applyAlignment="1">
      <alignment horizontal="center" vertical="center" wrapText="1"/>
    </xf>
    <xf numFmtId="0" fontId="2" fillId="15" borderId="0" xfId="0" applyFont="1" applyFill="1" applyBorder="1" applyAlignment="1">
      <alignment horizontal="center" vertical="center" wrapText="1"/>
    </xf>
    <xf numFmtId="0" fontId="2" fillId="15" borderId="65" xfId="0" applyFont="1" applyFill="1" applyBorder="1" applyAlignment="1">
      <alignment horizontal="center" vertical="center" wrapText="1"/>
    </xf>
    <xf numFmtId="0" fontId="3" fillId="16" borderId="64" xfId="0" applyFont="1" applyFill="1" applyBorder="1" applyAlignment="1">
      <alignment horizontal="center" vertical="center"/>
    </xf>
    <xf numFmtId="0" fontId="3" fillId="16" borderId="0" xfId="0" applyFont="1" applyFill="1" applyBorder="1" applyAlignment="1">
      <alignment horizontal="center" vertical="center"/>
    </xf>
    <xf numFmtId="0" fontId="3" fillId="16" borderId="65" xfId="0" applyFont="1" applyFill="1" applyBorder="1" applyAlignment="1">
      <alignment horizontal="center" vertical="center"/>
    </xf>
    <xf numFmtId="0" fontId="0" fillId="15" borderId="64" xfId="0" applyFill="1" applyBorder="1" applyAlignment="1">
      <alignment horizontal="left" vertical="center"/>
    </xf>
    <xf numFmtId="0" fontId="0" fillId="15" borderId="0" xfId="0" applyFill="1" applyBorder="1" applyAlignment="1">
      <alignment horizontal="left" vertical="center"/>
    </xf>
    <xf numFmtId="0" fontId="0" fillId="15" borderId="65" xfId="0" applyFill="1" applyBorder="1" applyAlignment="1">
      <alignment horizontal="left" vertical="center"/>
    </xf>
    <xf numFmtId="0" fontId="0" fillId="15" borderId="64" xfId="0" applyFont="1" applyFill="1" applyBorder="1" applyAlignment="1">
      <alignment horizontal="left" vertical="center" wrapText="1"/>
    </xf>
    <xf numFmtId="0" fontId="0" fillId="15" borderId="0" xfId="0" applyFont="1" applyFill="1" applyBorder="1" applyAlignment="1">
      <alignment horizontal="left" vertical="center" wrapText="1"/>
    </xf>
    <xf numFmtId="0" fontId="0" fillId="15" borderId="65" xfId="0" applyFont="1" applyFill="1" applyBorder="1" applyAlignment="1">
      <alignment horizontal="left" vertical="center" wrapText="1"/>
    </xf>
    <xf numFmtId="0" fontId="28" fillId="0" borderId="46" xfId="4" applyNumberFormat="1" applyFont="1" applyFill="1" applyBorder="1" applyAlignment="1" applyProtection="1">
      <alignment horizontal="center" vertical="center" wrapText="1"/>
    </xf>
    <xf numFmtId="0" fontId="28" fillId="0" borderId="47" xfId="4" applyNumberFormat="1" applyFont="1" applyFill="1" applyBorder="1" applyAlignment="1" applyProtection="1">
      <alignment horizontal="center" vertical="center" wrapText="1"/>
    </xf>
    <xf numFmtId="0" fontId="28" fillId="0" borderId="49" xfId="4" applyNumberFormat="1" applyFont="1" applyFill="1" applyBorder="1" applyAlignment="1" applyProtection="1">
      <alignment horizontal="center" vertical="center"/>
    </xf>
    <xf numFmtId="0" fontId="28" fillId="0" borderId="50" xfId="4" applyNumberFormat="1" applyFont="1" applyFill="1" applyBorder="1" applyAlignment="1" applyProtection="1">
      <alignment horizontal="center" vertical="center"/>
    </xf>
    <xf numFmtId="0" fontId="28" fillId="0" borderId="51" xfId="4" applyNumberFormat="1" applyFont="1" applyFill="1" applyBorder="1" applyAlignment="1" applyProtection="1">
      <alignment horizontal="center" vertical="center"/>
    </xf>
    <xf numFmtId="0" fontId="28" fillId="0" borderId="52" xfId="4" applyNumberFormat="1" applyFont="1" applyFill="1" applyBorder="1" applyAlignment="1" applyProtection="1">
      <alignment horizontal="center" vertical="center"/>
    </xf>
    <xf numFmtId="0" fontId="3" fillId="0" borderId="0" xfId="0" applyFont="1" applyAlignment="1" applyProtection="1">
      <alignment horizontal="center" vertical="center" wrapText="1"/>
    </xf>
    <xf numFmtId="0" fontId="0" fillId="7" borderId="30" xfId="0" applyFill="1" applyBorder="1" applyAlignment="1" applyProtection="1">
      <alignment horizontal="left" vertical="center" wrapText="1"/>
      <protection locked="0"/>
    </xf>
    <xf numFmtId="0" fontId="4" fillId="2" borderId="0" xfId="0" applyFont="1" applyFill="1" applyBorder="1" applyAlignment="1" applyProtection="1">
      <alignment wrapText="1"/>
    </xf>
    <xf numFmtId="0" fontId="5" fillId="0" borderId="0" xfId="0" applyFont="1" applyBorder="1" applyAlignment="1" applyProtection="1">
      <alignment vertical="center"/>
    </xf>
    <xf numFmtId="0" fontId="7" fillId="10" borderId="27" xfId="0" applyFont="1" applyFill="1" applyBorder="1" applyAlignment="1" applyProtection="1">
      <alignment horizontal="center" wrapText="1"/>
      <protection locked="0"/>
    </xf>
    <xf numFmtId="0" fontId="5" fillId="7" borderId="27" xfId="0" applyFont="1" applyFill="1" applyBorder="1" applyAlignment="1" applyProtection="1">
      <alignment vertical="center"/>
      <protection locked="0"/>
    </xf>
    <xf numFmtId="0" fontId="4" fillId="8" borderId="0" xfId="0" applyFont="1" applyFill="1" applyBorder="1" applyAlignment="1" applyProtection="1">
      <alignment horizontal="center" vertical="center" wrapText="1"/>
    </xf>
    <xf numFmtId="0" fontId="5" fillId="9" borderId="0" xfId="0" applyFont="1" applyFill="1" applyBorder="1" applyAlignment="1" applyProtection="1">
      <alignment vertical="center"/>
    </xf>
    <xf numFmtId="167" fontId="6" fillId="0" borderId="62" xfId="0" applyNumberFormat="1" applyFont="1" applyFill="1" applyBorder="1" applyAlignment="1" applyProtection="1">
      <alignment horizontal="center" wrapText="1"/>
    </xf>
    <xf numFmtId="167" fontId="5" fillId="0" borderId="62" xfId="0" applyNumberFormat="1" applyFont="1" applyFill="1" applyBorder="1" applyAlignment="1" applyProtection="1">
      <alignment horizontal="center" vertical="center"/>
    </xf>
    <xf numFmtId="0" fontId="6" fillId="10" borderId="2" xfId="0" applyFont="1" applyFill="1" applyBorder="1" applyAlignment="1" applyProtection="1">
      <alignment horizontal="center" wrapText="1"/>
      <protection locked="0"/>
    </xf>
    <xf numFmtId="0" fontId="5" fillId="7" borderId="2" xfId="0" applyFont="1" applyFill="1" applyBorder="1" applyAlignment="1" applyProtection="1">
      <alignment horizontal="center" vertical="center"/>
      <protection locked="0"/>
    </xf>
    <xf numFmtId="0" fontId="18" fillId="2" borderId="0" xfId="0" applyFont="1" applyFill="1" applyBorder="1" applyAlignment="1" applyProtection="1">
      <alignment horizontal="center" wrapText="1"/>
    </xf>
    <xf numFmtId="0" fontId="8" fillId="2" borderId="19" xfId="0" applyFont="1" applyFill="1" applyBorder="1" applyAlignment="1" applyProtection="1">
      <alignment vertical="center" wrapText="1"/>
    </xf>
    <xf numFmtId="0" fontId="5" fillId="0" borderId="20" xfId="0" applyFont="1" applyBorder="1" applyAlignment="1" applyProtection="1">
      <alignment vertical="center"/>
    </xf>
    <xf numFmtId="0" fontId="5" fillId="0" borderId="21" xfId="0" applyFont="1" applyBorder="1" applyAlignment="1" applyProtection="1">
      <alignment vertical="center"/>
    </xf>
    <xf numFmtId="9" fontId="14" fillId="2" borderId="23" xfId="2" applyFont="1" applyFill="1" applyBorder="1" applyAlignment="1" applyProtection="1">
      <alignment horizontal="center" vertical="center"/>
    </xf>
    <xf numFmtId="9" fontId="5" fillId="0" borderId="24" xfId="2" applyFont="1" applyBorder="1" applyAlignment="1" applyProtection="1">
      <alignment vertical="center"/>
    </xf>
    <xf numFmtId="9" fontId="7" fillId="10" borderId="54" xfId="0" applyNumberFormat="1" applyFont="1" applyFill="1" applyBorder="1" applyAlignment="1" applyProtection="1">
      <alignment horizontal="center" vertical="center" wrapText="1"/>
      <protection locked="0"/>
    </xf>
    <xf numFmtId="0" fontId="5" fillId="7" borderId="54" xfId="0" applyFont="1" applyFill="1" applyBorder="1" applyAlignment="1" applyProtection="1">
      <alignment vertical="center"/>
      <protection locked="0"/>
    </xf>
    <xf numFmtId="0" fontId="4" fillId="3" borderId="0" xfId="0" applyFont="1" applyFill="1" applyBorder="1" applyAlignment="1" applyProtection="1">
      <alignment wrapText="1"/>
    </xf>
    <xf numFmtId="0" fontId="8" fillId="4" borderId="3" xfId="0" applyFont="1" applyFill="1" applyBorder="1" applyAlignment="1" applyProtection="1">
      <alignment horizontal="center" vertical="center" wrapText="1"/>
    </xf>
    <xf numFmtId="0" fontId="5" fillId="0" borderId="4" xfId="0" applyFont="1" applyBorder="1" applyAlignment="1" applyProtection="1">
      <alignment vertical="center"/>
    </xf>
    <xf numFmtId="0" fontId="5" fillId="0" borderId="5" xfId="0" applyFont="1" applyBorder="1" applyAlignment="1" applyProtection="1">
      <alignment vertical="center"/>
    </xf>
    <xf numFmtId="0" fontId="9" fillId="4" borderId="7" xfId="0" applyFont="1" applyFill="1" applyBorder="1" applyAlignment="1" applyProtection="1">
      <alignment horizontal="center" vertical="center" wrapText="1"/>
    </xf>
    <xf numFmtId="0" fontId="5" fillId="0" borderId="8" xfId="0" applyFont="1" applyBorder="1" applyAlignment="1" applyProtection="1">
      <alignment vertical="center"/>
    </xf>
    <xf numFmtId="0" fontId="8" fillId="2" borderId="9" xfId="0" applyFont="1" applyFill="1" applyBorder="1" applyAlignment="1" applyProtection="1">
      <alignment vertical="center" wrapText="1"/>
    </xf>
    <xf numFmtId="0" fontId="5" fillId="0" borderId="1" xfId="0" applyFont="1" applyBorder="1" applyAlignment="1" applyProtection="1">
      <alignment vertical="center"/>
    </xf>
    <xf numFmtId="0" fontId="5" fillId="0" borderId="10" xfId="0" applyFont="1" applyBorder="1" applyAlignment="1" applyProtection="1">
      <alignment vertical="center"/>
    </xf>
    <xf numFmtId="9" fontId="12" fillId="2" borderId="12" xfId="2" applyFont="1" applyFill="1" applyBorder="1" applyAlignment="1" applyProtection="1">
      <alignment horizontal="center" vertical="center" wrapText="1"/>
    </xf>
    <xf numFmtId="9" fontId="5" fillId="0" borderId="13" xfId="2" applyFont="1" applyBorder="1" applyAlignment="1" applyProtection="1">
      <alignment vertical="center"/>
    </xf>
    <xf numFmtId="0" fontId="3" fillId="2" borderId="38" xfId="0" applyFont="1" applyFill="1" applyBorder="1" applyAlignment="1" applyProtection="1">
      <alignment horizontal="center" vertical="center" wrapText="1"/>
    </xf>
    <xf numFmtId="167" fontId="0" fillId="10" borderId="38" xfId="0" applyNumberFormat="1" applyFont="1" applyFill="1" applyBorder="1" applyAlignment="1" applyProtection="1">
      <alignment horizontal="center" vertical="center" wrapText="1"/>
      <protection locked="0"/>
    </xf>
    <xf numFmtId="0" fontId="14" fillId="11" borderId="3" xfId="0" applyFont="1" applyFill="1" applyBorder="1" applyAlignment="1" applyProtection="1">
      <alignment horizontal="left" vertical="center" wrapText="1"/>
      <protection locked="0"/>
    </xf>
    <xf numFmtId="0" fontId="19" fillId="7" borderId="8" xfId="0" applyFont="1" applyFill="1" applyBorder="1" applyAlignment="1" applyProtection="1">
      <alignment horizontal="left" vertical="center" wrapText="1"/>
      <protection locked="0"/>
    </xf>
    <xf numFmtId="0" fontId="16" fillId="11" borderId="3" xfId="0" applyFont="1" applyFill="1" applyBorder="1" applyAlignment="1" applyProtection="1">
      <alignment horizontal="center" vertical="center" wrapText="1"/>
      <protection locked="0"/>
    </xf>
    <xf numFmtId="0" fontId="17" fillId="7" borderId="8" xfId="0" applyFont="1" applyFill="1" applyBorder="1" applyAlignment="1" applyProtection="1">
      <alignment horizontal="center" vertical="center"/>
      <protection locked="0"/>
    </xf>
    <xf numFmtId="0" fontId="16" fillId="11" borderId="3" xfId="0" applyFont="1" applyFill="1" applyBorder="1" applyAlignment="1" applyProtection="1">
      <alignment horizontal="left" vertical="center" wrapText="1"/>
      <protection locked="0"/>
    </xf>
    <xf numFmtId="0" fontId="17" fillId="7" borderId="8" xfId="0" applyFont="1" applyFill="1" applyBorder="1" applyAlignment="1" applyProtection="1">
      <alignment horizontal="left" vertical="center"/>
      <protection locked="0"/>
    </xf>
    <xf numFmtId="0" fontId="16" fillId="11" borderId="8" xfId="0" applyFont="1" applyFill="1" applyBorder="1" applyAlignment="1" applyProtection="1">
      <alignment horizontal="left" vertical="center" wrapText="1"/>
      <protection locked="0"/>
    </xf>
    <xf numFmtId="0" fontId="16" fillId="11" borderId="8" xfId="0" applyFont="1" applyFill="1" applyBorder="1" applyAlignment="1" applyProtection="1">
      <alignment horizontal="center" vertical="center" wrapText="1"/>
      <protection locked="0"/>
    </xf>
    <xf numFmtId="0" fontId="8" fillId="2" borderId="0" xfId="0" applyFont="1" applyFill="1" applyBorder="1" applyAlignment="1" applyProtection="1">
      <alignment wrapText="1"/>
      <protection locked="0"/>
    </xf>
    <xf numFmtId="0" fontId="5" fillId="0" borderId="0" xfId="0" applyFont="1" applyBorder="1" applyAlignment="1" applyProtection="1">
      <alignment vertical="center"/>
      <protection locked="0"/>
    </xf>
    <xf numFmtId="0" fontId="3" fillId="0" borderId="0" xfId="0" applyFont="1" applyAlignment="1" applyProtection="1">
      <alignment horizontal="center"/>
      <protection locked="0"/>
    </xf>
    <xf numFmtId="0" fontId="0" fillId="7" borderId="28" xfId="0" applyFill="1" applyBorder="1" applyAlignment="1" applyProtection="1">
      <alignment horizontal="center"/>
      <protection locked="0"/>
    </xf>
    <xf numFmtId="0" fontId="8" fillId="2" borderId="3" xfId="0" applyFont="1" applyFill="1" applyBorder="1" applyAlignment="1" applyProtection="1">
      <alignment vertical="center" wrapText="1"/>
    </xf>
    <xf numFmtId="0" fontId="8" fillId="2" borderId="3" xfId="0" applyFont="1" applyFill="1" applyBorder="1" applyAlignment="1" applyProtection="1">
      <alignment horizontal="center"/>
    </xf>
    <xf numFmtId="0" fontId="15" fillId="4" borderId="3" xfId="0" applyFont="1" applyFill="1" applyBorder="1" applyAlignment="1" applyProtection="1">
      <alignment horizontal="center" vertical="center" wrapText="1"/>
    </xf>
    <xf numFmtId="0" fontId="8" fillId="2" borderId="14" xfId="0" applyFont="1" applyFill="1" applyBorder="1" applyAlignment="1" applyProtection="1">
      <alignment vertical="center" wrapText="1"/>
    </xf>
    <xf numFmtId="0" fontId="5" fillId="0" borderId="2" xfId="0" applyFont="1" applyBorder="1" applyAlignment="1" applyProtection="1">
      <alignment vertical="center"/>
    </xf>
    <xf numFmtId="0" fontId="5" fillId="0" borderId="15" xfId="0" applyFont="1" applyBorder="1" applyAlignment="1" applyProtection="1">
      <alignment vertical="center"/>
    </xf>
    <xf numFmtId="9" fontId="12" fillId="2" borderId="17" xfId="2" applyFont="1" applyFill="1" applyBorder="1" applyAlignment="1" applyProtection="1">
      <alignment horizontal="center" vertical="center" wrapText="1"/>
    </xf>
    <xf numFmtId="9" fontId="5" fillId="0" borderId="18" xfId="2" applyFont="1" applyBorder="1" applyAlignment="1" applyProtection="1">
      <alignment vertical="center"/>
    </xf>
    <xf numFmtId="9" fontId="14" fillId="2" borderId="17" xfId="2" applyFont="1" applyFill="1" applyBorder="1" applyAlignment="1" applyProtection="1">
      <alignment horizontal="center" vertical="center"/>
    </xf>
    <xf numFmtId="0" fontId="15" fillId="12" borderId="3" xfId="0" applyFont="1" applyFill="1" applyBorder="1" applyAlignment="1" applyProtection="1">
      <alignment horizontal="center" vertical="center"/>
    </xf>
    <xf numFmtId="0" fontId="15" fillId="12" borderId="4" xfId="0" applyFont="1" applyFill="1" applyBorder="1" applyAlignment="1" applyProtection="1">
      <alignment horizontal="center" vertical="center"/>
    </xf>
    <xf numFmtId="0" fontId="15" fillId="12" borderId="3" xfId="0" applyFont="1" applyFill="1" applyBorder="1" applyAlignment="1" applyProtection="1">
      <alignment horizontal="center" vertical="center" wrapText="1"/>
    </xf>
    <xf numFmtId="0" fontId="15" fillId="12" borderId="4" xfId="0" applyFont="1" applyFill="1" applyBorder="1" applyAlignment="1" applyProtection="1">
      <alignment horizontal="center" vertical="center" wrapText="1"/>
    </xf>
    <xf numFmtId="0" fontId="4" fillId="12" borderId="3" xfId="0" applyFont="1" applyFill="1" applyBorder="1" applyAlignment="1" applyProtection="1">
      <alignment horizontal="center" vertical="center" wrapText="1"/>
    </xf>
    <xf numFmtId="0" fontId="5" fillId="9" borderId="4" xfId="0" applyFont="1" applyFill="1" applyBorder="1" applyAlignment="1" applyProtection="1">
      <alignment vertical="center"/>
    </xf>
    <xf numFmtId="0" fontId="5" fillId="9" borderId="8" xfId="0" applyFont="1" applyFill="1" applyBorder="1" applyAlignment="1" applyProtection="1">
      <alignment vertical="center"/>
    </xf>
    <xf numFmtId="0" fontId="6" fillId="5" borderId="3" xfId="0" applyFont="1" applyFill="1" applyBorder="1" applyAlignment="1" applyProtection="1">
      <alignment vertical="center" wrapText="1"/>
      <protection locked="0"/>
    </xf>
    <xf numFmtId="0" fontId="5" fillId="0" borderId="8" xfId="0" applyFont="1" applyBorder="1" applyAlignment="1" applyProtection="1">
      <alignment vertical="center"/>
      <protection locked="0"/>
    </xf>
    <xf numFmtId="0" fontId="37" fillId="15" borderId="0" xfId="0" applyFont="1" applyFill="1" applyBorder="1" applyAlignment="1">
      <alignment horizontal="center"/>
    </xf>
    <xf numFmtId="0" fontId="40" fillId="15" borderId="56" xfId="8" applyFont="1" applyFill="1" applyBorder="1" applyAlignment="1">
      <alignment horizontal="center"/>
    </xf>
    <xf numFmtId="0" fontId="23" fillId="0" borderId="17" xfId="3" applyFont="1" applyBorder="1"/>
    <xf numFmtId="0" fontId="5" fillId="0" borderId="2" xfId="3" applyFont="1" applyBorder="1"/>
    <xf numFmtId="0" fontId="5" fillId="0" borderId="15" xfId="3" applyFont="1" applyBorder="1"/>
    <xf numFmtId="0" fontId="22" fillId="0" borderId="0" xfId="3" applyFont="1" applyAlignment="1"/>
    <xf numFmtId="0" fontId="24" fillId="4" borderId="17" xfId="3" applyFont="1" applyFill="1" applyBorder="1" applyAlignment="1">
      <alignment horizontal="center"/>
    </xf>
    <xf numFmtId="0" fontId="16" fillId="4" borderId="23" xfId="3" applyFont="1" applyFill="1" applyBorder="1" applyAlignment="1">
      <alignment horizontal="center" wrapText="1"/>
    </xf>
    <xf numFmtId="0" fontId="5" fillId="0" borderId="41" xfId="3" applyFont="1" applyBorder="1"/>
    <xf numFmtId="0" fontId="5" fillId="0" borderId="12" xfId="3" applyFont="1" applyBorder="1"/>
    <xf numFmtId="0" fontId="5" fillId="0" borderId="10" xfId="3" applyFont="1" applyBorder="1"/>
    <xf numFmtId="0" fontId="16" fillId="4" borderId="17" xfId="3" applyFont="1" applyFill="1" applyBorder="1" applyAlignment="1">
      <alignment horizontal="center"/>
    </xf>
    <xf numFmtId="0" fontId="16" fillId="4" borderId="42" xfId="3" applyFont="1" applyFill="1" applyBorder="1" applyAlignment="1">
      <alignment horizontal="center" wrapText="1"/>
    </xf>
    <xf numFmtId="0" fontId="5" fillId="0" borderId="11" xfId="3" applyFont="1" applyBorder="1"/>
    <xf numFmtId="0" fontId="23" fillId="5" borderId="0" xfId="3" applyFont="1" applyFill="1" applyBorder="1"/>
    <xf numFmtId="0" fontId="5" fillId="0" borderId="0" xfId="3" applyFont="1" applyBorder="1"/>
    <xf numFmtId="0" fontId="16" fillId="5" borderId="0" xfId="3" applyFont="1" applyFill="1" applyBorder="1" applyAlignment="1">
      <alignment vertical="top" wrapText="1"/>
    </xf>
    <xf numFmtId="1" fontId="6" fillId="10" borderId="2" xfId="0" applyNumberFormat="1" applyFont="1" applyFill="1" applyBorder="1" applyAlignment="1" applyProtection="1">
      <alignment horizontal="center" wrapText="1"/>
      <protection locked="0"/>
    </xf>
    <xf numFmtId="1" fontId="5" fillId="7" borderId="2" xfId="0" applyNumberFormat="1" applyFont="1" applyFill="1" applyBorder="1" applyAlignment="1" applyProtection="1">
      <alignment horizontal="center" vertical="center"/>
      <protection locked="0"/>
    </xf>
    <xf numFmtId="0" fontId="3" fillId="0" borderId="0" xfId="0" applyFont="1" applyAlignment="1" applyProtection="1">
      <alignment horizontal="center" vertical="center" wrapText="1"/>
      <protection locked="0"/>
    </xf>
    <xf numFmtId="0" fontId="0" fillId="7" borderId="30" xfId="0" applyFill="1" applyBorder="1" applyAlignment="1" applyProtection="1">
      <alignment horizontal="left" vertical="center"/>
      <protection locked="0"/>
    </xf>
    <xf numFmtId="0" fontId="9" fillId="0" borderId="34" xfId="0" applyFont="1" applyBorder="1" applyAlignment="1" applyProtection="1">
      <alignment horizontal="left"/>
    </xf>
    <xf numFmtId="0" fontId="19" fillId="0" borderId="35" xfId="0" applyFont="1" applyBorder="1" applyAlignment="1" applyProtection="1">
      <alignment horizontal="left" vertical="center"/>
    </xf>
    <xf numFmtId="0" fontId="19" fillId="0" borderId="36" xfId="0" applyFont="1" applyBorder="1" applyAlignment="1" applyProtection="1">
      <alignment horizontal="left" vertical="center"/>
    </xf>
    <xf numFmtId="9" fontId="16" fillId="2" borderId="17" xfId="2" applyFont="1" applyFill="1" applyBorder="1" applyAlignment="1" applyProtection="1">
      <alignment horizontal="center"/>
    </xf>
    <xf numFmtId="9" fontId="17" fillId="0" borderId="18" xfId="2" applyFont="1" applyBorder="1" applyAlignment="1" applyProtection="1">
      <alignment vertical="center"/>
    </xf>
    <xf numFmtId="0" fontId="7" fillId="10" borderId="2" xfId="0" applyFont="1" applyFill="1" applyBorder="1" applyAlignment="1" applyProtection="1">
      <alignment horizontal="center" wrapText="1"/>
      <protection locked="0"/>
    </xf>
    <xf numFmtId="0" fontId="5" fillId="7" borderId="2" xfId="0" applyFont="1" applyFill="1" applyBorder="1" applyAlignment="1" applyProtection="1">
      <alignment vertical="center"/>
      <protection locked="0"/>
    </xf>
    <xf numFmtId="0" fontId="8" fillId="4" borderId="29" xfId="0" applyFont="1" applyFill="1" applyBorder="1" applyAlignment="1" applyProtection="1">
      <alignment horizontal="center" vertical="center" wrapText="1"/>
    </xf>
    <xf numFmtId="0" fontId="5" fillId="0" borderId="30" xfId="0" applyFont="1" applyBorder="1" applyAlignment="1" applyProtection="1">
      <alignment vertical="center"/>
    </xf>
    <xf numFmtId="0" fontId="5" fillId="0" borderId="31" xfId="0" applyFont="1" applyBorder="1" applyAlignment="1" applyProtection="1">
      <alignment vertical="center"/>
    </xf>
    <xf numFmtId="0" fontId="9" fillId="0" borderId="32" xfId="0" applyFont="1" applyBorder="1" applyAlignment="1" applyProtection="1">
      <alignment horizontal="left" wrapText="1"/>
    </xf>
    <xf numFmtId="0" fontId="19" fillId="0" borderId="2" xfId="0" applyFont="1" applyBorder="1" applyAlignment="1" applyProtection="1">
      <alignment horizontal="left" vertical="center"/>
    </xf>
    <xf numFmtId="0" fontId="19" fillId="0" borderId="33" xfId="0" applyFont="1" applyBorder="1" applyAlignment="1" applyProtection="1">
      <alignment horizontal="left" vertical="center"/>
    </xf>
    <xf numFmtId="9" fontId="20" fillId="2" borderId="12" xfId="2" applyFont="1" applyFill="1" applyBorder="1" applyAlignment="1" applyProtection="1">
      <alignment horizontal="center" vertical="center" wrapText="1"/>
    </xf>
    <xf numFmtId="9" fontId="17" fillId="0" borderId="13" xfId="2" applyFont="1" applyBorder="1" applyAlignment="1" applyProtection="1">
      <alignment vertical="center"/>
    </xf>
    <xf numFmtId="9" fontId="20" fillId="2" borderId="17" xfId="2" applyFont="1" applyFill="1" applyBorder="1" applyAlignment="1" applyProtection="1">
      <alignment horizontal="center" vertical="center" wrapText="1"/>
    </xf>
    <xf numFmtId="0" fontId="3" fillId="2" borderId="0" xfId="0" applyFont="1" applyFill="1" applyBorder="1" applyAlignment="1" applyProtection="1">
      <alignment horizontal="left" wrapText="1"/>
    </xf>
    <xf numFmtId="0" fontId="6" fillId="10" borderId="27" xfId="0" applyFont="1" applyFill="1" applyBorder="1" applyAlignment="1" applyProtection="1">
      <alignment horizontal="center" wrapText="1"/>
      <protection locked="0"/>
    </xf>
    <xf numFmtId="0" fontId="3" fillId="2" borderId="28" xfId="0" applyFont="1" applyFill="1" applyBorder="1" applyAlignment="1" applyProtection="1">
      <alignment horizontal="left" vertical="center" wrapText="1"/>
    </xf>
    <xf numFmtId="0" fontId="8" fillId="2" borderId="37" xfId="0" applyFont="1" applyFill="1" applyBorder="1" applyAlignment="1" applyProtection="1">
      <alignment vertical="center" wrapText="1"/>
    </xf>
    <xf numFmtId="0" fontId="5" fillId="0" borderId="38" xfId="0" applyFont="1" applyBorder="1" applyAlignment="1" applyProtection="1">
      <alignment vertical="center"/>
    </xf>
    <xf numFmtId="0" fontId="5" fillId="0" borderId="39" xfId="0" applyFont="1" applyBorder="1" applyAlignment="1" applyProtection="1">
      <alignment vertical="center"/>
    </xf>
    <xf numFmtId="0" fontId="9" fillId="0" borderId="0" xfId="0" applyFont="1" applyBorder="1" applyAlignment="1" applyProtection="1">
      <alignment horizontal="left" wrapText="1"/>
      <protection locked="0"/>
    </xf>
    <xf numFmtId="0" fontId="19" fillId="0" borderId="0" xfId="0" applyFont="1" applyBorder="1" applyAlignment="1" applyProtection="1">
      <alignment horizontal="left" vertical="center"/>
      <protection locked="0"/>
    </xf>
    <xf numFmtId="0" fontId="9" fillId="0" borderId="0" xfId="0" applyFont="1" applyBorder="1" applyAlignment="1" applyProtection="1">
      <alignment horizontal="left"/>
      <protection locked="0"/>
    </xf>
    <xf numFmtId="0" fontId="2" fillId="0" borderId="0" xfId="0" applyFont="1" applyAlignment="1" applyProtection="1">
      <alignment horizontal="center" vertical="center" wrapText="1"/>
    </xf>
    <xf numFmtId="0" fontId="2" fillId="0" borderId="40" xfId="0" applyFont="1" applyBorder="1" applyAlignment="1" applyProtection="1">
      <alignment horizontal="left" wrapText="1"/>
    </xf>
    <xf numFmtId="0" fontId="2" fillId="0" borderId="0" xfId="0" applyFont="1" applyAlignment="1" applyProtection="1">
      <alignment horizontal="left" wrapText="1"/>
    </xf>
    <xf numFmtId="0" fontId="33" fillId="0" borderId="0" xfId="0" applyFont="1" applyAlignment="1" applyProtection="1">
      <alignment horizontal="center" vertical="center" wrapText="1"/>
      <protection hidden="1"/>
    </xf>
    <xf numFmtId="10" fontId="14" fillId="2" borderId="0" xfId="0" applyNumberFormat="1" applyFont="1" applyFill="1" applyBorder="1" applyAlignment="1" applyProtection="1">
      <alignment horizontal="center" vertical="center"/>
    </xf>
    <xf numFmtId="0" fontId="14" fillId="2" borderId="0" xfId="0" applyFont="1" applyFill="1" applyBorder="1" applyAlignment="1" applyProtection="1">
      <alignment vertical="center"/>
    </xf>
    <xf numFmtId="0" fontId="2" fillId="2" borderId="0" xfId="0" applyFont="1" applyFill="1" applyBorder="1" applyAlignment="1" applyProtection="1">
      <alignment horizontal="center" vertical="center" wrapText="1"/>
    </xf>
  </cellXfs>
  <cellStyles count="10">
    <cellStyle name="Hipervínculo" xfId="9" builtinId="8"/>
    <cellStyle name="Millares 2" xfId="6"/>
    <cellStyle name="Moneda" xfId="1" builtinId="4"/>
    <cellStyle name="Moneda 2" xfId="7"/>
    <cellStyle name="Normal" xfId="0" builtinId="0"/>
    <cellStyle name="Normal 2" xfId="3"/>
    <cellStyle name="Normal 2 2" xfId="8"/>
    <cellStyle name="Normal 3" xfId="4"/>
    <cellStyle name="Normal 4" xfId="5"/>
    <cellStyle name="Porcentaje" xfId="2" builtinId="5"/>
  </cellStyles>
  <dxfs count="8">
    <dxf>
      <border>
        <left style="thin">
          <color auto="1"/>
        </left>
        <right style="thin">
          <color auto="1"/>
        </right>
        <top style="thin">
          <color auto="1"/>
        </top>
        <bottom style="thin">
          <color auto="1"/>
        </bottom>
        <vertical/>
        <horizontal/>
      </border>
    </dxf>
    <dxf>
      <fill>
        <patternFill>
          <bgColor theme="0" tint="-4.9989318521683403E-2"/>
        </patternFill>
      </fill>
    </dxf>
    <dxf>
      <fill>
        <patternFill patternType="none">
          <bgColor auto="1"/>
        </patternFill>
      </fill>
      <border>
        <left style="thin">
          <color theme="0" tint="-0.34998626667073579"/>
        </left>
        <right style="thin">
          <color theme="0" tint="-0.34998626667073579"/>
        </right>
        <top style="thin">
          <color theme="0" tint="-0.34998626667073579"/>
        </top>
        <bottom style="thin">
          <color theme="0" tint="-0.34998626667073579"/>
        </bottom>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ill>
        <patternFill>
          <bgColor theme="0" tint="-4.9989318521683403E-2"/>
        </patternFill>
      </fill>
    </dxf>
    <dxf>
      <fill>
        <patternFill patternType="none">
          <bgColor auto="1"/>
        </patternFill>
      </fill>
      <border>
        <left style="thin">
          <color theme="0" tint="-0.34998626667073579"/>
        </left>
        <right style="thin">
          <color theme="0" tint="-0.34998626667073579"/>
        </right>
        <top style="thin">
          <color theme="0" tint="-0.34998626667073579"/>
        </top>
        <bottom style="thin">
          <color theme="0" tint="-0.34998626667073579"/>
        </bottom>
      </border>
    </dxf>
    <dxf>
      <border>
        <left style="thin">
          <color auto="1"/>
        </left>
        <right style="thin">
          <color auto="1"/>
        </right>
        <top style="thin">
          <color auto="1"/>
        </top>
        <bottom style="thin">
          <color auto="1"/>
        </bottom>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4.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5</xdr:col>
      <xdr:colOff>914400</xdr:colOff>
      <xdr:row>0</xdr:row>
      <xdr:rowOff>0</xdr:rowOff>
    </xdr:from>
    <xdr:ext cx="1390650" cy="561975"/>
    <xdr:pic>
      <xdr:nvPicPr>
        <xdr:cNvPr id="2" name="image1.jpg" title="Imagen"/>
        <xdr:cNvPicPr preferRelativeResize="0"/>
      </xdr:nvPicPr>
      <xdr:blipFill>
        <a:blip xmlns:r="http://schemas.openxmlformats.org/officeDocument/2006/relationships" r:embed="rId1" cstate="print"/>
        <a:stretch>
          <a:fillRect/>
        </a:stretch>
      </xdr:blipFill>
      <xdr:spPr>
        <a:xfrm>
          <a:off x="7353300" y="0"/>
          <a:ext cx="1390650" cy="561975"/>
        </a:xfrm>
        <a:prstGeom prst="rect">
          <a:avLst/>
        </a:prstGeom>
        <a:noFill/>
      </xdr:spPr>
    </xdr:pic>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Cecilia/Dropbox/Planilla%20Excel/Plantillas%20a%20subir%202017/Seguimiento%20de%20trabajos%20en%20Excel_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ecilia/Dropbox/Planilla%20Excel/Plantillas%20a%20subir%202017/Ya%20subidas/Seguimiento%20de%20productos%20en%20Alquile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PC-20021811/Downloads/ESTEBAN/CALCULADORAS%20RBT/Sistema%20FRANCES%20con%20gracia%20vEB.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PC-20021811/Downloads/planilla-de-amortizacion-sistema-frances-con-periodo-de-gracia%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Clientes"/>
      <sheetName val="Tipo de Trabajos"/>
      <sheetName val="Trabajos "/>
      <sheetName val="Estado de trabajos"/>
      <sheetName val="Estado de cobranzas"/>
    </sheetNames>
    <sheetDataSet>
      <sheetData sheetId="0"/>
      <sheetData sheetId="1">
        <row r="5">
          <cell r="B5" t="str">
            <v xml:space="preserve">DiMar </v>
          </cell>
        </row>
        <row r="6">
          <cell r="B6" t="str">
            <v>Victoria</v>
          </cell>
        </row>
        <row r="7">
          <cell r="B7" t="str">
            <v>Mue-B</v>
          </cell>
        </row>
        <row r="8">
          <cell r="B8" t="str">
            <v>Logitel</v>
          </cell>
        </row>
      </sheetData>
      <sheetData sheetId="2">
        <row r="5">
          <cell r="B5" t="str">
            <v>Fundas de almohadón</v>
          </cell>
        </row>
        <row r="6">
          <cell r="B6" t="str">
            <v>Individuales</v>
          </cell>
        </row>
        <row r="7">
          <cell r="B7" t="str">
            <v>Cortinas de Living</v>
          </cell>
        </row>
        <row r="8">
          <cell r="B8" t="str">
            <v>Mantel</v>
          </cell>
        </row>
        <row r="9">
          <cell r="B9" t="str">
            <v>Fundas de sillón</v>
          </cell>
        </row>
      </sheetData>
      <sheetData sheetId="3">
        <row r="5">
          <cell r="B5">
            <v>43113</v>
          </cell>
          <cell r="E5">
            <v>1</v>
          </cell>
          <cell r="G5" t="str">
            <v>Básicos</v>
          </cell>
          <cell r="H5">
            <v>2</v>
          </cell>
          <cell r="J5" t="str">
            <v>En Proceso</v>
          </cell>
        </row>
        <row r="6">
          <cell r="B6">
            <v>43114</v>
          </cell>
          <cell r="E6">
            <v>2</v>
          </cell>
          <cell r="G6" t="str">
            <v>Rústico</v>
          </cell>
          <cell r="H6">
            <v>1</v>
          </cell>
          <cell r="J6" t="str">
            <v>En Proceso</v>
          </cell>
        </row>
        <row r="7">
          <cell r="B7">
            <v>43114</v>
          </cell>
          <cell r="E7">
            <v>3</v>
          </cell>
          <cell r="G7" t="str">
            <v>BlackOut</v>
          </cell>
          <cell r="H7">
            <v>1</v>
          </cell>
          <cell r="J7" t="str">
            <v>En Proceso</v>
          </cell>
        </row>
        <row r="8">
          <cell r="B8">
            <v>43115</v>
          </cell>
          <cell r="E8">
            <v>4</v>
          </cell>
          <cell r="G8" t="str">
            <v>Básico</v>
          </cell>
          <cell r="H8">
            <v>2</v>
          </cell>
          <cell r="J8" t="str">
            <v>No Empezado</v>
          </cell>
        </row>
        <row r="9">
          <cell r="B9">
            <v>43116</v>
          </cell>
          <cell r="E9">
            <v>5</v>
          </cell>
          <cell r="G9" t="str">
            <v>Rústico</v>
          </cell>
          <cell r="H9">
            <v>2</v>
          </cell>
          <cell r="J9" t="str">
            <v>No Empezado</v>
          </cell>
        </row>
        <row r="10">
          <cell r="B10">
            <v>43117</v>
          </cell>
          <cell r="E10">
            <v>6</v>
          </cell>
          <cell r="G10" t="str">
            <v>Básico</v>
          </cell>
          <cell r="H10">
            <v>2</v>
          </cell>
          <cell r="J10" t="str">
            <v>No Empezado</v>
          </cell>
        </row>
      </sheetData>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Clientes"/>
      <sheetName val="Productos en Alquiler"/>
      <sheetName val="Registro"/>
      <sheetName val="Reporte"/>
      <sheetName val="Distribución"/>
      <sheetName val="Ayuda"/>
    </sheetNames>
    <sheetDataSet>
      <sheetData sheetId="0" refreshError="1"/>
      <sheetData sheetId="1">
        <row r="5">
          <cell r="B5" t="str">
            <v>Cliente</v>
          </cell>
        </row>
        <row r="6">
          <cell r="B6" t="str">
            <v>Valerio SRL</v>
          </cell>
        </row>
        <row r="7">
          <cell r="B7" t="str">
            <v>Miguel Mathew</v>
          </cell>
        </row>
        <row r="8">
          <cell r="B8" t="str">
            <v>Marco López</v>
          </cell>
        </row>
        <row r="9">
          <cell r="B9" t="str">
            <v>Juan Perez</v>
          </cell>
        </row>
        <row r="10">
          <cell r="B10" t="str">
            <v>Pedro Sanchez</v>
          </cell>
        </row>
      </sheetData>
      <sheetData sheetId="2">
        <row r="4">
          <cell r="B4" t="str">
            <v>Código</v>
          </cell>
        </row>
        <row r="5">
          <cell r="B5" t="str">
            <v>A120</v>
          </cell>
        </row>
        <row r="6">
          <cell r="B6" t="str">
            <v>A121</v>
          </cell>
        </row>
        <row r="7">
          <cell r="B7" t="str">
            <v>A122</v>
          </cell>
        </row>
        <row r="8">
          <cell r="B8" t="str">
            <v>A123</v>
          </cell>
        </row>
      </sheetData>
      <sheetData sheetId="3" refreshError="1"/>
      <sheetData sheetId="4" refreshError="1"/>
      <sheetData sheetId="5" refreshError="1"/>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A_Sistema_Francés_con_gracia"/>
      <sheetName val="Auxiliar"/>
    </sheetNames>
    <sheetDataSet>
      <sheetData sheetId="0" refreshError="1"/>
      <sheetData sheetId="1" refreshError="1"/>
      <sheetData sheetId="2">
        <row r="3">
          <cell r="A3" t="str">
            <v>Capital</v>
          </cell>
          <cell r="C3" t="str">
            <v>Mensual</v>
          </cell>
        </row>
        <row r="4">
          <cell r="A4" t="str">
            <v>Capital e Intereses</v>
          </cell>
          <cell r="C4" t="str">
            <v>Bimensual</v>
          </cell>
        </row>
        <row r="5">
          <cell r="C5" t="str">
            <v>Trimestral</v>
          </cell>
        </row>
        <row r="6">
          <cell r="C6" t="str">
            <v>Cuatrimestral</v>
          </cell>
        </row>
        <row r="7">
          <cell r="C7" t="str">
            <v>Semestral</v>
          </cell>
        </row>
        <row r="8">
          <cell r="C8" t="str">
            <v>Anual</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A_Sistema_Francés_con_gracia"/>
      <sheetName val="Ayuda"/>
      <sheetName val="Auxiliar"/>
    </sheetNames>
    <sheetDataSet>
      <sheetData sheetId="0"/>
      <sheetData sheetId="1"/>
      <sheetData sheetId="2"/>
      <sheetData sheetId="3">
        <row r="3">
          <cell r="A3" t="str">
            <v>Capital</v>
          </cell>
          <cell r="C3" t="str">
            <v>Mensual</v>
          </cell>
        </row>
        <row r="4">
          <cell r="A4" t="str">
            <v>Capital e Intereses</v>
          </cell>
          <cell r="C4" t="str">
            <v>Bimensual</v>
          </cell>
        </row>
        <row r="5">
          <cell r="C5" t="str">
            <v>Trimestral</v>
          </cell>
        </row>
        <row r="6">
          <cell r="C6" t="str">
            <v>Cuatrimestral</v>
          </cell>
        </row>
        <row r="7">
          <cell r="C7" t="str">
            <v>Semestral</v>
          </cell>
        </row>
        <row r="8">
          <cell r="C8" t="str">
            <v>Anual</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27"/>
  <sheetViews>
    <sheetView tabSelected="1" zoomScaleNormal="100" workbookViewId="0">
      <selection activeCell="B5" sqref="B5:I5"/>
    </sheetView>
  </sheetViews>
  <sheetFormatPr baseColWidth="10" defaultRowHeight="15" x14ac:dyDescent="0.25"/>
  <cols>
    <col min="1" max="16384" width="11.42578125" style="62"/>
  </cols>
  <sheetData>
    <row r="1" spans="2:9" x14ac:dyDescent="0.25">
      <c r="B1" s="129"/>
      <c r="C1" s="130"/>
      <c r="D1" s="130"/>
      <c r="E1" s="130"/>
      <c r="F1" s="130"/>
      <c r="G1" s="130"/>
      <c r="H1" s="130"/>
      <c r="I1" s="131"/>
    </row>
    <row r="2" spans="2:9" x14ac:dyDescent="0.25">
      <c r="B2" s="147" t="s">
        <v>100</v>
      </c>
      <c r="C2" s="148"/>
      <c r="D2" s="148"/>
      <c r="E2" s="148"/>
      <c r="F2" s="148"/>
      <c r="G2" s="148"/>
      <c r="H2" s="148"/>
      <c r="I2" s="149"/>
    </row>
    <row r="3" spans="2:9" ht="42.75" customHeight="1" x14ac:dyDescent="0.25">
      <c r="B3" s="153" t="s">
        <v>150</v>
      </c>
      <c r="C3" s="154"/>
      <c r="D3" s="154"/>
      <c r="E3" s="154"/>
      <c r="F3" s="154"/>
      <c r="G3" s="154"/>
      <c r="H3" s="154"/>
      <c r="I3" s="155"/>
    </row>
    <row r="4" spans="2:9" x14ac:dyDescent="0.25">
      <c r="B4" s="147" t="s">
        <v>98</v>
      </c>
      <c r="C4" s="148"/>
      <c r="D4" s="148"/>
      <c r="E4" s="148"/>
      <c r="F4" s="148"/>
      <c r="G4" s="148"/>
      <c r="H4" s="148"/>
      <c r="I4" s="149"/>
    </row>
    <row r="5" spans="2:9" ht="36" customHeight="1" x14ac:dyDescent="0.25">
      <c r="B5" s="144" t="s">
        <v>156</v>
      </c>
      <c r="C5" s="145"/>
      <c r="D5" s="145"/>
      <c r="E5" s="145"/>
      <c r="F5" s="145"/>
      <c r="G5" s="145"/>
      <c r="H5" s="145"/>
      <c r="I5" s="146"/>
    </row>
    <row r="6" spans="2:9" x14ac:dyDescent="0.25">
      <c r="B6" s="150" t="s">
        <v>101</v>
      </c>
      <c r="C6" s="151"/>
      <c r="D6" s="151"/>
      <c r="E6" s="151"/>
      <c r="F6" s="151"/>
      <c r="G6" s="151"/>
      <c r="H6" s="151"/>
      <c r="I6" s="152"/>
    </row>
    <row r="7" spans="2:9" ht="54.75" customHeight="1" x14ac:dyDescent="0.25">
      <c r="B7" s="138" t="s">
        <v>117</v>
      </c>
      <c r="C7" s="139"/>
      <c r="D7" s="139"/>
      <c r="E7" s="139"/>
      <c r="F7" s="139"/>
      <c r="G7" s="139"/>
      <c r="H7" s="139"/>
      <c r="I7" s="140"/>
    </row>
    <row r="8" spans="2:9" ht="34.5" customHeight="1" x14ac:dyDescent="0.25">
      <c r="B8" s="138" t="s">
        <v>102</v>
      </c>
      <c r="C8" s="139"/>
      <c r="D8" s="139"/>
      <c r="E8" s="139"/>
      <c r="F8" s="139"/>
      <c r="G8" s="139"/>
      <c r="H8" s="139"/>
      <c r="I8" s="140"/>
    </row>
    <row r="9" spans="2:9" ht="42.75" customHeight="1" x14ac:dyDescent="0.25">
      <c r="B9" s="138" t="s">
        <v>103</v>
      </c>
      <c r="C9" s="139"/>
      <c r="D9" s="139"/>
      <c r="E9" s="139"/>
      <c r="F9" s="139"/>
      <c r="G9" s="139"/>
      <c r="H9" s="139"/>
      <c r="I9" s="140"/>
    </row>
    <row r="10" spans="2:9" ht="31.5" customHeight="1" x14ac:dyDescent="0.25">
      <c r="B10" s="135" t="s">
        <v>104</v>
      </c>
      <c r="C10" s="136"/>
      <c r="D10" s="136"/>
      <c r="E10" s="136"/>
      <c r="F10" s="136"/>
      <c r="G10" s="136"/>
      <c r="H10" s="136"/>
      <c r="I10" s="137"/>
    </row>
    <row r="11" spans="2:9" ht="29.25" customHeight="1" x14ac:dyDescent="0.25">
      <c r="B11" s="135" t="s">
        <v>105</v>
      </c>
      <c r="C11" s="136"/>
      <c r="D11" s="136"/>
      <c r="E11" s="136"/>
      <c r="F11" s="136"/>
      <c r="G11" s="136"/>
      <c r="H11" s="136"/>
      <c r="I11" s="137"/>
    </row>
    <row r="12" spans="2:9" ht="85.5" customHeight="1" x14ac:dyDescent="0.25">
      <c r="B12" s="135" t="s">
        <v>112</v>
      </c>
      <c r="C12" s="136"/>
      <c r="D12" s="136"/>
      <c r="E12" s="136"/>
      <c r="F12" s="136"/>
      <c r="G12" s="136"/>
      <c r="H12" s="136"/>
      <c r="I12" s="137"/>
    </row>
    <row r="13" spans="2:9" ht="50.25" customHeight="1" x14ac:dyDescent="0.25">
      <c r="B13" s="138" t="s">
        <v>106</v>
      </c>
      <c r="C13" s="139"/>
      <c r="D13" s="139"/>
      <c r="E13" s="139"/>
      <c r="F13" s="139"/>
      <c r="G13" s="139"/>
      <c r="H13" s="139"/>
      <c r="I13" s="140"/>
    </row>
    <row r="14" spans="2:9" ht="37.5" customHeight="1" x14ac:dyDescent="0.25">
      <c r="B14" s="138" t="s">
        <v>107</v>
      </c>
      <c r="C14" s="139"/>
      <c r="D14" s="139"/>
      <c r="E14" s="139"/>
      <c r="F14" s="139"/>
      <c r="G14" s="139"/>
      <c r="H14" s="139"/>
      <c r="I14" s="140"/>
    </row>
    <row r="15" spans="2:9" x14ac:dyDescent="0.25">
      <c r="B15" s="147" t="s">
        <v>99</v>
      </c>
      <c r="C15" s="148"/>
      <c r="D15" s="148"/>
      <c r="E15" s="148"/>
      <c r="F15" s="148"/>
      <c r="G15" s="148"/>
      <c r="H15" s="148"/>
      <c r="I15" s="149"/>
    </row>
    <row r="16" spans="2:9" ht="36" customHeight="1" x14ac:dyDescent="0.25">
      <c r="B16" s="144" t="s">
        <v>157</v>
      </c>
      <c r="C16" s="145"/>
      <c r="D16" s="145"/>
      <c r="E16" s="145"/>
      <c r="F16" s="145"/>
      <c r="G16" s="145"/>
      <c r="H16" s="145"/>
      <c r="I16" s="146"/>
    </row>
    <row r="17" spans="2:9" x14ac:dyDescent="0.25">
      <c r="B17" s="150" t="s">
        <v>101</v>
      </c>
      <c r="C17" s="151"/>
      <c r="D17" s="151"/>
      <c r="E17" s="151"/>
      <c r="F17" s="151"/>
      <c r="G17" s="151"/>
      <c r="H17" s="151"/>
      <c r="I17" s="152"/>
    </row>
    <row r="18" spans="2:9" ht="58.5" customHeight="1" x14ac:dyDescent="0.25">
      <c r="B18" s="138" t="s">
        <v>117</v>
      </c>
      <c r="C18" s="139"/>
      <c r="D18" s="139"/>
      <c r="E18" s="139"/>
      <c r="F18" s="139"/>
      <c r="G18" s="139"/>
      <c r="H18" s="139"/>
      <c r="I18" s="140"/>
    </row>
    <row r="19" spans="2:9" ht="56.25" customHeight="1" x14ac:dyDescent="0.25">
      <c r="B19" s="138" t="s">
        <v>108</v>
      </c>
      <c r="C19" s="139"/>
      <c r="D19" s="139"/>
      <c r="E19" s="139"/>
      <c r="F19" s="139"/>
      <c r="G19" s="139"/>
      <c r="H19" s="139"/>
      <c r="I19" s="140"/>
    </row>
    <row r="20" spans="2:9" ht="33" customHeight="1" x14ac:dyDescent="0.25">
      <c r="B20" s="138" t="s">
        <v>109</v>
      </c>
      <c r="C20" s="139"/>
      <c r="D20" s="139"/>
      <c r="E20" s="139"/>
      <c r="F20" s="139"/>
      <c r="G20" s="139"/>
      <c r="H20" s="139"/>
      <c r="I20" s="140"/>
    </row>
    <row r="21" spans="2:9" ht="33.75" customHeight="1" x14ac:dyDescent="0.25">
      <c r="B21" s="135" t="s">
        <v>114</v>
      </c>
      <c r="C21" s="136"/>
      <c r="D21" s="136"/>
      <c r="E21" s="136"/>
      <c r="F21" s="136"/>
      <c r="G21" s="136"/>
      <c r="H21" s="136"/>
      <c r="I21" s="137"/>
    </row>
    <row r="22" spans="2:9" x14ac:dyDescent="0.25">
      <c r="B22" s="132" t="s">
        <v>105</v>
      </c>
      <c r="C22" s="133"/>
      <c r="D22" s="133"/>
      <c r="E22" s="133"/>
      <c r="F22" s="133"/>
      <c r="G22" s="133"/>
      <c r="H22" s="133"/>
      <c r="I22" s="134"/>
    </row>
    <row r="23" spans="2:9" ht="80.25" customHeight="1" x14ac:dyDescent="0.25">
      <c r="B23" s="135" t="s">
        <v>112</v>
      </c>
      <c r="C23" s="136"/>
      <c r="D23" s="136"/>
      <c r="E23" s="136"/>
      <c r="F23" s="136"/>
      <c r="G23" s="136"/>
      <c r="H23" s="136"/>
      <c r="I23" s="137"/>
    </row>
    <row r="24" spans="2:9" ht="51" customHeight="1" x14ac:dyDescent="0.25">
      <c r="B24" s="138" t="s">
        <v>110</v>
      </c>
      <c r="C24" s="139"/>
      <c r="D24" s="139"/>
      <c r="E24" s="139"/>
      <c r="F24" s="139"/>
      <c r="G24" s="139"/>
      <c r="H24" s="139"/>
      <c r="I24" s="140"/>
    </row>
    <row r="25" spans="2:9" ht="41.25" customHeight="1" thickBot="1" x14ac:dyDescent="0.3">
      <c r="B25" s="141" t="s">
        <v>111</v>
      </c>
      <c r="C25" s="142"/>
      <c r="D25" s="142"/>
      <c r="E25" s="142"/>
      <c r="F25" s="142"/>
      <c r="G25" s="142"/>
      <c r="H25" s="142"/>
      <c r="I25" s="143"/>
    </row>
    <row r="26" spans="2:9" x14ac:dyDescent="0.25">
      <c r="B26" s="63"/>
    </row>
    <row r="27" spans="2:9" x14ac:dyDescent="0.25">
      <c r="B27" s="63"/>
    </row>
  </sheetData>
  <sheetProtection password="C7C9" sheet="1" objects="1" scenarios="1"/>
  <mergeCells count="24">
    <mergeCell ref="B2:I2"/>
    <mergeCell ref="B4:I4"/>
    <mergeCell ref="B5:I5"/>
    <mergeCell ref="B6:I6"/>
    <mergeCell ref="B8:I8"/>
    <mergeCell ref="B7:I7"/>
    <mergeCell ref="B3:I3"/>
    <mergeCell ref="B16:I16"/>
    <mergeCell ref="B15:I15"/>
    <mergeCell ref="B17:I17"/>
    <mergeCell ref="B19:I19"/>
    <mergeCell ref="B14:I14"/>
    <mergeCell ref="B18:I18"/>
    <mergeCell ref="B9:I9"/>
    <mergeCell ref="B10:I10"/>
    <mergeCell ref="B11:I11"/>
    <mergeCell ref="B12:I12"/>
    <mergeCell ref="B13:I13"/>
    <mergeCell ref="B22:I22"/>
    <mergeCell ref="B23:I23"/>
    <mergeCell ref="B24:I24"/>
    <mergeCell ref="B25:I25"/>
    <mergeCell ref="B20:I20"/>
    <mergeCell ref="B21:I2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0"/>
  <sheetViews>
    <sheetView zoomScale="80" zoomScaleNormal="80" workbookViewId="0">
      <pane ySplit="1" topLeftCell="A2" activePane="bottomLeft" state="frozen"/>
      <selection pane="bottomLeft" activeCell="C9" sqref="C9"/>
    </sheetView>
  </sheetViews>
  <sheetFormatPr baseColWidth="10" defaultColWidth="10.28515625" defaultRowHeight="15" x14ac:dyDescent="0.25"/>
  <cols>
    <col min="1" max="1" width="6.28515625" style="51" customWidth="1"/>
    <col min="2" max="2" width="86.42578125" style="52" customWidth="1"/>
    <col min="3" max="3" width="22.7109375" style="124" customWidth="1"/>
    <col min="4" max="4" width="60.5703125" style="124" hidden="1" customWidth="1"/>
    <col min="5" max="16384" width="10.28515625" style="53"/>
  </cols>
  <sheetData>
    <row r="1" spans="1:5" ht="16.5" thickBot="1" x14ac:dyDescent="0.25">
      <c r="A1" s="64"/>
      <c r="B1" s="64" t="s">
        <v>67</v>
      </c>
      <c r="C1" s="123" t="s">
        <v>155</v>
      </c>
      <c r="D1" s="123" t="s">
        <v>83</v>
      </c>
    </row>
    <row r="2" spans="1:5" ht="17.25" thickTop="1" thickBot="1" x14ac:dyDescent="0.25">
      <c r="A2" s="156" t="s">
        <v>84</v>
      </c>
      <c r="B2" s="157"/>
      <c r="C2" s="74"/>
      <c r="D2" s="76"/>
      <c r="E2" s="54"/>
    </row>
    <row r="3" spans="1:5" ht="16.5" thickTop="1" thickBot="1" x14ac:dyDescent="0.25">
      <c r="A3" s="65">
        <v>1</v>
      </c>
      <c r="B3" s="66" t="s">
        <v>68</v>
      </c>
      <c r="C3" s="119"/>
      <c r="D3" s="76"/>
      <c r="E3" s="54"/>
    </row>
    <row r="4" spans="1:5" ht="16.5" thickTop="1" thickBot="1" x14ac:dyDescent="0.25">
      <c r="A4" s="67">
        <v>2</v>
      </c>
      <c r="B4" s="68" t="s">
        <v>158</v>
      </c>
      <c r="C4" s="120"/>
      <c r="D4" s="76"/>
      <c r="E4" s="54"/>
    </row>
    <row r="5" spans="1:5" ht="17.25" thickTop="1" thickBot="1" x14ac:dyDescent="0.25">
      <c r="A5" s="158" t="s">
        <v>69</v>
      </c>
      <c r="B5" s="159"/>
      <c r="C5" s="75"/>
      <c r="D5" s="76"/>
      <c r="E5" s="54"/>
    </row>
    <row r="6" spans="1:5" ht="31.5" thickTop="1" thickBot="1" x14ac:dyDescent="0.25">
      <c r="A6" s="65">
        <v>3</v>
      </c>
      <c r="B6" s="66" t="s">
        <v>85</v>
      </c>
      <c r="C6" s="120"/>
      <c r="D6" s="76"/>
      <c r="E6" s="54"/>
    </row>
    <row r="7" spans="1:5" ht="31.5" thickTop="1" thickBot="1" x14ac:dyDescent="0.25">
      <c r="A7" s="65">
        <v>4</v>
      </c>
      <c r="B7" s="66" t="s">
        <v>86</v>
      </c>
      <c r="C7" s="119"/>
      <c r="D7" s="76"/>
      <c r="E7" s="54"/>
    </row>
    <row r="8" spans="1:5" ht="31.5" thickTop="1" thickBot="1" x14ac:dyDescent="0.25">
      <c r="A8" s="65">
        <v>5</v>
      </c>
      <c r="B8" s="66" t="s">
        <v>87</v>
      </c>
      <c r="C8" s="119"/>
      <c r="D8" s="76"/>
      <c r="E8" s="54"/>
    </row>
    <row r="9" spans="1:5" ht="48" customHeight="1" thickTop="1" thickBot="1" x14ac:dyDescent="0.25">
      <c r="A9" s="65">
        <v>6</v>
      </c>
      <c r="B9" s="66" t="s">
        <v>88</v>
      </c>
      <c r="C9" s="120"/>
      <c r="D9" s="76"/>
      <c r="E9" s="54"/>
    </row>
    <row r="10" spans="1:5" ht="53.25" customHeight="1" thickTop="1" thickBot="1" x14ac:dyDescent="0.25">
      <c r="A10" s="65">
        <v>7</v>
      </c>
      <c r="B10" s="66" t="s">
        <v>70</v>
      </c>
      <c r="C10" s="120"/>
      <c r="D10" s="76"/>
      <c r="E10" s="54"/>
    </row>
    <row r="11" spans="1:5" ht="31.5" thickTop="1" thickBot="1" x14ac:dyDescent="0.25">
      <c r="A11" s="65">
        <v>8</v>
      </c>
      <c r="B11" s="66" t="s">
        <v>71</v>
      </c>
      <c r="C11" s="120"/>
      <c r="D11" s="76"/>
      <c r="E11" s="54"/>
    </row>
    <row r="12" spans="1:5" ht="45" customHeight="1" thickTop="1" thickBot="1" x14ac:dyDescent="0.25">
      <c r="A12" s="65">
        <v>9</v>
      </c>
      <c r="B12" s="66" t="s">
        <v>72</v>
      </c>
      <c r="C12" s="120"/>
      <c r="D12" s="76"/>
      <c r="E12" s="54"/>
    </row>
    <row r="13" spans="1:5" ht="16.5" thickTop="1" thickBot="1" x14ac:dyDescent="0.25">
      <c r="A13" s="65">
        <v>10</v>
      </c>
      <c r="B13" s="66" t="s">
        <v>73</v>
      </c>
      <c r="C13" s="119"/>
      <c r="D13" s="76"/>
      <c r="E13" s="54"/>
    </row>
    <row r="14" spans="1:5" ht="46.5" thickTop="1" thickBot="1" x14ac:dyDescent="0.25">
      <c r="A14" s="65">
        <v>11</v>
      </c>
      <c r="B14" s="66" t="s">
        <v>74</v>
      </c>
      <c r="C14" s="120"/>
      <c r="D14" s="76"/>
      <c r="E14" s="54"/>
    </row>
    <row r="15" spans="1:5" ht="31.5" thickTop="1" thickBot="1" x14ac:dyDescent="0.25">
      <c r="A15" s="65">
        <v>12</v>
      </c>
      <c r="B15" s="66" t="s">
        <v>75</v>
      </c>
      <c r="C15" s="120"/>
      <c r="D15" s="76"/>
      <c r="E15" s="54"/>
    </row>
    <row r="16" spans="1:5" ht="16.5" thickTop="1" thickBot="1" x14ac:dyDescent="0.25">
      <c r="A16" s="65">
        <v>13</v>
      </c>
      <c r="B16" s="66" t="s">
        <v>76</v>
      </c>
      <c r="C16" s="119"/>
      <c r="D16" s="72"/>
      <c r="E16" s="54"/>
    </row>
    <row r="17" spans="1:5" ht="17.25" thickTop="1" thickBot="1" x14ac:dyDescent="0.25">
      <c r="A17" s="160" t="s">
        <v>113</v>
      </c>
      <c r="B17" s="161"/>
      <c r="C17" s="75"/>
      <c r="D17" s="76"/>
      <c r="E17" s="54"/>
    </row>
    <row r="18" spans="1:5" ht="31.5" thickTop="1" thickBot="1" x14ac:dyDescent="0.25">
      <c r="A18" s="69">
        <v>15</v>
      </c>
      <c r="B18" s="70" t="s">
        <v>77</v>
      </c>
      <c r="C18" s="120"/>
      <c r="D18" s="76"/>
      <c r="E18" s="54"/>
    </row>
    <row r="19" spans="1:5" ht="16.5" thickTop="1" thickBot="1" x14ac:dyDescent="0.25">
      <c r="A19" s="65">
        <v>16</v>
      </c>
      <c r="B19" s="66" t="s">
        <v>78</v>
      </c>
      <c r="C19" s="120"/>
      <c r="D19" s="76"/>
      <c r="E19" s="54"/>
    </row>
    <row r="20" spans="1:5" ht="31.5" thickTop="1" thickBot="1" x14ac:dyDescent="0.25">
      <c r="A20" s="65">
        <v>17</v>
      </c>
      <c r="B20" s="66" t="s">
        <v>79</v>
      </c>
      <c r="C20" s="120"/>
      <c r="D20" s="76"/>
      <c r="E20" s="54"/>
    </row>
    <row r="21" spans="1:5" ht="16.5" thickTop="1" thickBot="1" x14ac:dyDescent="0.25">
      <c r="A21" s="65">
        <v>18</v>
      </c>
      <c r="B21" s="66" t="s">
        <v>80</v>
      </c>
      <c r="C21" s="120"/>
      <c r="D21" s="76"/>
      <c r="E21" s="54"/>
    </row>
    <row r="22" spans="1:5" ht="46.5" thickTop="1" thickBot="1" x14ac:dyDescent="0.25">
      <c r="A22" s="65">
        <v>19</v>
      </c>
      <c r="B22" s="66" t="s">
        <v>74</v>
      </c>
      <c r="C22" s="120"/>
      <c r="D22" s="76"/>
      <c r="E22" s="54"/>
    </row>
    <row r="23" spans="1:5" ht="31.5" thickTop="1" thickBot="1" x14ac:dyDescent="0.25">
      <c r="A23" s="65">
        <v>20</v>
      </c>
      <c r="B23" s="66" t="s">
        <v>81</v>
      </c>
      <c r="C23" s="120"/>
      <c r="D23" s="76"/>
      <c r="E23" s="54"/>
    </row>
    <row r="24" spans="1:5" ht="16.5" thickTop="1" thickBot="1" x14ac:dyDescent="0.25">
      <c r="A24" s="67">
        <v>21</v>
      </c>
      <c r="B24" s="71" t="s">
        <v>82</v>
      </c>
      <c r="C24" s="120"/>
      <c r="D24" s="76"/>
      <c r="E24" s="54"/>
    </row>
    <row r="25" spans="1:5" ht="21" customHeight="1" thickTop="1" thickBot="1" x14ac:dyDescent="0.25">
      <c r="A25" s="67"/>
      <c r="B25" s="71"/>
      <c r="C25" s="73"/>
      <c r="D25" s="76"/>
      <c r="E25" s="54"/>
    </row>
    <row r="26" spans="1:5" ht="24.95" customHeight="1" thickTop="1" thickBot="1" x14ac:dyDescent="0.25">
      <c r="A26" s="65"/>
      <c r="B26" s="125" t="s">
        <v>151</v>
      </c>
      <c r="C26" s="121"/>
      <c r="D26" s="72"/>
      <c r="E26" s="54"/>
    </row>
    <row r="27" spans="1:5" ht="24.95" customHeight="1" thickTop="1" thickBot="1" x14ac:dyDescent="0.25">
      <c r="A27" s="65"/>
      <c r="B27" s="125" t="s">
        <v>152</v>
      </c>
      <c r="C27" s="121"/>
      <c r="D27" s="72"/>
      <c r="E27" s="54"/>
    </row>
    <row r="28" spans="1:5" ht="24.95" customHeight="1" thickTop="1" thickBot="1" x14ac:dyDescent="0.25">
      <c r="A28" s="65"/>
      <c r="B28" s="125" t="s">
        <v>153</v>
      </c>
      <c r="C28" s="122"/>
      <c r="D28" s="76"/>
      <c r="E28" s="54"/>
    </row>
    <row r="29" spans="1:5" ht="24.95" customHeight="1" thickTop="1" thickBot="1" x14ac:dyDescent="0.25">
      <c r="A29" s="65"/>
      <c r="B29" s="125" t="s">
        <v>154</v>
      </c>
      <c r="C29" s="122"/>
      <c r="D29" s="76"/>
      <c r="E29" s="54"/>
    </row>
    <row r="30" spans="1:5" ht="15.75" thickTop="1" x14ac:dyDescent="0.25">
      <c r="A30" s="55"/>
      <c r="B30" s="126"/>
      <c r="C30" s="56"/>
      <c r="D30" s="56"/>
    </row>
    <row r="31" spans="1:5" x14ac:dyDescent="0.25">
      <c r="B31" s="127"/>
    </row>
    <row r="32" spans="1:5" x14ac:dyDescent="0.25">
      <c r="B32" s="127"/>
    </row>
    <row r="33" spans="2:2" x14ac:dyDescent="0.25">
      <c r="B33" s="127"/>
    </row>
    <row r="34" spans="2:2" x14ac:dyDescent="0.25">
      <c r="B34" s="127"/>
    </row>
    <row r="35" spans="2:2" x14ac:dyDescent="0.25">
      <c r="B35" s="127"/>
    </row>
    <row r="36" spans="2:2" x14ac:dyDescent="0.25">
      <c r="B36" s="127"/>
    </row>
    <row r="37" spans="2:2" x14ac:dyDescent="0.25">
      <c r="B37" s="127"/>
    </row>
    <row r="38" spans="2:2" x14ac:dyDescent="0.25">
      <c r="B38" s="127"/>
    </row>
    <row r="39" spans="2:2" x14ac:dyDescent="0.25">
      <c r="B39" s="127"/>
    </row>
    <row r="40" spans="2:2" x14ac:dyDescent="0.25">
      <c r="B40" s="127"/>
    </row>
    <row r="41" spans="2:2" x14ac:dyDescent="0.25">
      <c r="B41" s="127"/>
    </row>
    <row r="42" spans="2:2" x14ac:dyDescent="0.25">
      <c r="B42" s="127"/>
    </row>
    <row r="43" spans="2:2" x14ac:dyDescent="0.25">
      <c r="B43" s="127"/>
    </row>
    <row r="44" spans="2:2" x14ac:dyDescent="0.25">
      <c r="B44" s="127"/>
    </row>
    <row r="45" spans="2:2" x14ac:dyDescent="0.25">
      <c r="B45" s="127"/>
    </row>
    <row r="46" spans="2:2" x14ac:dyDescent="0.25">
      <c r="B46" s="127"/>
    </row>
    <row r="47" spans="2:2" x14ac:dyDescent="0.25">
      <c r="B47" s="127"/>
    </row>
    <row r="48" spans="2:2" x14ac:dyDescent="0.25">
      <c r="B48" s="127"/>
    </row>
    <row r="49" spans="2:2" x14ac:dyDescent="0.25">
      <c r="B49" s="127"/>
    </row>
    <row r="50" spans="2:2" x14ac:dyDescent="0.25">
      <c r="B50" s="127"/>
    </row>
  </sheetData>
  <sheetProtection password="C7C9" sheet="1" objects="1" scenarios="1" formatCells="0" formatColumns="0" formatRows="0" selectLockedCells="1"/>
  <mergeCells count="3">
    <mergeCell ref="A2:B2"/>
    <mergeCell ref="A5:B5"/>
    <mergeCell ref="A17:B17"/>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7"/>
  <sheetViews>
    <sheetView zoomScaleNormal="100" workbookViewId="0">
      <selection activeCell="C2" sqref="C2:I2"/>
    </sheetView>
  </sheetViews>
  <sheetFormatPr baseColWidth="10" defaultRowHeight="15" x14ac:dyDescent="0.25"/>
  <cols>
    <col min="1" max="1" width="10.5703125" style="11" customWidth="1"/>
    <col min="2" max="2" width="11.42578125" style="11"/>
    <col min="3" max="3" width="13.7109375" style="11" customWidth="1"/>
    <col min="4" max="4" width="14.42578125" style="11" customWidth="1"/>
    <col min="5" max="5" width="17.7109375" style="11" customWidth="1"/>
    <col min="6" max="6" width="16.28515625" style="11" customWidth="1"/>
    <col min="7" max="7" width="18.5703125" style="11" customWidth="1"/>
    <col min="8" max="8" width="7.7109375" style="11" customWidth="1"/>
    <col min="9" max="9" width="19" style="11" customWidth="1"/>
    <col min="10" max="10" width="17.140625" style="11" customWidth="1"/>
    <col min="11" max="13" width="11.42578125" style="11" hidden="1" customWidth="1"/>
    <col min="14" max="14" width="3.85546875" style="11" hidden="1" customWidth="1"/>
    <col min="15" max="16" width="11.42578125" style="11" customWidth="1"/>
    <col min="17" max="16384" width="11.42578125" style="11"/>
  </cols>
  <sheetData>
    <row r="1" spans="1:13" ht="15.75" thickBot="1" x14ac:dyDescent="0.3">
      <c r="A1" s="205" t="s">
        <v>18</v>
      </c>
      <c r="B1" s="205"/>
      <c r="C1" s="206"/>
      <c r="D1" s="206"/>
      <c r="E1" s="206"/>
      <c r="F1" s="206"/>
      <c r="G1" s="206"/>
      <c r="H1" s="206"/>
      <c r="I1" s="206"/>
    </row>
    <row r="2" spans="1:13" ht="186" customHeight="1" x14ac:dyDescent="0.25">
      <c r="A2" s="162" t="s">
        <v>116</v>
      </c>
      <c r="B2" s="162"/>
      <c r="C2" s="163"/>
      <c r="D2" s="163"/>
      <c r="E2" s="163"/>
      <c r="F2" s="163"/>
      <c r="G2" s="163"/>
      <c r="H2" s="163"/>
      <c r="I2" s="163"/>
    </row>
    <row r="3" spans="1:13" x14ac:dyDescent="0.25">
      <c r="B3" s="168" t="s">
        <v>0</v>
      </c>
      <c r="C3" s="169"/>
      <c r="D3" s="169"/>
      <c r="E3" s="169"/>
      <c r="F3" s="169"/>
      <c r="G3" s="169"/>
      <c r="H3" s="169"/>
      <c r="I3" s="169"/>
    </row>
    <row r="4" spans="1:13" ht="16.5" x14ac:dyDescent="0.25">
      <c r="B4" s="1"/>
      <c r="C4" s="1"/>
      <c r="D4" s="1"/>
      <c r="E4" s="1"/>
      <c r="F4" s="1"/>
      <c r="G4" s="1"/>
      <c r="H4" s="1"/>
      <c r="I4" s="1"/>
    </row>
    <row r="5" spans="1:13" ht="16.5" x14ac:dyDescent="0.3">
      <c r="B5" s="164" t="s">
        <v>1</v>
      </c>
      <c r="C5" s="165"/>
      <c r="D5" s="165"/>
      <c r="E5" s="170">
        <f>+F16</f>
        <v>0</v>
      </c>
      <c r="F5" s="171"/>
      <c r="G5" s="57"/>
      <c r="I5" s="19"/>
    </row>
    <row r="6" spans="1:13" ht="24" customHeight="1" x14ac:dyDescent="0.3">
      <c r="B6" s="164" t="s">
        <v>2</v>
      </c>
      <c r="C6" s="165"/>
      <c r="D6" s="165"/>
      <c r="E6" s="172"/>
      <c r="F6" s="173"/>
      <c r="H6" s="174"/>
      <c r="I6" s="174"/>
    </row>
    <row r="7" spans="1:13" ht="16.5" x14ac:dyDescent="0.25">
      <c r="B7" s="164" t="s">
        <v>3</v>
      </c>
      <c r="C7" s="165"/>
      <c r="D7" s="165"/>
      <c r="E7" s="166"/>
      <c r="F7" s="167"/>
      <c r="G7" s="1"/>
      <c r="H7" s="1"/>
      <c r="I7" s="1"/>
      <c r="K7" s="11">
        <v>0</v>
      </c>
      <c r="L7" s="11">
        <v>36</v>
      </c>
      <c r="M7" s="11" t="s">
        <v>90</v>
      </c>
    </row>
    <row r="8" spans="1:13" ht="16.5" x14ac:dyDescent="0.3">
      <c r="B8" s="164" t="s">
        <v>89</v>
      </c>
      <c r="C8" s="165"/>
      <c r="D8" s="165"/>
      <c r="E8" s="180"/>
      <c r="F8" s="181"/>
      <c r="G8" s="2"/>
      <c r="H8" s="1"/>
      <c r="I8" s="1"/>
      <c r="K8" s="11">
        <v>6</v>
      </c>
      <c r="L8" s="11">
        <v>48</v>
      </c>
      <c r="M8" s="11" t="s">
        <v>91</v>
      </c>
    </row>
    <row r="9" spans="1:13" ht="16.5" x14ac:dyDescent="0.3">
      <c r="B9" s="182" t="s">
        <v>4</v>
      </c>
      <c r="C9" s="165"/>
      <c r="D9" s="165"/>
      <c r="E9" s="165"/>
      <c r="F9" s="2"/>
      <c r="G9" s="2"/>
      <c r="H9" s="2"/>
      <c r="I9" s="2"/>
      <c r="K9" s="11">
        <v>12</v>
      </c>
      <c r="L9" s="11">
        <v>60</v>
      </c>
    </row>
    <row r="10" spans="1:13" ht="39.75" customHeight="1" thickBot="1" x14ac:dyDescent="0.3">
      <c r="B10" s="1"/>
      <c r="C10" s="193" t="s">
        <v>92</v>
      </c>
      <c r="D10" s="193"/>
      <c r="E10" s="194"/>
      <c r="F10" s="194"/>
      <c r="G10" s="57" t="str">
        <f>IF(F16&lt;=E10*1.5,"OK","ERROR: El monto solicitado supera el 150% del PN")</f>
        <v>OK</v>
      </c>
      <c r="H10" s="1"/>
      <c r="I10" s="1"/>
    </row>
    <row r="11" spans="1:13" ht="39.75" customHeight="1" thickBot="1" x14ac:dyDescent="0.3">
      <c r="B11" s="183" t="s">
        <v>5</v>
      </c>
      <c r="C11" s="184"/>
      <c r="D11" s="185"/>
      <c r="E11" s="3" t="s">
        <v>6</v>
      </c>
      <c r="F11" s="3" t="s">
        <v>7</v>
      </c>
      <c r="G11" s="3" t="s">
        <v>8</v>
      </c>
      <c r="H11" s="186" t="s">
        <v>159</v>
      </c>
      <c r="I11" s="187"/>
      <c r="J11" s="20"/>
    </row>
    <row r="12" spans="1:13" ht="29.25" customHeight="1" x14ac:dyDescent="0.25">
      <c r="B12" s="188" t="s">
        <v>9</v>
      </c>
      <c r="C12" s="189"/>
      <c r="D12" s="190"/>
      <c r="E12" s="4">
        <f t="shared" ref="E12:E15" si="0">SUM(F12:G12)</f>
        <v>0</v>
      </c>
      <c r="F12" s="5">
        <f>IF(B12=H22,F22)+IF(B12=H23,F23)+IF(B12=H24,F24)+IF(B12=H25,F25)+IF(B12=H26,F26)+IF(B12=H27,F27)+IF(B12=H28,F28)+IF(B12=H29,F29)+IF(B12=H30,F30)+IF(B12=H31,F31)+IF(B12=H32,F32)+IF(B12=H33,F33)+IF(B12=H34,F34)+IF(B12=H35,F35)+IF(B12=H36,F36)+IF(B12=H37,F37)+IF(B12=H38,F38)+IF(B12=H39,F39)+IF(B12=H40,F40)+IF(B12=H41,F41)+IF(B12=H42,F42)</f>
        <v>0</v>
      </c>
      <c r="G12" s="5">
        <f>IF(B12=H22,G22)+IF(B12=H23,G23)+IF(B12=H24,G24)+IF(B12=H25,G25)+IF(B12=H26,G26)+IF(B12=H27,G27)+IF(B12=H28,G28)+IF(B12=H29,G29)+IF(B12=H30,G30)+IF(B12=H31,G31)+IF(B12=H32,G32)+IF(B12=H33,G33)+IF(B12=H34,G34)+IF(B12=H35,G35)+IF(B12=H36,G36)+IF(B12=H37,G37)+IF(B12=H38,G38)+IF(B12=H39,G39)+IF(B12=H40,G40)+IF(B12=H41,G41)+IF(B12=H42,G42)</f>
        <v>0</v>
      </c>
      <c r="H12" s="191" t="str">
        <f>IFERROR(E12/E16,"")</f>
        <v/>
      </c>
      <c r="I12" s="192"/>
      <c r="J12" s="20"/>
    </row>
    <row r="13" spans="1:13" ht="27.75" customHeight="1" x14ac:dyDescent="0.25">
      <c r="B13" s="210" t="s">
        <v>10</v>
      </c>
      <c r="C13" s="211"/>
      <c r="D13" s="212"/>
      <c r="E13" s="6">
        <f t="shared" si="0"/>
        <v>0</v>
      </c>
      <c r="F13" s="5">
        <f>IF(B13=H22,F22)+IF(B13=H23,F23)+IF(B13=H24,F24)+IF(B13=H25,F25)+IF(B13=H26,F26)+IF(B13=H27,F27)+IF(B13=H28,F28)+IF(B13=H29,F29)+IF(B13=H30,F30)+IF(B13=H31,F31)+IF(B13=H32,F32)+IF(B13=H33,F33)+IF(B13=H34,F34)+IF(B13=H35,F35)+IF(B13=H36,F36)+IF(B13=H37,F37)+IF(B13=H38,F38)+IF(B13=H39,F39)+IF(B13=H40,F40)+IF(B13=H41,F41)+IF(B13=H42,F42)</f>
        <v>0</v>
      </c>
      <c r="G13" s="5">
        <f>IF(B13=H22,G22)+IF(B13=H23,G23)+IF(B13=H24,G24)+IF(B13=H25,G25)+IF(B13=H26,G26)+IF(B13=H27,G27)+IF(B13=H28,G28)+IF(B13=H29,G29)+IF(B13=H30,G30)+IF(B13=H31,G31)+IF(B13=H32,G32)+IF(B13=H33,G33)+IF(B13=H34,G34)+IF(B13=H35,G35)+IF(B13=H36,G36)+IF(B13=H37,G37)+IF(B13=H38,G38)+IF(B13=H39,G39)+IF(B13=H40,G40)+IF(B13=H41,G41)+IF(B13=H42,G42)</f>
        <v>0</v>
      </c>
      <c r="H13" s="213" t="str">
        <f>IFERROR(E13/E16,"")</f>
        <v/>
      </c>
      <c r="I13" s="214"/>
      <c r="J13" s="20"/>
    </row>
    <row r="14" spans="1:13" ht="69" customHeight="1" x14ac:dyDescent="0.25">
      <c r="B14" s="210" t="s">
        <v>11</v>
      </c>
      <c r="C14" s="211"/>
      <c r="D14" s="212"/>
      <c r="E14" s="116">
        <f t="shared" si="0"/>
        <v>0</v>
      </c>
      <c r="F14" s="5">
        <f>IF(B14=H22,F22)+IF(B14=H23,F23)+IF(B14=H24,F24)+IF(B14=H25,F25)+IF(B14=H26,F26)+IF(B14=H27,F27)+IF(B14=H28,F28)+IF(B14=H29,F29)+IF(B14=H30,F30)+IF(B14=H31,F31)+IF(B14=H32,F32)+IF(B14=H33,F33)+IF(B14=H34,F34)+IF(B14=H35,F35)+IF(B14=H36,F36)+IF(B14=H37,F37)+IF(B14=H38,F38)+IF(B14=H39,F39)+IF(B14=H40,F40)+IF(B14=H41,F41)+IF(B14=H42,F42)</f>
        <v>0</v>
      </c>
      <c r="G14" s="5">
        <f>IF(B14=H22,G22)+IF(B14=H23,G23)+IF(B14=H24,G24)+IF(B14=H25,G25)+IF(B14=H26,G26)+IF(B14=H27,G27)+IF(B14=H28,G28)+IF(B14=H29,G29)+IF(B14=H30,G30)+IF(B14=H31,G31)+IF(B14=H32,G32)+IF(B14=H33,G33)+IF(B14=H34,G34)+IF(B14=H35,G35)+IF(B14=H36,G36)+IF(B14=H37,G37)+IF(B14=H38,G38)+IF(B14=H39,G39)+IF(B14=H40,G40)+IF(B14=H41,G41)+IF(B14=H42,G42)</f>
        <v>0</v>
      </c>
      <c r="H14" s="215" t="str">
        <f>IFERROR(E14/E16,"")</f>
        <v/>
      </c>
      <c r="I14" s="214"/>
      <c r="J14" s="274" t="str">
        <f>IF(H14&lt;=50%,"OK","ERROR: el costo total del rubro es mayor al 50% del TOTAL DEL PROYECTO")</f>
        <v>ERROR: el costo total del rubro es mayor al 50% del TOTAL DEL PROYECTO</v>
      </c>
    </row>
    <row r="15" spans="1:13" ht="75.75" customHeight="1" thickBot="1" x14ac:dyDescent="0.3">
      <c r="B15" s="175" t="s">
        <v>12</v>
      </c>
      <c r="C15" s="176"/>
      <c r="D15" s="177"/>
      <c r="E15" s="117">
        <f t="shared" si="0"/>
        <v>0</v>
      </c>
      <c r="F15" s="21" t="s">
        <v>24</v>
      </c>
      <c r="G15" s="5">
        <f>IF(B15=H22,G22)+IF(B15=H23,G23)+IF(B15=H24,G24)+IF(B15=H25,G25)+IF(B15=H26,G26)+IF(B15=H27,G27)+IF(B15=H28,G28)+IF(B15=H29,G29)+IF(B15=H30,G30)+IF(B15=H31,G31)+IF(B15=H32,G32)+IF(B15=H33,G33)+IF(B15=H34,G34)+IF(B15=H35,G35)+IF(B15=H36,G36)+IF(B15=H37,G37)+IF(B15=H38,G38)+IF(B15=H39,G39)+IF(B15=H40,G40)+IF(B15=H41,G41)+IF(B15=H42,G42)</f>
        <v>0</v>
      </c>
      <c r="H15" s="178" t="str">
        <f>IFERROR(E15/E16,"")</f>
        <v/>
      </c>
      <c r="I15" s="179"/>
      <c r="J15" s="128" t="str">
        <f>IF(H15&lt;=50%,"OK","ERROR: el costo total del rubro es mayor al 50% del TOTAL DEL PROYECTO")</f>
        <v>ERROR: el costo total del rubro es mayor al 50% del TOTAL DEL PROYECTO</v>
      </c>
    </row>
    <row r="16" spans="1:13" ht="15.75" thickBot="1" x14ac:dyDescent="0.3">
      <c r="B16" s="207" t="s">
        <v>13</v>
      </c>
      <c r="C16" s="184"/>
      <c r="D16" s="185"/>
      <c r="E16" s="7">
        <f t="shared" ref="E16:G16" si="1">SUM(E12:E15)</f>
        <v>0</v>
      </c>
      <c r="F16" s="7">
        <f t="shared" si="1"/>
        <v>0</v>
      </c>
      <c r="G16" s="8">
        <f t="shared" si="1"/>
        <v>0</v>
      </c>
      <c r="H16" s="208"/>
      <c r="I16" s="187"/>
      <c r="J16" s="20"/>
    </row>
    <row r="17" spans="2:13" ht="48" customHeight="1" x14ac:dyDescent="0.25">
      <c r="B17" s="22"/>
      <c r="C17" s="22"/>
      <c r="D17" s="22"/>
      <c r="E17" s="22"/>
      <c r="F17" s="275" t="str">
        <f>IFERROR(F16/E16,"")</f>
        <v/>
      </c>
      <c r="G17" s="275" t="str">
        <f>IFERROR(G16/E16,"")</f>
        <v/>
      </c>
      <c r="H17" s="276"/>
      <c r="I17" s="276"/>
      <c r="J17" s="128" t="str">
        <f>IF(F17&lt;=80%,"OK","ERROR: no se cumple el 80-20")</f>
        <v>ERROR: no se cumple el 80-20</v>
      </c>
    </row>
    <row r="18" spans="2:13" x14ac:dyDescent="0.25">
      <c r="B18" s="9"/>
      <c r="C18" s="9"/>
      <c r="D18" s="9"/>
      <c r="E18" s="9"/>
      <c r="F18" s="9"/>
      <c r="G18" s="9"/>
      <c r="H18" s="9"/>
      <c r="I18" s="9"/>
    </row>
    <row r="19" spans="2:13" x14ac:dyDescent="0.25">
      <c r="B19" s="23" t="s">
        <v>14</v>
      </c>
      <c r="C19" s="24"/>
      <c r="D19" s="9"/>
      <c r="E19" s="9"/>
      <c r="F19" s="9"/>
      <c r="G19" s="9"/>
      <c r="H19" s="9"/>
      <c r="I19" s="9"/>
    </row>
    <row r="20" spans="2:13" ht="15.75" thickBot="1" x14ac:dyDescent="0.3">
      <c r="B20" s="9"/>
      <c r="C20" s="9"/>
      <c r="D20" s="9"/>
      <c r="E20" s="9"/>
      <c r="F20" s="9"/>
      <c r="G20" s="9"/>
      <c r="H20" s="9"/>
      <c r="I20" s="9"/>
    </row>
    <row r="21" spans="2:13" ht="26.25" thickBot="1" x14ac:dyDescent="0.3">
      <c r="B21" s="209" t="s">
        <v>15</v>
      </c>
      <c r="C21" s="187"/>
      <c r="D21" s="25" t="s">
        <v>16</v>
      </c>
      <c r="E21" s="25" t="s">
        <v>6</v>
      </c>
      <c r="F21" s="25" t="s">
        <v>7</v>
      </c>
      <c r="G21" s="25" t="s">
        <v>8</v>
      </c>
      <c r="H21" s="209" t="s">
        <v>17</v>
      </c>
      <c r="I21" s="187"/>
    </row>
    <row r="22" spans="2:13" ht="15.75" thickBot="1" x14ac:dyDescent="0.3">
      <c r="B22" s="195"/>
      <c r="C22" s="196"/>
      <c r="D22" s="46"/>
      <c r="E22" s="50"/>
      <c r="F22" s="48"/>
      <c r="G22" s="49">
        <f>+E22-F22</f>
        <v>0</v>
      </c>
      <c r="H22" s="197"/>
      <c r="I22" s="198"/>
      <c r="K22" s="203" t="s">
        <v>9</v>
      </c>
      <c r="L22" s="204"/>
      <c r="M22" s="204"/>
    </row>
    <row r="23" spans="2:13" ht="15.75" thickBot="1" x14ac:dyDescent="0.3">
      <c r="B23" s="195"/>
      <c r="C23" s="196"/>
      <c r="D23" s="46"/>
      <c r="E23" s="50"/>
      <c r="F23" s="48"/>
      <c r="G23" s="49">
        <f t="shared" ref="G23:G42" si="2">+E23-F23</f>
        <v>0</v>
      </c>
      <c r="H23" s="197"/>
      <c r="I23" s="198"/>
      <c r="K23" s="203" t="s">
        <v>10</v>
      </c>
      <c r="L23" s="204"/>
      <c r="M23" s="204"/>
    </row>
    <row r="24" spans="2:13" ht="15.75" thickBot="1" x14ac:dyDescent="0.3">
      <c r="B24" s="195"/>
      <c r="C24" s="196"/>
      <c r="D24" s="46"/>
      <c r="E24" s="50"/>
      <c r="F24" s="48"/>
      <c r="G24" s="49">
        <f t="shared" si="2"/>
        <v>0</v>
      </c>
      <c r="H24" s="197"/>
      <c r="I24" s="198"/>
      <c r="K24" s="203" t="s">
        <v>11</v>
      </c>
      <c r="L24" s="204"/>
      <c r="M24" s="204"/>
    </row>
    <row r="25" spans="2:13" ht="15.75" thickBot="1" x14ac:dyDescent="0.3">
      <c r="B25" s="195"/>
      <c r="C25" s="196"/>
      <c r="D25" s="46"/>
      <c r="E25" s="50"/>
      <c r="F25" s="48"/>
      <c r="G25" s="49">
        <f t="shared" si="2"/>
        <v>0</v>
      </c>
      <c r="H25" s="197"/>
      <c r="I25" s="198"/>
      <c r="K25" s="203" t="s">
        <v>12</v>
      </c>
      <c r="L25" s="204"/>
      <c r="M25" s="204"/>
    </row>
    <row r="26" spans="2:13" ht="15.75" thickBot="1" x14ac:dyDescent="0.3">
      <c r="B26" s="195"/>
      <c r="C26" s="196"/>
      <c r="D26" s="46"/>
      <c r="E26" s="50"/>
      <c r="F26" s="48"/>
      <c r="G26" s="49">
        <f t="shared" si="2"/>
        <v>0</v>
      </c>
      <c r="H26" s="197"/>
      <c r="I26" s="198"/>
    </row>
    <row r="27" spans="2:13" ht="15.75" thickBot="1" x14ac:dyDescent="0.3">
      <c r="B27" s="195"/>
      <c r="C27" s="196"/>
      <c r="D27" s="46"/>
      <c r="E27" s="50"/>
      <c r="F27" s="48"/>
      <c r="G27" s="49">
        <f t="shared" si="2"/>
        <v>0</v>
      </c>
      <c r="H27" s="197"/>
      <c r="I27" s="198"/>
    </row>
    <row r="28" spans="2:13" ht="15.75" thickBot="1" x14ac:dyDescent="0.3">
      <c r="B28" s="195"/>
      <c r="C28" s="196"/>
      <c r="D28" s="46"/>
      <c r="E28" s="50"/>
      <c r="F28" s="48"/>
      <c r="G28" s="49">
        <f t="shared" si="2"/>
        <v>0</v>
      </c>
      <c r="H28" s="197"/>
      <c r="I28" s="198"/>
    </row>
    <row r="29" spans="2:13" ht="15.75" thickBot="1" x14ac:dyDescent="0.3">
      <c r="B29" s="195"/>
      <c r="C29" s="196"/>
      <c r="D29" s="46"/>
      <c r="E29" s="50"/>
      <c r="F29" s="48"/>
      <c r="G29" s="49">
        <f t="shared" si="2"/>
        <v>0</v>
      </c>
      <c r="H29" s="197"/>
      <c r="I29" s="198"/>
    </row>
    <row r="30" spans="2:13" ht="15.75" thickBot="1" x14ac:dyDescent="0.3">
      <c r="B30" s="195"/>
      <c r="C30" s="196"/>
      <c r="D30" s="46"/>
      <c r="E30" s="50"/>
      <c r="F30" s="48"/>
      <c r="G30" s="49">
        <f t="shared" si="2"/>
        <v>0</v>
      </c>
      <c r="H30" s="197"/>
      <c r="I30" s="198"/>
    </row>
    <row r="31" spans="2:13" ht="15.75" thickBot="1" x14ac:dyDescent="0.3">
      <c r="B31" s="199"/>
      <c r="C31" s="201"/>
      <c r="D31" s="47"/>
      <c r="E31" s="48"/>
      <c r="F31" s="48"/>
      <c r="G31" s="49">
        <f t="shared" si="2"/>
        <v>0</v>
      </c>
      <c r="H31" s="197"/>
      <c r="I31" s="202"/>
    </row>
    <row r="32" spans="2:13" ht="15.75" thickBot="1" x14ac:dyDescent="0.3">
      <c r="B32" s="199"/>
      <c r="C32" s="201"/>
      <c r="D32" s="47"/>
      <c r="E32" s="48"/>
      <c r="F32" s="48"/>
      <c r="G32" s="49">
        <f t="shared" si="2"/>
        <v>0</v>
      </c>
      <c r="H32" s="197"/>
      <c r="I32" s="202"/>
    </row>
    <row r="33" spans="2:9" ht="15.75" thickBot="1" x14ac:dyDescent="0.3">
      <c r="B33" s="199"/>
      <c r="C33" s="201"/>
      <c r="D33" s="47"/>
      <c r="E33" s="48"/>
      <c r="F33" s="48"/>
      <c r="G33" s="49">
        <f t="shared" si="2"/>
        <v>0</v>
      </c>
      <c r="H33" s="197"/>
      <c r="I33" s="202"/>
    </row>
    <row r="34" spans="2:9" ht="15.75" thickBot="1" x14ac:dyDescent="0.3">
      <c r="B34" s="199"/>
      <c r="C34" s="201"/>
      <c r="D34" s="47"/>
      <c r="E34" s="48"/>
      <c r="F34" s="48"/>
      <c r="G34" s="49">
        <f t="shared" si="2"/>
        <v>0</v>
      </c>
      <c r="H34" s="197"/>
      <c r="I34" s="202"/>
    </row>
    <row r="35" spans="2:9" ht="15.75" thickBot="1" x14ac:dyDescent="0.3">
      <c r="B35" s="199"/>
      <c r="C35" s="201"/>
      <c r="D35" s="47"/>
      <c r="E35" s="48"/>
      <c r="F35" s="48"/>
      <c r="G35" s="49">
        <f t="shared" si="2"/>
        <v>0</v>
      </c>
      <c r="H35" s="197"/>
      <c r="I35" s="202"/>
    </row>
    <row r="36" spans="2:9" ht="15.75" thickBot="1" x14ac:dyDescent="0.3">
      <c r="B36" s="199"/>
      <c r="C36" s="201"/>
      <c r="D36" s="47"/>
      <c r="E36" s="48"/>
      <c r="F36" s="48"/>
      <c r="G36" s="49">
        <f t="shared" si="2"/>
        <v>0</v>
      </c>
      <c r="H36" s="197"/>
      <c r="I36" s="202"/>
    </row>
    <row r="37" spans="2:9" ht="15.75" thickBot="1" x14ac:dyDescent="0.3">
      <c r="B37" s="199"/>
      <c r="C37" s="201"/>
      <c r="D37" s="47"/>
      <c r="E37" s="48"/>
      <c r="F37" s="48"/>
      <c r="G37" s="49">
        <f t="shared" si="2"/>
        <v>0</v>
      </c>
      <c r="H37" s="197"/>
      <c r="I37" s="202"/>
    </row>
    <row r="38" spans="2:9" ht="15.75" thickBot="1" x14ac:dyDescent="0.3">
      <c r="B38" s="199"/>
      <c r="C38" s="201"/>
      <c r="D38" s="47"/>
      <c r="E38" s="48"/>
      <c r="F38" s="48"/>
      <c r="G38" s="49">
        <f t="shared" si="2"/>
        <v>0</v>
      </c>
      <c r="H38" s="197"/>
      <c r="I38" s="202"/>
    </row>
    <row r="39" spans="2:9" ht="15.75" thickBot="1" x14ac:dyDescent="0.3">
      <c r="B39" s="199"/>
      <c r="C39" s="200"/>
      <c r="D39" s="47"/>
      <c r="E39" s="48"/>
      <c r="F39" s="48"/>
      <c r="G39" s="49">
        <f t="shared" si="2"/>
        <v>0</v>
      </c>
      <c r="H39" s="197"/>
      <c r="I39" s="198"/>
    </row>
    <row r="40" spans="2:9" ht="15.75" thickBot="1" x14ac:dyDescent="0.3">
      <c r="B40" s="199"/>
      <c r="C40" s="200"/>
      <c r="D40" s="47"/>
      <c r="E40" s="48"/>
      <c r="F40" s="48"/>
      <c r="G40" s="49">
        <f t="shared" si="2"/>
        <v>0</v>
      </c>
      <c r="H40" s="197"/>
      <c r="I40" s="198"/>
    </row>
    <row r="41" spans="2:9" ht="15.75" thickBot="1" x14ac:dyDescent="0.3">
      <c r="B41" s="199"/>
      <c r="C41" s="200"/>
      <c r="D41" s="47"/>
      <c r="E41" s="48"/>
      <c r="F41" s="48"/>
      <c r="G41" s="49">
        <f t="shared" si="2"/>
        <v>0</v>
      </c>
      <c r="H41" s="197"/>
      <c r="I41" s="198"/>
    </row>
    <row r="42" spans="2:9" ht="15.75" thickBot="1" x14ac:dyDescent="0.3">
      <c r="B42" s="199"/>
      <c r="C42" s="200"/>
      <c r="D42" s="47"/>
      <c r="E42" s="48"/>
      <c r="F42" s="48"/>
      <c r="G42" s="49">
        <f t="shared" si="2"/>
        <v>0</v>
      </c>
      <c r="H42" s="197"/>
      <c r="I42" s="198"/>
    </row>
    <row r="43" spans="2:9" ht="17.25" thickBot="1" x14ac:dyDescent="0.3">
      <c r="B43" s="220" t="s">
        <v>13</v>
      </c>
      <c r="C43" s="221"/>
      <c r="D43" s="222"/>
      <c r="E43" s="28">
        <f t="shared" ref="E43:G43" si="3">SUM(E22:E42)</f>
        <v>0</v>
      </c>
      <c r="F43" s="28">
        <f t="shared" si="3"/>
        <v>0</v>
      </c>
      <c r="G43" s="28">
        <f t="shared" si="3"/>
        <v>0</v>
      </c>
      <c r="H43" s="223"/>
      <c r="I43" s="224"/>
    </row>
    <row r="45" spans="2:9" ht="15.75" thickBot="1" x14ac:dyDescent="0.3"/>
    <row r="46" spans="2:9" ht="33" customHeight="1" thickBot="1" x14ac:dyDescent="0.3">
      <c r="B46" s="216" t="s">
        <v>148</v>
      </c>
      <c r="C46" s="217"/>
      <c r="D46" s="217"/>
      <c r="E46" s="217"/>
      <c r="F46" s="217"/>
      <c r="G46" s="217"/>
      <c r="H46" s="217"/>
      <c r="I46" s="118" t="str">
        <f>+IF(E7&gt;0,IF(E7=6,'A_Sistema_Francés_con_gracia IN'!D21,IF(E7=12,'A_Sistema_Francés_con_gracia IN'!D27,'A_Sistema_Francés_con_gracia IN'!D15)),'A_Sistema_Francés_con_gracia IN'!D15)</f>
        <v/>
      </c>
    </row>
    <row r="47" spans="2:9" ht="33" customHeight="1" thickBot="1" x14ac:dyDescent="0.3">
      <c r="B47" s="218" t="s">
        <v>149</v>
      </c>
      <c r="C47" s="219"/>
      <c r="D47" s="219"/>
      <c r="E47" s="219"/>
      <c r="F47" s="219"/>
      <c r="G47" s="219"/>
      <c r="H47" s="219"/>
      <c r="I47" s="118" t="str">
        <f>+IF(E7&gt;0,IF(E7=6,'A_Sistema_Francés_con_gracia IN'!D20,IF(E7=12,'A_Sistema_Francés_con_gracia IN'!D26,'A_Sistema_Francés_con_gracia IN'!D26)),"NO HAY PERIODO DE GRACIA")</f>
        <v>NO HAY PERIODO DE GRACIA</v>
      </c>
    </row>
  </sheetData>
  <sheetProtection password="C7C9" sheet="1" objects="1" scenarios="1" formatCells="0" formatColumns="0" formatRows="0" selectLockedCells="1"/>
  <mergeCells count="81">
    <mergeCell ref="B46:H46"/>
    <mergeCell ref="B47:H47"/>
    <mergeCell ref="H34:I34"/>
    <mergeCell ref="H33:I33"/>
    <mergeCell ref="H32:I32"/>
    <mergeCell ref="B43:D43"/>
    <mergeCell ref="H43:I43"/>
    <mergeCell ref="B38:C38"/>
    <mergeCell ref="H38:I38"/>
    <mergeCell ref="H37:I37"/>
    <mergeCell ref="H36:I36"/>
    <mergeCell ref="H35:I35"/>
    <mergeCell ref="A1:B1"/>
    <mergeCell ref="C1:I1"/>
    <mergeCell ref="K22:M22"/>
    <mergeCell ref="K23:M23"/>
    <mergeCell ref="B23:C23"/>
    <mergeCell ref="H23:I23"/>
    <mergeCell ref="B16:D16"/>
    <mergeCell ref="H16:I16"/>
    <mergeCell ref="B21:C21"/>
    <mergeCell ref="H21:I21"/>
    <mergeCell ref="B22:C22"/>
    <mergeCell ref="H22:I22"/>
    <mergeCell ref="B13:D13"/>
    <mergeCell ref="H13:I13"/>
    <mergeCell ref="B14:D14"/>
    <mergeCell ref="H14:I14"/>
    <mergeCell ref="K24:M24"/>
    <mergeCell ref="B41:C41"/>
    <mergeCell ref="H41:I41"/>
    <mergeCell ref="B42:C42"/>
    <mergeCell ref="H42:I42"/>
    <mergeCell ref="B26:C26"/>
    <mergeCell ref="H26:I26"/>
    <mergeCell ref="B27:C27"/>
    <mergeCell ref="H27:I27"/>
    <mergeCell ref="B28:C28"/>
    <mergeCell ref="H28:I28"/>
    <mergeCell ref="B24:C24"/>
    <mergeCell ref="H24:I24"/>
    <mergeCell ref="B25:C25"/>
    <mergeCell ref="H25:I25"/>
    <mergeCell ref="K25:M25"/>
    <mergeCell ref="B29:C29"/>
    <mergeCell ref="H29:I29"/>
    <mergeCell ref="B39:C39"/>
    <mergeCell ref="H39:I39"/>
    <mergeCell ref="B40:C40"/>
    <mergeCell ref="H40:I40"/>
    <mergeCell ref="B33:C33"/>
    <mergeCell ref="B34:C34"/>
    <mergeCell ref="B35:C35"/>
    <mergeCell ref="B36:C36"/>
    <mergeCell ref="B30:C30"/>
    <mergeCell ref="H30:I30"/>
    <mergeCell ref="B31:C31"/>
    <mergeCell ref="B32:C32"/>
    <mergeCell ref="H31:I31"/>
    <mergeCell ref="B37:C37"/>
    <mergeCell ref="B15:D15"/>
    <mergeCell ref="H15:I15"/>
    <mergeCell ref="B8:D8"/>
    <mergeCell ref="E8:F8"/>
    <mergeCell ref="B9:E9"/>
    <mergeCell ref="B11:D11"/>
    <mergeCell ref="H11:I11"/>
    <mergeCell ref="B12:D12"/>
    <mergeCell ref="H12:I12"/>
    <mergeCell ref="C10:D10"/>
    <mergeCell ref="E10:F10"/>
    <mergeCell ref="A2:B2"/>
    <mergeCell ref="C2:I2"/>
    <mergeCell ref="B7:D7"/>
    <mergeCell ref="E7:F7"/>
    <mergeCell ref="B3:I3"/>
    <mergeCell ref="B5:D5"/>
    <mergeCell ref="E5:F5"/>
    <mergeCell ref="B6:D6"/>
    <mergeCell ref="E6:F6"/>
    <mergeCell ref="H6:I6"/>
  </mergeCells>
  <dataValidations count="4">
    <dataValidation type="list" allowBlank="1" showInputMessage="1" showErrorMessage="1" sqref="H22:H42 I39:I42 I22:I30">
      <formula1>$K$21:$K$25</formula1>
    </dataValidation>
    <dataValidation type="list" allowBlank="1" showInputMessage="1" showErrorMessage="1" sqref="E7:F7">
      <formula1>$K$6:$K$9</formula1>
    </dataValidation>
    <dataValidation type="list" allowBlank="1" showInputMessage="1" showErrorMessage="1" sqref="E6:F6">
      <formula1>$L$7:$L$9</formula1>
    </dataValidation>
    <dataValidation type="list" allowBlank="1" showInputMessage="1" showErrorMessage="1" sqref="E8:F8">
      <formula1>$M$6:$M$8</formula1>
    </dataValidation>
  </dataValidation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13"/>
  <sheetViews>
    <sheetView showGridLines="0" workbookViewId="0">
      <selection activeCell="H13" sqref="H13"/>
    </sheetView>
  </sheetViews>
  <sheetFormatPr baseColWidth="10" defaultColWidth="11.42578125" defaultRowHeight="15" x14ac:dyDescent="0.25"/>
  <cols>
    <col min="1" max="1" width="10.140625" style="77" customWidth="1"/>
    <col min="2" max="2" width="5" style="77" customWidth="1"/>
    <col min="3" max="3" width="29" style="77" customWidth="1"/>
    <col min="4" max="4" width="20.5703125" style="77" customWidth="1"/>
    <col min="5" max="5" width="19.85546875" style="77" bestFit="1" customWidth="1"/>
    <col min="6" max="6" width="20.5703125" style="77" customWidth="1"/>
    <col min="7" max="7" width="20.140625" style="77" customWidth="1"/>
    <col min="8" max="8" width="20.42578125" style="77" customWidth="1"/>
    <col min="9" max="9" width="20" style="77" customWidth="1"/>
    <col min="10" max="10" width="18.5703125" style="77" customWidth="1"/>
    <col min="11" max="11" width="8.85546875" style="77" customWidth="1"/>
    <col min="12" max="12" width="5.28515625" style="77" customWidth="1"/>
    <col min="13" max="13" width="9.140625" style="77" customWidth="1"/>
    <col min="14" max="14" width="13.5703125" style="77" bestFit="1" customWidth="1"/>
    <col min="15" max="15" width="12" style="77" customWidth="1"/>
    <col min="16" max="16384" width="11.42578125" style="77"/>
  </cols>
  <sheetData>
    <row r="1" spans="1:15" s="90" customFormat="1" ht="27.6" customHeight="1" x14ac:dyDescent="0.25"/>
    <row r="2" spans="1:15" x14ac:dyDescent="0.25">
      <c r="A2" s="91"/>
      <c r="E2" s="92" t="s">
        <v>126</v>
      </c>
    </row>
    <row r="3" spans="1:15" x14ac:dyDescent="0.25">
      <c r="A3" s="91"/>
      <c r="C3" s="78" t="s">
        <v>118</v>
      </c>
      <c r="D3" s="93">
        <f>+INVERSION!E5</f>
        <v>0</v>
      </c>
      <c r="F3" s="225" t="s">
        <v>127</v>
      </c>
      <c r="G3" s="225"/>
    </row>
    <row r="4" spans="1:15" x14ac:dyDescent="0.25">
      <c r="A4" s="91"/>
      <c r="C4" s="79" t="s">
        <v>128</v>
      </c>
      <c r="D4" s="94">
        <v>0.12</v>
      </c>
      <c r="E4" s="95">
        <v>0</v>
      </c>
      <c r="F4" s="96" t="s">
        <v>129</v>
      </c>
      <c r="G4" s="97">
        <f>D3</f>
        <v>0</v>
      </c>
      <c r="I4" s="98"/>
    </row>
    <row r="5" spans="1:15" x14ac:dyDescent="0.25">
      <c r="C5" s="79" t="s">
        <v>130</v>
      </c>
      <c r="D5" s="99">
        <f>+INVERSION!E6/12</f>
        <v>0</v>
      </c>
      <c r="E5" s="100">
        <v>0</v>
      </c>
      <c r="F5" s="96" t="s">
        <v>131</v>
      </c>
      <c r="G5" s="97">
        <f>SUM($D$15:$D$401)</f>
        <v>0</v>
      </c>
      <c r="N5" s="226" t="s">
        <v>132</v>
      </c>
      <c r="O5" s="226"/>
    </row>
    <row r="6" spans="1:15" ht="15.75" x14ac:dyDescent="0.25">
      <c r="C6" s="79" t="s">
        <v>119</v>
      </c>
      <c r="D6" s="93" t="s">
        <v>120</v>
      </c>
      <c r="F6" s="96" t="s">
        <v>133</v>
      </c>
      <c r="G6" s="97">
        <f>SUM($E$15:$E$401)</f>
        <v>0</v>
      </c>
      <c r="I6" s="101"/>
      <c r="J6" s="101"/>
      <c r="N6" s="102" t="s">
        <v>134</v>
      </c>
      <c r="O6" s="103">
        <f>360/360</f>
        <v>1</v>
      </c>
    </row>
    <row r="7" spans="1:15" ht="15.75" x14ac:dyDescent="0.25">
      <c r="C7" s="79" t="s">
        <v>135</v>
      </c>
      <c r="D7" s="104">
        <f>IF(D6="Mensual",12,IF(D6="Bimensual",6,IF(D6="Trimestral",4,IF(D6="Cuatrimestral",3,IF(D6="Semestral",2,1)))))</f>
        <v>12</v>
      </c>
      <c r="E7" s="80"/>
      <c r="F7" s="96"/>
      <c r="G7" s="97"/>
      <c r="I7" s="105"/>
      <c r="J7" s="101"/>
      <c r="N7" s="102" t="s">
        <v>136</v>
      </c>
      <c r="O7" s="103">
        <f>180/360</f>
        <v>0.5</v>
      </c>
    </row>
    <row r="8" spans="1:15" ht="15.75" x14ac:dyDescent="0.25">
      <c r="C8" s="79" t="s">
        <v>137</v>
      </c>
      <c r="D8" s="93" t="s">
        <v>138</v>
      </c>
      <c r="F8" s="96"/>
      <c r="G8" s="97"/>
      <c r="N8" s="102" t="s">
        <v>139</v>
      </c>
      <c r="O8" s="103">
        <f>120/360</f>
        <v>0.33333333333333331</v>
      </c>
    </row>
    <row r="9" spans="1:15" ht="16.5" thickBot="1" x14ac:dyDescent="0.3">
      <c r="C9" s="79" t="s">
        <v>140</v>
      </c>
      <c r="D9" s="99">
        <f>+INVERSION!E7</f>
        <v>0</v>
      </c>
      <c r="N9" s="102" t="s">
        <v>141</v>
      </c>
      <c r="O9" s="103">
        <f>90/360</f>
        <v>0.25</v>
      </c>
    </row>
    <row r="10" spans="1:15" ht="16.5" thickTop="1" x14ac:dyDescent="0.25">
      <c r="C10" s="79" t="s">
        <v>142</v>
      </c>
      <c r="D10" s="104">
        <f>D5*D7</f>
        <v>0</v>
      </c>
      <c r="E10" s="80"/>
      <c r="F10" s="106" t="s">
        <v>143</v>
      </c>
      <c r="G10" s="107">
        <f>+((D11-E11)*$D$7)/$D$4</f>
        <v>1</v>
      </c>
      <c r="N10" s="102" t="s">
        <v>144</v>
      </c>
      <c r="O10" s="103">
        <f>60/360</f>
        <v>0.16666666666666666</v>
      </c>
    </row>
    <row r="11" spans="1:15" ht="16.5" thickBot="1" x14ac:dyDescent="0.3">
      <c r="C11" s="79" t="s">
        <v>121</v>
      </c>
      <c r="D11" s="108">
        <f>+D4/D7</f>
        <v>0.01</v>
      </c>
      <c r="E11" s="108">
        <f>+E4/D7</f>
        <v>0</v>
      </c>
      <c r="F11" s="109" t="s">
        <v>145</v>
      </c>
      <c r="G11" s="110">
        <f>+(E11*$D$7)/$D$4</f>
        <v>0</v>
      </c>
      <c r="N11" s="102" t="s">
        <v>120</v>
      </c>
      <c r="O11" s="103">
        <f>30/360</f>
        <v>8.3333333333333329E-2</v>
      </c>
    </row>
    <row r="12" spans="1:15" ht="15.75" thickTop="1" x14ac:dyDescent="0.25"/>
    <row r="13" spans="1:15" ht="26.25" customHeight="1" x14ac:dyDescent="0.25">
      <c r="A13" s="81"/>
      <c r="C13" s="78" t="s">
        <v>122</v>
      </c>
      <c r="D13" s="78" t="s">
        <v>123</v>
      </c>
      <c r="E13" s="78" t="s">
        <v>124</v>
      </c>
      <c r="F13" s="78" t="s">
        <v>125</v>
      </c>
      <c r="G13" s="78" t="s">
        <v>146</v>
      </c>
      <c r="H13" s="78" t="s">
        <v>126</v>
      </c>
      <c r="I13" s="78" t="s">
        <v>147</v>
      </c>
    </row>
    <row r="14" spans="1:15" s="81" customFormat="1" x14ac:dyDescent="0.25">
      <c r="C14" s="82">
        <v>0</v>
      </c>
      <c r="D14" s="83"/>
      <c r="E14" s="83"/>
      <c r="F14" s="84"/>
      <c r="G14" s="83">
        <f>D3</f>
        <v>0</v>
      </c>
    </row>
    <row r="15" spans="1:15" x14ac:dyDescent="0.25">
      <c r="A15" s="111"/>
      <c r="C15" s="85">
        <f>IF(OR(C13=$D$10,C13=""),"",IF(ISNUMBER(C13),C13+1,1))</f>
        <v>1</v>
      </c>
      <c r="D15" s="86" t="str">
        <f t="shared" ref="D15:D16" si="0">IF(C15&lt;=$D$10,IF(C15&lt;=$D$9,IF($D$8="Capital e Intereses",0,$G$14*$D$11),IF($D$8="Capital",($G$14/PV($D$11,$D$10-$D$9,-1)),$G$14*(1+$D$11)^$D$9/PV($D$11,$D$10-$D$9,-1))),"")</f>
        <v/>
      </c>
      <c r="E15" s="86" t="str">
        <f>IF(C15&lt;=$D$10,IF(C15&lt;=$D$9,IF($D$8="Capital e Intereses",0,$G$14*$D$11),G14*$D$11),"")</f>
        <v/>
      </c>
      <c r="F15" s="87" t="str">
        <f>IF(C15&lt;=$D$10,D15-E15,"")</f>
        <v/>
      </c>
      <c r="G15" s="86" t="str">
        <f>IF(C15&lt;=$D$10,IF(C15&lt;=$D$9,IF($D$8="Capital e Intereses",$G$14*(1+$D$11)^C15,G14-F15),G14-F15),"")</f>
        <v/>
      </c>
      <c r="H15" s="86" t="str">
        <f t="shared" ref="H15:H78" si="1">IF(C15&lt;=$D$7*$E$5,IF(C15&lt;=$D$9,IF($D$8="Capital e Intereses",0,$G$14*$D$11*$G$11),G14*$D$11*$G$11),"")</f>
        <v/>
      </c>
      <c r="I15" s="86" t="e">
        <f t="shared" ref="I15:I78" si="2">IF(C15="","",IF($E$5*$D$7&gt;=C15,E15*$G$10+F15,E15+F15))</f>
        <v>#VALUE!</v>
      </c>
      <c r="J15" s="112"/>
    </row>
    <row r="16" spans="1:15" x14ac:dyDescent="0.25">
      <c r="A16" s="113"/>
      <c r="C16" s="85">
        <f t="shared" ref="C16:C79" si="3">IF(OR(C15=$D$10,C15=""),"",IF($D$8="Capital e Intereses",IF(ISNUMBER(C15),C15+1,IF(OR($D$9="",$D$9=0),1,$D$9+1)),IF(ISNUMBER(C15),C15+1,1)))</f>
        <v>2</v>
      </c>
      <c r="D16" s="86" t="str">
        <f t="shared" si="0"/>
        <v/>
      </c>
      <c r="E16" s="86" t="str">
        <f t="shared" ref="E16:E79" si="4">IF(C16&lt;=$D$10,IF(C16&lt;=$D$9,IF($D$8="Capital e Intereses",0,$G$14*$D$11),G15*$D$11),"")</f>
        <v/>
      </c>
      <c r="F16" s="87" t="str">
        <f t="shared" ref="F16:F79" si="5">IF(C16&lt;=$D$10,D16-E16,"")</f>
        <v/>
      </c>
      <c r="G16" s="86" t="str">
        <f t="shared" ref="G16:G79" si="6">IF(C16&lt;=$D$10,IF(C16&lt;=$D$9,IF($D$8="Capital e Intereses",$G$14*(1+$D$11)^C16,G15-F16),G15-F16),"")</f>
        <v/>
      </c>
      <c r="H16" s="86" t="str">
        <f t="shared" si="1"/>
        <v/>
      </c>
      <c r="I16" s="86" t="e">
        <f t="shared" si="2"/>
        <v>#VALUE!</v>
      </c>
      <c r="J16" s="112"/>
    </row>
    <row r="17" spans="1:10" x14ac:dyDescent="0.25">
      <c r="A17" s="81"/>
      <c r="C17" s="85">
        <f t="shared" si="3"/>
        <v>3</v>
      </c>
      <c r="D17" s="86" t="str">
        <f>IF(C17&lt;=$D$10,IF(C17&lt;=$D$9,IF($D$8="Capital e Intereses",0,$G$14*$D$11),IF($D$8="Capital",($G$14/PV($D$11,$D$10-$D$9,-1)),$G$14*(1+$D$11)^$D$9/PV($D$11,$D$10-$D$9,-1))),"")</f>
        <v/>
      </c>
      <c r="E17" s="86" t="str">
        <f t="shared" si="4"/>
        <v/>
      </c>
      <c r="F17" s="87" t="str">
        <f t="shared" si="5"/>
        <v/>
      </c>
      <c r="G17" s="86" t="str">
        <f t="shared" si="6"/>
        <v/>
      </c>
      <c r="H17" s="86" t="str">
        <f t="shared" si="1"/>
        <v/>
      </c>
      <c r="I17" s="86" t="e">
        <f t="shared" si="2"/>
        <v>#VALUE!</v>
      </c>
      <c r="J17" s="112"/>
    </row>
    <row r="18" spans="1:10" x14ac:dyDescent="0.25">
      <c r="A18" s="111"/>
      <c r="C18" s="85">
        <f t="shared" si="3"/>
        <v>4</v>
      </c>
      <c r="D18" s="86" t="str">
        <f t="shared" ref="D18:D81" si="7">IF(C18&lt;=$D$10,IF(C18&lt;=$D$9,IF($D$8="Capital e Intereses",0,$G$14*$D$11),IF($D$8="Capital",($G$14/PV($D$11,$D$10-$D$9,-1)),$G$14*(1+$D$11)^$D$9/PV($D$11,$D$10-$D$9,-1))),"")</f>
        <v/>
      </c>
      <c r="E18" s="86" t="str">
        <f t="shared" si="4"/>
        <v/>
      </c>
      <c r="F18" s="87" t="str">
        <f t="shared" si="5"/>
        <v/>
      </c>
      <c r="G18" s="86" t="str">
        <f t="shared" si="6"/>
        <v/>
      </c>
      <c r="H18" s="86" t="str">
        <f t="shared" si="1"/>
        <v/>
      </c>
      <c r="I18" s="86" t="e">
        <f t="shared" si="2"/>
        <v>#VALUE!</v>
      </c>
      <c r="J18" s="112"/>
    </row>
    <row r="19" spans="1:10" x14ac:dyDescent="0.25">
      <c r="A19" s="81"/>
      <c r="C19" s="85">
        <f t="shared" si="3"/>
        <v>5</v>
      </c>
      <c r="D19" s="86" t="str">
        <f t="shared" si="7"/>
        <v/>
      </c>
      <c r="E19" s="86" t="str">
        <f t="shared" si="4"/>
        <v/>
      </c>
      <c r="F19" s="87" t="str">
        <f t="shared" si="5"/>
        <v/>
      </c>
      <c r="G19" s="86" t="str">
        <f t="shared" si="6"/>
        <v/>
      </c>
      <c r="H19" s="86" t="str">
        <f t="shared" si="1"/>
        <v/>
      </c>
      <c r="I19" s="86" t="e">
        <f t="shared" si="2"/>
        <v>#VALUE!</v>
      </c>
      <c r="J19" s="112"/>
    </row>
    <row r="20" spans="1:10" x14ac:dyDescent="0.25">
      <c r="A20" s="81"/>
      <c r="C20" s="85">
        <f t="shared" si="3"/>
        <v>6</v>
      </c>
      <c r="D20" s="86" t="str">
        <f t="shared" si="7"/>
        <v/>
      </c>
      <c r="E20" s="86" t="str">
        <f t="shared" si="4"/>
        <v/>
      </c>
      <c r="F20" s="87" t="str">
        <f t="shared" si="5"/>
        <v/>
      </c>
      <c r="G20" s="86" t="str">
        <f t="shared" si="6"/>
        <v/>
      </c>
      <c r="H20" s="86" t="str">
        <f t="shared" si="1"/>
        <v/>
      </c>
      <c r="I20" s="86" t="e">
        <f t="shared" si="2"/>
        <v>#VALUE!</v>
      </c>
      <c r="J20" s="112"/>
    </row>
    <row r="21" spans="1:10" x14ac:dyDescent="0.25">
      <c r="A21" s="111"/>
      <c r="C21" s="85">
        <f t="shared" si="3"/>
        <v>7</v>
      </c>
      <c r="D21" s="86" t="str">
        <f t="shared" si="7"/>
        <v/>
      </c>
      <c r="E21" s="86" t="str">
        <f t="shared" si="4"/>
        <v/>
      </c>
      <c r="F21" s="87" t="str">
        <f t="shared" si="5"/>
        <v/>
      </c>
      <c r="G21" s="86" t="str">
        <f t="shared" si="6"/>
        <v/>
      </c>
      <c r="H21" s="86" t="str">
        <f t="shared" si="1"/>
        <v/>
      </c>
      <c r="I21" s="86" t="e">
        <f t="shared" si="2"/>
        <v>#VALUE!</v>
      </c>
      <c r="J21" s="112"/>
    </row>
    <row r="22" spans="1:10" x14ac:dyDescent="0.25">
      <c r="A22" s="81"/>
      <c r="C22" s="85">
        <f t="shared" si="3"/>
        <v>8</v>
      </c>
      <c r="D22" s="86" t="str">
        <f t="shared" si="7"/>
        <v/>
      </c>
      <c r="E22" s="86" t="str">
        <f t="shared" si="4"/>
        <v/>
      </c>
      <c r="F22" s="87" t="str">
        <f t="shared" si="5"/>
        <v/>
      </c>
      <c r="G22" s="86" t="str">
        <f t="shared" si="6"/>
        <v/>
      </c>
      <c r="H22" s="86" t="str">
        <f t="shared" si="1"/>
        <v/>
      </c>
      <c r="I22" s="86" t="e">
        <f t="shared" si="2"/>
        <v>#VALUE!</v>
      </c>
      <c r="J22" s="112"/>
    </row>
    <row r="23" spans="1:10" x14ac:dyDescent="0.25">
      <c r="A23" s="81"/>
      <c r="C23" s="85">
        <f t="shared" si="3"/>
        <v>9</v>
      </c>
      <c r="D23" s="86" t="str">
        <f t="shared" si="7"/>
        <v/>
      </c>
      <c r="E23" s="86" t="str">
        <f t="shared" si="4"/>
        <v/>
      </c>
      <c r="F23" s="87" t="str">
        <f t="shared" si="5"/>
        <v/>
      </c>
      <c r="G23" s="86" t="str">
        <f t="shared" si="6"/>
        <v/>
      </c>
      <c r="H23" s="86" t="str">
        <f t="shared" si="1"/>
        <v/>
      </c>
      <c r="I23" s="86" t="e">
        <f t="shared" si="2"/>
        <v>#VALUE!</v>
      </c>
      <c r="J23" s="112"/>
    </row>
    <row r="24" spans="1:10" x14ac:dyDescent="0.25">
      <c r="A24" s="111"/>
      <c r="C24" s="85">
        <f t="shared" si="3"/>
        <v>10</v>
      </c>
      <c r="D24" s="86" t="str">
        <f t="shared" si="7"/>
        <v/>
      </c>
      <c r="E24" s="86" t="str">
        <f t="shared" si="4"/>
        <v/>
      </c>
      <c r="F24" s="87" t="str">
        <f t="shared" si="5"/>
        <v/>
      </c>
      <c r="G24" s="86" t="str">
        <f t="shared" si="6"/>
        <v/>
      </c>
      <c r="H24" s="86" t="str">
        <f t="shared" si="1"/>
        <v/>
      </c>
      <c r="I24" s="86" t="e">
        <f t="shared" si="2"/>
        <v>#VALUE!</v>
      </c>
      <c r="J24" s="112"/>
    </row>
    <row r="25" spans="1:10" x14ac:dyDescent="0.25">
      <c r="A25" s="81"/>
      <c r="C25" s="85">
        <f t="shared" si="3"/>
        <v>11</v>
      </c>
      <c r="D25" s="86" t="str">
        <f t="shared" si="7"/>
        <v/>
      </c>
      <c r="E25" s="86" t="str">
        <f t="shared" si="4"/>
        <v/>
      </c>
      <c r="F25" s="87" t="str">
        <f t="shared" si="5"/>
        <v/>
      </c>
      <c r="G25" s="86" t="str">
        <f t="shared" si="6"/>
        <v/>
      </c>
      <c r="H25" s="86" t="str">
        <f t="shared" si="1"/>
        <v/>
      </c>
      <c r="I25" s="86" t="e">
        <f t="shared" si="2"/>
        <v>#VALUE!</v>
      </c>
      <c r="J25" s="112"/>
    </row>
    <row r="26" spans="1:10" x14ac:dyDescent="0.25">
      <c r="A26" s="81"/>
      <c r="C26" s="85">
        <f t="shared" si="3"/>
        <v>12</v>
      </c>
      <c r="D26" s="86" t="str">
        <f t="shared" si="7"/>
        <v/>
      </c>
      <c r="E26" s="86" t="str">
        <f t="shared" si="4"/>
        <v/>
      </c>
      <c r="F26" s="87" t="str">
        <f t="shared" si="5"/>
        <v/>
      </c>
      <c r="G26" s="86" t="str">
        <f t="shared" si="6"/>
        <v/>
      </c>
      <c r="H26" s="86" t="str">
        <f t="shared" si="1"/>
        <v/>
      </c>
      <c r="I26" s="86" t="e">
        <f t="shared" si="2"/>
        <v>#VALUE!</v>
      </c>
      <c r="J26" s="112"/>
    </row>
    <row r="27" spans="1:10" x14ac:dyDescent="0.25">
      <c r="A27" s="111"/>
      <c r="C27" s="85">
        <f t="shared" si="3"/>
        <v>13</v>
      </c>
      <c r="D27" s="86" t="str">
        <f t="shared" si="7"/>
        <v/>
      </c>
      <c r="E27" s="86" t="str">
        <f t="shared" si="4"/>
        <v/>
      </c>
      <c r="F27" s="87" t="str">
        <f t="shared" si="5"/>
        <v/>
      </c>
      <c r="G27" s="86" t="str">
        <f t="shared" si="6"/>
        <v/>
      </c>
      <c r="H27" s="86" t="str">
        <f t="shared" si="1"/>
        <v/>
      </c>
      <c r="I27" s="86" t="e">
        <f t="shared" si="2"/>
        <v>#VALUE!</v>
      </c>
      <c r="J27" s="112"/>
    </row>
    <row r="28" spans="1:10" x14ac:dyDescent="0.25">
      <c r="A28" s="81"/>
      <c r="C28" s="85">
        <f t="shared" si="3"/>
        <v>14</v>
      </c>
      <c r="D28" s="86" t="str">
        <f t="shared" si="7"/>
        <v/>
      </c>
      <c r="E28" s="86" t="str">
        <f t="shared" si="4"/>
        <v/>
      </c>
      <c r="F28" s="87" t="str">
        <f t="shared" si="5"/>
        <v/>
      </c>
      <c r="G28" s="86" t="str">
        <f t="shared" si="6"/>
        <v/>
      </c>
      <c r="H28" s="86" t="str">
        <f t="shared" si="1"/>
        <v/>
      </c>
      <c r="I28" s="86" t="e">
        <f t="shared" si="2"/>
        <v>#VALUE!</v>
      </c>
      <c r="J28" s="112"/>
    </row>
    <row r="29" spans="1:10" x14ac:dyDescent="0.25">
      <c r="A29" s="81"/>
      <c r="C29" s="85">
        <f t="shared" si="3"/>
        <v>15</v>
      </c>
      <c r="D29" s="86" t="str">
        <f t="shared" si="7"/>
        <v/>
      </c>
      <c r="E29" s="86" t="str">
        <f t="shared" si="4"/>
        <v/>
      </c>
      <c r="F29" s="87" t="str">
        <f t="shared" si="5"/>
        <v/>
      </c>
      <c r="G29" s="86" t="str">
        <f t="shared" si="6"/>
        <v/>
      </c>
      <c r="H29" s="86" t="str">
        <f t="shared" si="1"/>
        <v/>
      </c>
      <c r="I29" s="86" t="e">
        <f t="shared" si="2"/>
        <v>#VALUE!</v>
      </c>
      <c r="J29" s="112"/>
    </row>
    <row r="30" spans="1:10" x14ac:dyDescent="0.25">
      <c r="A30" s="111"/>
      <c r="C30" s="85">
        <f t="shared" si="3"/>
        <v>16</v>
      </c>
      <c r="D30" s="86" t="str">
        <f t="shared" si="7"/>
        <v/>
      </c>
      <c r="E30" s="86" t="str">
        <f t="shared" si="4"/>
        <v/>
      </c>
      <c r="F30" s="87" t="str">
        <f t="shared" si="5"/>
        <v/>
      </c>
      <c r="G30" s="86" t="str">
        <f t="shared" si="6"/>
        <v/>
      </c>
      <c r="H30" s="86" t="str">
        <f t="shared" si="1"/>
        <v/>
      </c>
      <c r="I30" s="86" t="e">
        <f t="shared" si="2"/>
        <v>#VALUE!</v>
      </c>
      <c r="J30" s="112"/>
    </row>
    <row r="31" spans="1:10" x14ac:dyDescent="0.25">
      <c r="A31" s="111"/>
      <c r="C31" s="85">
        <f t="shared" si="3"/>
        <v>17</v>
      </c>
      <c r="D31" s="86" t="str">
        <f t="shared" si="7"/>
        <v/>
      </c>
      <c r="E31" s="86" t="str">
        <f t="shared" si="4"/>
        <v/>
      </c>
      <c r="F31" s="87" t="str">
        <f t="shared" si="5"/>
        <v/>
      </c>
      <c r="G31" s="86" t="str">
        <f t="shared" si="6"/>
        <v/>
      </c>
      <c r="H31" s="86" t="str">
        <f t="shared" si="1"/>
        <v/>
      </c>
      <c r="I31" s="86" t="e">
        <f t="shared" si="2"/>
        <v>#VALUE!</v>
      </c>
      <c r="J31" s="112"/>
    </row>
    <row r="32" spans="1:10" x14ac:dyDescent="0.25">
      <c r="A32" s="81"/>
      <c r="C32" s="85">
        <f t="shared" si="3"/>
        <v>18</v>
      </c>
      <c r="D32" s="86" t="str">
        <f t="shared" si="7"/>
        <v/>
      </c>
      <c r="E32" s="86" t="str">
        <f t="shared" si="4"/>
        <v/>
      </c>
      <c r="F32" s="87" t="str">
        <f t="shared" si="5"/>
        <v/>
      </c>
      <c r="G32" s="86" t="str">
        <f t="shared" si="6"/>
        <v/>
      </c>
      <c r="H32" s="86" t="str">
        <f t="shared" si="1"/>
        <v/>
      </c>
      <c r="I32" s="86" t="e">
        <f t="shared" si="2"/>
        <v>#VALUE!</v>
      </c>
      <c r="J32" s="112"/>
    </row>
    <row r="33" spans="1:10" x14ac:dyDescent="0.25">
      <c r="A33" s="81"/>
      <c r="C33" s="85">
        <f t="shared" si="3"/>
        <v>19</v>
      </c>
      <c r="D33" s="86" t="str">
        <f t="shared" si="7"/>
        <v/>
      </c>
      <c r="E33" s="86" t="str">
        <f t="shared" si="4"/>
        <v/>
      </c>
      <c r="F33" s="87" t="str">
        <f t="shared" si="5"/>
        <v/>
      </c>
      <c r="G33" s="86" t="str">
        <f t="shared" si="6"/>
        <v/>
      </c>
      <c r="H33" s="86" t="str">
        <f t="shared" si="1"/>
        <v/>
      </c>
      <c r="I33" s="86" t="e">
        <f t="shared" si="2"/>
        <v>#VALUE!</v>
      </c>
      <c r="J33" s="112"/>
    </row>
    <row r="34" spans="1:10" ht="15" customHeight="1" x14ac:dyDescent="0.25">
      <c r="A34" s="111"/>
      <c r="C34" s="85">
        <f t="shared" si="3"/>
        <v>20</v>
      </c>
      <c r="D34" s="86" t="str">
        <f t="shared" si="7"/>
        <v/>
      </c>
      <c r="E34" s="86" t="str">
        <f t="shared" si="4"/>
        <v/>
      </c>
      <c r="F34" s="87" t="str">
        <f t="shared" si="5"/>
        <v/>
      </c>
      <c r="G34" s="86" t="str">
        <f t="shared" si="6"/>
        <v/>
      </c>
      <c r="H34" s="86" t="str">
        <f t="shared" si="1"/>
        <v/>
      </c>
      <c r="I34" s="86" t="e">
        <f t="shared" si="2"/>
        <v>#VALUE!</v>
      </c>
      <c r="J34" s="112"/>
    </row>
    <row r="35" spans="1:10" ht="15" customHeight="1" x14ac:dyDescent="0.25">
      <c r="A35" s="81"/>
      <c r="C35" s="85">
        <f t="shared" si="3"/>
        <v>21</v>
      </c>
      <c r="D35" s="86" t="str">
        <f t="shared" si="7"/>
        <v/>
      </c>
      <c r="E35" s="86" t="str">
        <f t="shared" si="4"/>
        <v/>
      </c>
      <c r="F35" s="87" t="str">
        <f t="shared" si="5"/>
        <v/>
      </c>
      <c r="G35" s="86" t="str">
        <f t="shared" si="6"/>
        <v/>
      </c>
      <c r="H35" s="86" t="str">
        <f t="shared" si="1"/>
        <v/>
      </c>
      <c r="I35" s="86" t="e">
        <f t="shared" si="2"/>
        <v>#VALUE!</v>
      </c>
      <c r="J35" s="112"/>
    </row>
    <row r="36" spans="1:10" ht="15" customHeight="1" x14ac:dyDescent="0.25">
      <c r="A36" s="114"/>
      <c r="C36" s="85">
        <f t="shared" si="3"/>
        <v>22</v>
      </c>
      <c r="D36" s="86" t="str">
        <f t="shared" si="7"/>
        <v/>
      </c>
      <c r="E36" s="86" t="str">
        <f t="shared" si="4"/>
        <v/>
      </c>
      <c r="F36" s="87" t="str">
        <f t="shared" si="5"/>
        <v/>
      </c>
      <c r="G36" s="86" t="str">
        <f t="shared" si="6"/>
        <v/>
      </c>
      <c r="H36" s="86" t="str">
        <f t="shared" si="1"/>
        <v/>
      </c>
      <c r="I36" s="86" t="e">
        <f t="shared" si="2"/>
        <v>#VALUE!</v>
      </c>
      <c r="J36" s="112"/>
    </row>
    <row r="37" spans="1:10" ht="15" customHeight="1" x14ac:dyDescent="0.25">
      <c r="A37" s="81"/>
      <c r="C37" s="85">
        <f t="shared" si="3"/>
        <v>23</v>
      </c>
      <c r="D37" s="86" t="str">
        <f t="shared" si="7"/>
        <v/>
      </c>
      <c r="E37" s="86" t="str">
        <f t="shared" si="4"/>
        <v/>
      </c>
      <c r="F37" s="87" t="str">
        <f t="shared" si="5"/>
        <v/>
      </c>
      <c r="G37" s="86" t="str">
        <f t="shared" si="6"/>
        <v/>
      </c>
      <c r="H37" s="86" t="str">
        <f t="shared" si="1"/>
        <v/>
      </c>
      <c r="I37" s="86" t="e">
        <f t="shared" si="2"/>
        <v>#VALUE!</v>
      </c>
      <c r="J37" s="112"/>
    </row>
    <row r="38" spans="1:10" ht="15" customHeight="1" x14ac:dyDescent="0.25">
      <c r="A38" s="81"/>
      <c r="C38" s="85">
        <f t="shared" si="3"/>
        <v>24</v>
      </c>
      <c r="D38" s="86" t="str">
        <f t="shared" si="7"/>
        <v/>
      </c>
      <c r="E38" s="86" t="str">
        <f t="shared" si="4"/>
        <v/>
      </c>
      <c r="F38" s="87" t="str">
        <f t="shared" si="5"/>
        <v/>
      </c>
      <c r="G38" s="86" t="str">
        <f t="shared" si="6"/>
        <v/>
      </c>
      <c r="H38" s="86" t="str">
        <f t="shared" si="1"/>
        <v/>
      </c>
      <c r="I38" s="86" t="e">
        <f t="shared" si="2"/>
        <v>#VALUE!</v>
      </c>
      <c r="J38" s="112"/>
    </row>
    <row r="39" spans="1:10" x14ac:dyDescent="0.25">
      <c r="A39" s="115"/>
      <c r="C39" s="85">
        <f t="shared" si="3"/>
        <v>25</v>
      </c>
      <c r="D39" s="86" t="str">
        <f t="shared" si="7"/>
        <v/>
      </c>
      <c r="E39" s="86" t="str">
        <f t="shared" si="4"/>
        <v/>
      </c>
      <c r="F39" s="87" t="str">
        <f t="shared" si="5"/>
        <v/>
      </c>
      <c r="G39" s="86" t="str">
        <f t="shared" si="6"/>
        <v/>
      </c>
      <c r="H39" s="86" t="str">
        <f t="shared" si="1"/>
        <v/>
      </c>
      <c r="I39" s="86" t="e">
        <f t="shared" si="2"/>
        <v>#VALUE!</v>
      </c>
      <c r="J39" s="112"/>
    </row>
    <row r="40" spans="1:10" x14ac:dyDescent="0.25">
      <c r="A40" s="81"/>
      <c r="C40" s="85">
        <f t="shared" si="3"/>
        <v>26</v>
      </c>
      <c r="D40" s="86" t="str">
        <f t="shared" si="7"/>
        <v/>
      </c>
      <c r="E40" s="86" t="str">
        <f t="shared" si="4"/>
        <v/>
      </c>
      <c r="F40" s="87" t="str">
        <f t="shared" si="5"/>
        <v/>
      </c>
      <c r="G40" s="86" t="str">
        <f t="shared" si="6"/>
        <v/>
      </c>
      <c r="H40" s="86" t="str">
        <f t="shared" si="1"/>
        <v/>
      </c>
      <c r="I40" s="86" t="e">
        <f t="shared" si="2"/>
        <v>#VALUE!</v>
      </c>
      <c r="J40" s="112"/>
    </row>
    <row r="41" spans="1:10" x14ac:dyDescent="0.25">
      <c r="A41" s="81"/>
      <c r="C41" s="85">
        <f t="shared" si="3"/>
        <v>27</v>
      </c>
      <c r="D41" s="86" t="str">
        <f t="shared" si="7"/>
        <v/>
      </c>
      <c r="E41" s="86" t="str">
        <f t="shared" si="4"/>
        <v/>
      </c>
      <c r="F41" s="87" t="str">
        <f t="shared" si="5"/>
        <v/>
      </c>
      <c r="G41" s="86" t="str">
        <f t="shared" si="6"/>
        <v/>
      </c>
      <c r="H41" s="86" t="str">
        <f t="shared" si="1"/>
        <v/>
      </c>
      <c r="I41" s="86" t="e">
        <f t="shared" si="2"/>
        <v>#VALUE!</v>
      </c>
      <c r="J41" s="112"/>
    </row>
    <row r="42" spans="1:10" x14ac:dyDescent="0.25">
      <c r="A42" s="81"/>
      <c r="C42" s="85">
        <f t="shared" si="3"/>
        <v>28</v>
      </c>
      <c r="D42" s="86" t="str">
        <f t="shared" si="7"/>
        <v/>
      </c>
      <c r="E42" s="86" t="str">
        <f t="shared" si="4"/>
        <v/>
      </c>
      <c r="F42" s="87" t="str">
        <f t="shared" si="5"/>
        <v/>
      </c>
      <c r="G42" s="86" t="str">
        <f t="shared" si="6"/>
        <v/>
      </c>
      <c r="H42" s="86" t="str">
        <f t="shared" si="1"/>
        <v/>
      </c>
      <c r="I42" s="86" t="e">
        <f t="shared" si="2"/>
        <v>#VALUE!</v>
      </c>
      <c r="J42" s="112"/>
    </row>
    <row r="43" spans="1:10" x14ac:dyDescent="0.25">
      <c r="A43" s="81"/>
      <c r="C43" s="85">
        <f t="shared" si="3"/>
        <v>29</v>
      </c>
      <c r="D43" s="86" t="str">
        <f t="shared" si="7"/>
        <v/>
      </c>
      <c r="E43" s="86" t="str">
        <f t="shared" si="4"/>
        <v/>
      </c>
      <c r="F43" s="87" t="str">
        <f t="shared" si="5"/>
        <v/>
      </c>
      <c r="G43" s="86" t="str">
        <f t="shared" si="6"/>
        <v/>
      </c>
      <c r="H43" s="86" t="str">
        <f t="shared" si="1"/>
        <v/>
      </c>
      <c r="I43" s="86" t="e">
        <f t="shared" si="2"/>
        <v>#VALUE!</v>
      </c>
      <c r="J43" s="112"/>
    </row>
    <row r="44" spans="1:10" x14ac:dyDescent="0.25">
      <c r="A44" s="81"/>
      <c r="C44" s="85">
        <f t="shared" si="3"/>
        <v>30</v>
      </c>
      <c r="D44" s="86" t="str">
        <f t="shared" si="7"/>
        <v/>
      </c>
      <c r="E44" s="86" t="str">
        <f t="shared" si="4"/>
        <v/>
      </c>
      <c r="F44" s="87" t="str">
        <f t="shared" si="5"/>
        <v/>
      </c>
      <c r="G44" s="86" t="str">
        <f t="shared" si="6"/>
        <v/>
      </c>
      <c r="H44" s="86" t="str">
        <f t="shared" si="1"/>
        <v/>
      </c>
      <c r="I44" s="86" t="e">
        <f t="shared" si="2"/>
        <v>#VALUE!</v>
      </c>
      <c r="J44" s="112"/>
    </row>
    <row r="45" spans="1:10" x14ac:dyDescent="0.25">
      <c r="A45" s="81"/>
      <c r="C45" s="85">
        <f t="shared" si="3"/>
        <v>31</v>
      </c>
      <c r="D45" s="86" t="str">
        <f t="shared" si="7"/>
        <v/>
      </c>
      <c r="E45" s="86" t="str">
        <f t="shared" si="4"/>
        <v/>
      </c>
      <c r="F45" s="87" t="str">
        <f t="shared" si="5"/>
        <v/>
      </c>
      <c r="G45" s="86" t="str">
        <f t="shared" si="6"/>
        <v/>
      </c>
      <c r="H45" s="86" t="str">
        <f t="shared" si="1"/>
        <v/>
      </c>
      <c r="I45" s="86" t="e">
        <f t="shared" si="2"/>
        <v>#VALUE!</v>
      </c>
      <c r="J45" s="112"/>
    </row>
    <row r="46" spans="1:10" x14ac:dyDescent="0.25">
      <c r="A46" s="81"/>
      <c r="C46" s="85">
        <f t="shared" si="3"/>
        <v>32</v>
      </c>
      <c r="D46" s="86" t="str">
        <f t="shared" si="7"/>
        <v/>
      </c>
      <c r="E46" s="86" t="str">
        <f t="shared" si="4"/>
        <v/>
      </c>
      <c r="F46" s="87" t="str">
        <f t="shared" si="5"/>
        <v/>
      </c>
      <c r="G46" s="86" t="str">
        <f t="shared" si="6"/>
        <v/>
      </c>
      <c r="H46" s="86" t="str">
        <f t="shared" si="1"/>
        <v/>
      </c>
      <c r="I46" s="86" t="e">
        <f t="shared" si="2"/>
        <v>#VALUE!</v>
      </c>
      <c r="J46" s="112"/>
    </row>
    <row r="47" spans="1:10" x14ac:dyDescent="0.25">
      <c r="A47" s="81"/>
      <c r="C47" s="85">
        <f t="shared" si="3"/>
        <v>33</v>
      </c>
      <c r="D47" s="86" t="str">
        <f t="shared" si="7"/>
        <v/>
      </c>
      <c r="E47" s="86" t="str">
        <f t="shared" si="4"/>
        <v/>
      </c>
      <c r="F47" s="87" t="str">
        <f t="shared" si="5"/>
        <v/>
      </c>
      <c r="G47" s="86" t="str">
        <f t="shared" si="6"/>
        <v/>
      </c>
      <c r="H47" s="86" t="str">
        <f t="shared" si="1"/>
        <v/>
      </c>
      <c r="I47" s="86" t="e">
        <f t="shared" si="2"/>
        <v>#VALUE!</v>
      </c>
      <c r="J47" s="112"/>
    </row>
    <row r="48" spans="1:10" x14ac:dyDescent="0.25">
      <c r="C48" s="85">
        <f t="shared" si="3"/>
        <v>34</v>
      </c>
      <c r="D48" s="86" t="str">
        <f t="shared" si="7"/>
        <v/>
      </c>
      <c r="E48" s="86" t="str">
        <f t="shared" si="4"/>
        <v/>
      </c>
      <c r="F48" s="87" t="str">
        <f t="shared" si="5"/>
        <v/>
      </c>
      <c r="G48" s="86" t="str">
        <f t="shared" si="6"/>
        <v/>
      </c>
      <c r="H48" s="86" t="str">
        <f t="shared" si="1"/>
        <v/>
      </c>
      <c r="I48" s="86" t="e">
        <f t="shared" si="2"/>
        <v>#VALUE!</v>
      </c>
      <c r="J48" s="112"/>
    </row>
    <row r="49" spans="3:10" x14ac:dyDescent="0.25">
      <c r="C49" s="85">
        <f t="shared" si="3"/>
        <v>35</v>
      </c>
      <c r="D49" s="86" t="str">
        <f t="shared" si="7"/>
        <v/>
      </c>
      <c r="E49" s="86" t="str">
        <f t="shared" si="4"/>
        <v/>
      </c>
      <c r="F49" s="87" t="str">
        <f t="shared" si="5"/>
        <v/>
      </c>
      <c r="G49" s="86" t="str">
        <f t="shared" si="6"/>
        <v/>
      </c>
      <c r="H49" s="86" t="str">
        <f t="shared" si="1"/>
        <v/>
      </c>
      <c r="I49" s="86" t="e">
        <f t="shared" si="2"/>
        <v>#VALUE!</v>
      </c>
      <c r="J49" s="112"/>
    </row>
    <row r="50" spans="3:10" x14ac:dyDescent="0.25">
      <c r="C50" s="85">
        <f t="shared" si="3"/>
        <v>36</v>
      </c>
      <c r="D50" s="86" t="str">
        <f t="shared" si="7"/>
        <v/>
      </c>
      <c r="E50" s="86" t="str">
        <f t="shared" si="4"/>
        <v/>
      </c>
      <c r="F50" s="87" t="str">
        <f t="shared" si="5"/>
        <v/>
      </c>
      <c r="G50" s="86" t="str">
        <f t="shared" si="6"/>
        <v/>
      </c>
      <c r="H50" s="86" t="str">
        <f t="shared" si="1"/>
        <v/>
      </c>
      <c r="I50" s="86" t="e">
        <f t="shared" si="2"/>
        <v>#VALUE!</v>
      </c>
      <c r="J50" s="112"/>
    </row>
    <row r="51" spans="3:10" x14ac:dyDescent="0.25">
      <c r="C51" s="85">
        <f t="shared" si="3"/>
        <v>37</v>
      </c>
      <c r="D51" s="86" t="str">
        <f t="shared" si="7"/>
        <v/>
      </c>
      <c r="E51" s="86" t="str">
        <f t="shared" si="4"/>
        <v/>
      </c>
      <c r="F51" s="87" t="str">
        <f t="shared" si="5"/>
        <v/>
      </c>
      <c r="G51" s="86" t="str">
        <f t="shared" si="6"/>
        <v/>
      </c>
      <c r="H51" s="86" t="str">
        <f t="shared" si="1"/>
        <v/>
      </c>
      <c r="I51" s="86" t="e">
        <f t="shared" si="2"/>
        <v>#VALUE!</v>
      </c>
      <c r="J51" s="112"/>
    </row>
    <row r="52" spans="3:10" x14ac:dyDescent="0.25">
      <c r="C52" s="85">
        <f t="shared" si="3"/>
        <v>38</v>
      </c>
      <c r="D52" s="86" t="str">
        <f t="shared" si="7"/>
        <v/>
      </c>
      <c r="E52" s="86" t="str">
        <f t="shared" si="4"/>
        <v/>
      </c>
      <c r="F52" s="87" t="str">
        <f t="shared" si="5"/>
        <v/>
      </c>
      <c r="G52" s="86" t="str">
        <f t="shared" si="6"/>
        <v/>
      </c>
      <c r="H52" s="86" t="str">
        <f t="shared" si="1"/>
        <v/>
      </c>
      <c r="I52" s="86" t="e">
        <f t="shared" si="2"/>
        <v>#VALUE!</v>
      </c>
      <c r="J52" s="112"/>
    </row>
    <row r="53" spans="3:10" x14ac:dyDescent="0.25">
      <c r="C53" s="85">
        <f t="shared" si="3"/>
        <v>39</v>
      </c>
      <c r="D53" s="86" t="str">
        <f t="shared" si="7"/>
        <v/>
      </c>
      <c r="E53" s="86" t="str">
        <f t="shared" si="4"/>
        <v/>
      </c>
      <c r="F53" s="87" t="str">
        <f t="shared" si="5"/>
        <v/>
      </c>
      <c r="G53" s="86" t="str">
        <f t="shared" si="6"/>
        <v/>
      </c>
      <c r="H53" s="86" t="str">
        <f t="shared" si="1"/>
        <v/>
      </c>
      <c r="I53" s="86" t="e">
        <f t="shared" si="2"/>
        <v>#VALUE!</v>
      </c>
      <c r="J53" s="112"/>
    </row>
    <row r="54" spans="3:10" x14ac:dyDescent="0.25">
      <c r="C54" s="85">
        <f t="shared" si="3"/>
        <v>40</v>
      </c>
      <c r="D54" s="86" t="str">
        <f t="shared" si="7"/>
        <v/>
      </c>
      <c r="E54" s="86" t="str">
        <f t="shared" si="4"/>
        <v/>
      </c>
      <c r="F54" s="87" t="str">
        <f t="shared" si="5"/>
        <v/>
      </c>
      <c r="G54" s="86" t="str">
        <f t="shared" si="6"/>
        <v/>
      </c>
      <c r="H54" s="86" t="str">
        <f t="shared" si="1"/>
        <v/>
      </c>
      <c r="I54" s="86" t="e">
        <f t="shared" si="2"/>
        <v>#VALUE!</v>
      </c>
      <c r="J54" s="112"/>
    </row>
    <row r="55" spans="3:10" x14ac:dyDescent="0.25">
      <c r="C55" s="85">
        <f t="shared" si="3"/>
        <v>41</v>
      </c>
      <c r="D55" s="86" t="str">
        <f t="shared" si="7"/>
        <v/>
      </c>
      <c r="E55" s="86" t="str">
        <f t="shared" si="4"/>
        <v/>
      </c>
      <c r="F55" s="87" t="str">
        <f t="shared" si="5"/>
        <v/>
      </c>
      <c r="G55" s="86" t="str">
        <f t="shared" si="6"/>
        <v/>
      </c>
      <c r="H55" s="86" t="str">
        <f t="shared" si="1"/>
        <v/>
      </c>
      <c r="I55" s="86" t="e">
        <f t="shared" si="2"/>
        <v>#VALUE!</v>
      </c>
      <c r="J55" s="112"/>
    </row>
    <row r="56" spans="3:10" x14ac:dyDescent="0.25">
      <c r="C56" s="85">
        <f t="shared" si="3"/>
        <v>42</v>
      </c>
      <c r="D56" s="86" t="str">
        <f t="shared" si="7"/>
        <v/>
      </c>
      <c r="E56" s="86" t="str">
        <f t="shared" si="4"/>
        <v/>
      </c>
      <c r="F56" s="87" t="str">
        <f t="shared" si="5"/>
        <v/>
      </c>
      <c r="G56" s="86" t="str">
        <f t="shared" si="6"/>
        <v/>
      </c>
      <c r="H56" s="86" t="str">
        <f t="shared" si="1"/>
        <v/>
      </c>
      <c r="I56" s="86" t="e">
        <f t="shared" si="2"/>
        <v>#VALUE!</v>
      </c>
      <c r="J56" s="112"/>
    </row>
    <row r="57" spans="3:10" x14ac:dyDescent="0.25">
      <c r="C57" s="85">
        <f t="shared" si="3"/>
        <v>43</v>
      </c>
      <c r="D57" s="86" t="str">
        <f t="shared" si="7"/>
        <v/>
      </c>
      <c r="E57" s="86" t="str">
        <f t="shared" si="4"/>
        <v/>
      </c>
      <c r="F57" s="87" t="str">
        <f t="shared" si="5"/>
        <v/>
      </c>
      <c r="G57" s="86" t="str">
        <f t="shared" si="6"/>
        <v/>
      </c>
      <c r="H57" s="86" t="str">
        <f t="shared" si="1"/>
        <v/>
      </c>
      <c r="I57" s="86" t="e">
        <f t="shared" si="2"/>
        <v>#VALUE!</v>
      </c>
      <c r="J57" s="112"/>
    </row>
    <row r="58" spans="3:10" x14ac:dyDescent="0.25">
      <c r="C58" s="85">
        <f t="shared" si="3"/>
        <v>44</v>
      </c>
      <c r="D58" s="86" t="str">
        <f t="shared" si="7"/>
        <v/>
      </c>
      <c r="E58" s="86" t="str">
        <f t="shared" si="4"/>
        <v/>
      </c>
      <c r="F58" s="87" t="str">
        <f t="shared" si="5"/>
        <v/>
      </c>
      <c r="G58" s="86" t="str">
        <f t="shared" si="6"/>
        <v/>
      </c>
      <c r="H58" s="86" t="str">
        <f t="shared" si="1"/>
        <v/>
      </c>
      <c r="I58" s="86" t="e">
        <f t="shared" si="2"/>
        <v>#VALUE!</v>
      </c>
      <c r="J58" s="112"/>
    </row>
    <row r="59" spans="3:10" x14ac:dyDescent="0.25">
      <c r="C59" s="85">
        <f t="shared" si="3"/>
        <v>45</v>
      </c>
      <c r="D59" s="86" t="str">
        <f t="shared" si="7"/>
        <v/>
      </c>
      <c r="E59" s="86" t="str">
        <f t="shared" si="4"/>
        <v/>
      </c>
      <c r="F59" s="87" t="str">
        <f t="shared" si="5"/>
        <v/>
      </c>
      <c r="G59" s="86" t="str">
        <f t="shared" si="6"/>
        <v/>
      </c>
      <c r="H59" s="86" t="str">
        <f t="shared" si="1"/>
        <v/>
      </c>
      <c r="I59" s="86" t="e">
        <f t="shared" si="2"/>
        <v>#VALUE!</v>
      </c>
      <c r="J59" s="112"/>
    </row>
    <row r="60" spans="3:10" x14ac:dyDescent="0.25">
      <c r="C60" s="85">
        <f t="shared" si="3"/>
        <v>46</v>
      </c>
      <c r="D60" s="86" t="str">
        <f t="shared" si="7"/>
        <v/>
      </c>
      <c r="E60" s="86" t="str">
        <f t="shared" si="4"/>
        <v/>
      </c>
      <c r="F60" s="87" t="str">
        <f t="shared" si="5"/>
        <v/>
      </c>
      <c r="G60" s="86" t="str">
        <f t="shared" si="6"/>
        <v/>
      </c>
      <c r="H60" s="86" t="str">
        <f t="shared" si="1"/>
        <v/>
      </c>
      <c r="I60" s="86" t="e">
        <f t="shared" si="2"/>
        <v>#VALUE!</v>
      </c>
      <c r="J60" s="112"/>
    </row>
    <row r="61" spans="3:10" x14ac:dyDescent="0.25">
      <c r="C61" s="85">
        <f t="shared" si="3"/>
        <v>47</v>
      </c>
      <c r="D61" s="86" t="str">
        <f t="shared" si="7"/>
        <v/>
      </c>
      <c r="E61" s="86" t="str">
        <f t="shared" si="4"/>
        <v/>
      </c>
      <c r="F61" s="87" t="str">
        <f t="shared" si="5"/>
        <v/>
      </c>
      <c r="G61" s="86" t="str">
        <f t="shared" si="6"/>
        <v/>
      </c>
      <c r="H61" s="86" t="str">
        <f t="shared" si="1"/>
        <v/>
      </c>
      <c r="I61" s="86" t="e">
        <f t="shared" si="2"/>
        <v>#VALUE!</v>
      </c>
      <c r="J61" s="112"/>
    </row>
    <row r="62" spans="3:10" x14ac:dyDescent="0.25">
      <c r="C62" s="85">
        <f t="shared" si="3"/>
        <v>48</v>
      </c>
      <c r="D62" s="86" t="str">
        <f t="shared" si="7"/>
        <v/>
      </c>
      <c r="E62" s="86" t="str">
        <f t="shared" si="4"/>
        <v/>
      </c>
      <c r="F62" s="87" t="str">
        <f t="shared" si="5"/>
        <v/>
      </c>
      <c r="G62" s="86" t="str">
        <f t="shared" si="6"/>
        <v/>
      </c>
      <c r="H62" s="86" t="str">
        <f t="shared" si="1"/>
        <v/>
      </c>
      <c r="I62" s="86" t="e">
        <f t="shared" si="2"/>
        <v>#VALUE!</v>
      </c>
      <c r="J62" s="112"/>
    </row>
    <row r="63" spans="3:10" x14ac:dyDescent="0.25">
      <c r="C63" s="85">
        <f t="shared" si="3"/>
        <v>49</v>
      </c>
      <c r="D63" s="86" t="str">
        <f t="shared" si="7"/>
        <v/>
      </c>
      <c r="E63" s="86" t="str">
        <f t="shared" si="4"/>
        <v/>
      </c>
      <c r="F63" s="87" t="str">
        <f t="shared" si="5"/>
        <v/>
      </c>
      <c r="G63" s="86" t="str">
        <f t="shared" si="6"/>
        <v/>
      </c>
      <c r="H63" s="86" t="str">
        <f t="shared" si="1"/>
        <v/>
      </c>
      <c r="I63" s="86" t="e">
        <f t="shared" si="2"/>
        <v>#VALUE!</v>
      </c>
      <c r="J63" s="112"/>
    </row>
    <row r="64" spans="3:10" x14ac:dyDescent="0.25">
      <c r="C64" s="85">
        <f t="shared" si="3"/>
        <v>50</v>
      </c>
      <c r="D64" s="86" t="str">
        <f t="shared" si="7"/>
        <v/>
      </c>
      <c r="E64" s="86" t="str">
        <f t="shared" si="4"/>
        <v/>
      </c>
      <c r="F64" s="87" t="str">
        <f t="shared" si="5"/>
        <v/>
      </c>
      <c r="G64" s="86" t="str">
        <f t="shared" si="6"/>
        <v/>
      </c>
      <c r="H64" s="86" t="str">
        <f t="shared" si="1"/>
        <v/>
      </c>
      <c r="I64" s="86" t="e">
        <f t="shared" si="2"/>
        <v>#VALUE!</v>
      </c>
      <c r="J64" s="112"/>
    </row>
    <row r="65" spans="3:10" x14ac:dyDescent="0.25">
      <c r="C65" s="85">
        <f t="shared" si="3"/>
        <v>51</v>
      </c>
      <c r="D65" s="86" t="str">
        <f t="shared" si="7"/>
        <v/>
      </c>
      <c r="E65" s="86" t="str">
        <f t="shared" si="4"/>
        <v/>
      </c>
      <c r="F65" s="87" t="str">
        <f t="shared" si="5"/>
        <v/>
      </c>
      <c r="G65" s="86" t="str">
        <f t="shared" si="6"/>
        <v/>
      </c>
      <c r="H65" s="86" t="str">
        <f t="shared" si="1"/>
        <v/>
      </c>
      <c r="I65" s="86" t="e">
        <f t="shared" si="2"/>
        <v>#VALUE!</v>
      </c>
      <c r="J65" s="112"/>
    </row>
    <row r="66" spans="3:10" x14ac:dyDescent="0.25">
      <c r="C66" s="85">
        <f t="shared" si="3"/>
        <v>52</v>
      </c>
      <c r="D66" s="86" t="str">
        <f t="shared" si="7"/>
        <v/>
      </c>
      <c r="E66" s="86" t="str">
        <f t="shared" si="4"/>
        <v/>
      </c>
      <c r="F66" s="87" t="str">
        <f t="shared" si="5"/>
        <v/>
      </c>
      <c r="G66" s="86" t="str">
        <f t="shared" si="6"/>
        <v/>
      </c>
      <c r="H66" s="86" t="str">
        <f t="shared" si="1"/>
        <v/>
      </c>
      <c r="I66" s="86" t="e">
        <f t="shared" si="2"/>
        <v>#VALUE!</v>
      </c>
      <c r="J66" s="112"/>
    </row>
    <row r="67" spans="3:10" x14ac:dyDescent="0.25">
      <c r="C67" s="85">
        <f t="shared" si="3"/>
        <v>53</v>
      </c>
      <c r="D67" s="86" t="str">
        <f t="shared" si="7"/>
        <v/>
      </c>
      <c r="E67" s="86" t="str">
        <f t="shared" si="4"/>
        <v/>
      </c>
      <c r="F67" s="87" t="str">
        <f t="shared" si="5"/>
        <v/>
      </c>
      <c r="G67" s="86" t="str">
        <f t="shared" si="6"/>
        <v/>
      </c>
      <c r="H67" s="86" t="str">
        <f t="shared" si="1"/>
        <v/>
      </c>
      <c r="I67" s="86" t="e">
        <f t="shared" si="2"/>
        <v>#VALUE!</v>
      </c>
      <c r="J67" s="112"/>
    </row>
    <row r="68" spans="3:10" x14ac:dyDescent="0.25">
      <c r="C68" s="85">
        <f t="shared" si="3"/>
        <v>54</v>
      </c>
      <c r="D68" s="86" t="str">
        <f t="shared" si="7"/>
        <v/>
      </c>
      <c r="E68" s="86" t="str">
        <f t="shared" si="4"/>
        <v/>
      </c>
      <c r="F68" s="87" t="str">
        <f t="shared" si="5"/>
        <v/>
      </c>
      <c r="G68" s="86" t="str">
        <f t="shared" si="6"/>
        <v/>
      </c>
      <c r="H68" s="86" t="str">
        <f t="shared" si="1"/>
        <v/>
      </c>
      <c r="I68" s="86" t="e">
        <f t="shared" si="2"/>
        <v>#VALUE!</v>
      </c>
      <c r="J68" s="112"/>
    </row>
    <row r="69" spans="3:10" x14ac:dyDescent="0.25">
      <c r="C69" s="85">
        <f t="shared" si="3"/>
        <v>55</v>
      </c>
      <c r="D69" s="86" t="str">
        <f t="shared" si="7"/>
        <v/>
      </c>
      <c r="E69" s="86" t="str">
        <f t="shared" si="4"/>
        <v/>
      </c>
      <c r="F69" s="87" t="str">
        <f t="shared" si="5"/>
        <v/>
      </c>
      <c r="G69" s="86" t="str">
        <f t="shared" si="6"/>
        <v/>
      </c>
      <c r="H69" s="86" t="str">
        <f t="shared" si="1"/>
        <v/>
      </c>
      <c r="I69" s="86" t="e">
        <f t="shared" si="2"/>
        <v>#VALUE!</v>
      </c>
      <c r="J69" s="112"/>
    </row>
    <row r="70" spans="3:10" x14ac:dyDescent="0.25">
      <c r="C70" s="85">
        <f t="shared" si="3"/>
        <v>56</v>
      </c>
      <c r="D70" s="86" t="str">
        <f t="shared" si="7"/>
        <v/>
      </c>
      <c r="E70" s="86" t="str">
        <f t="shared" si="4"/>
        <v/>
      </c>
      <c r="F70" s="87" t="str">
        <f t="shared" si="5"/>
        <v/>
      </c>
      <c r="G70" s="86" t="str">
        <f t="shared" si="6"/>
        <v/>
      </c>
      <c r="H70" s="86" t="str">
        <f t="shared" si="1"/>
        <v/>
      </c>
      <c r="I70" s="86" t="e">
        <f t="shared" si="2"/>
        <v>#VALUE!</v>
      </c>
      <c r="J70" s="112"/>
    </row>
    <row r="71" spans="3:10" x14ac:dyDescent="0.25">
      <c r="C71" s="85">
        <f t="shared" si="3"/>
        <v>57</v>
      </c>
      <c r="D71" s="86" t="str">
        <f t="shared" si="7"/>
        <v/>
      </c>
      <c r="E71" s="86" t="str">
        <f t="shared" si="4"/>
        <v/>
      </c>
      <c r="F71" s="87" t="str">
        <f t="shared" si="5"/>
        <v/>
      </c>
      <c r="G71" s="86" t="str">
        <f t="shared" si="6"/>
        <v/>
      </c>
      <c r="H71" s="86" t="str">
        <f t="shared" si="1"/>
        <v/>
      </c>
      <c r="I71" s="86" t="e">
        <f t="shared" si="2"/>
        <v>#VALUE!</v>
      </c>
      <c r="J71" s="112"/>
    </row>
    <row r="72" spans="3:10" x14ac:dyDescent="0.25">
      <c r="C72" s="85">
        <f t="shared" si="3"/>
        <v>58</v>
      </c>
      <c r="D72" s="86" t="str">
        <f t="shared" si="7"/>
        <v/>
      </c>
      <c r="E72" s="86" t="str">
        <f t="shared" si="4"/>
        <v/>
      </c>
      <c r="F72" s="87" t="str">
        <f t="shared" si="5"/>
        <v/>
      </c>
      <c r="G72" s="86" t="str">
        <f t="shared" si="6"/>
        <v/>
      </c>
      <c r="H72" s="86" t="str">
        <f t="shared" si="1"/>
        <v/>
      </c>
      <c r="I72" s="86" t="e">
        <f t="shared" si="2"/>
        <v>#VALUE!</v>
      </c>
      <c r="J72" s="112"/>
    </row>
    <row r="73" spans="3:10" x14ac:dyDescent="0.25">
      <c r="C73" s="85">
        <f t="shared" si="3"/>
        <v>59</v>
      </c>
      <c r="D73" s="86" t="str">
        <f t="shared" si="7"/>
        <v/>
      </c>
      <c r="E73" s="86" t="str">
        <f t="shared" si="4"/>
        <v/>
      </c>
      <c r="F73" s="87" t="str">
        <f t="shared" si="5"/>
        <v/>
      </c>
      <c r="G73" s="86" t="str">
        <f t="shared" si="6"/>
        <v/>
      </c>
      <c r="H73" s="86" t="str">
        <f t="shared" si="1"/>
        <v/>
      </c>
      <c r="I73" s="86" t="e">
        <f t="shared" si="2"/>
        <v>#VALUE!</v>
      </c>
      <c r="J73" s="112"/>
    </row>
    <row r="74" spans="3:10" x14ac:dyDescent="0.25">
      <c r="C74" s="85">
        <f t="shared" si="3"/>
        <v>60</v>
      </c>
      <c r="D74" s="86" t="str">
        <f t="shared" si="7"/>
        <v/>
      </c>
      <c r="E74" s="86" t="str">
        <f t="shared" si="4"/>
        <v/>
      </c>
      <c r="F74" s="87" t="str">
        <f t="shared" si="5"/>
        <v/>
      </c>
      <c r="G74" s="86" t="str">
        <f t="shared" si="6"/>
        <v/>
      </c>
      <c r="H74" s="86" t="str">
        <f t="shared" si="1"/>
        <v/>
      </c>
      <c r="I74" s="86" t="e">
        <f t="shared" si="2"/>
        <v>#VALUE!</v>
      </c>
      <c r="J74" s="112"/>
    </row>
    <row r="75" spans="3:10" x14ac:dyDescent="0.25">
      <c r="C75" s="85">
        <f t="shared" si="3"/>
        <v>61</v>
      </c>
      <c r="D75" s="86" t="str">
        <f t="shared" si="7"/>
        <v/>
      </c>
      <c r="E75" s="86" t="str">
        <f t="shared" si="4"/>
        <v/>
      </c>
      <c r="F75" s="87" t="str">
        <f t="shared" si="5"/>
        <v/>
      </c>
      <c r="G75" s="86" t="str">
        <f t="shared" si="6"/>
        <v/>
      </c>
      <c r="H75" s="86" t="str">
        <f t="shared" si="1"/>
        <v/>
      </c>
      <c r="I75" s="86" t="e">
        <f t="shared" si="2"/>
        <v>#VALUE!</v>
      </c>
      <c r="J75" s="112"/>
    </row>
    <row r="76" spans="3:10" x14ac:dyDescent="0.25">
      <c r="C76" s="85">
        <f t="shared" si="3"/>
        <v>62</v>
      </c>
      <c r="D76" s="86" t="str">
        <f t="shared" si="7"/>
        <v/>
      </c>
      <c r="E76" s="86" t="str">
        <f t="shared" si="4"/>
        <v/>
      </c>
      <c r="F76" s="87" t="str">
        <f t="shared" si="5"/>
        <v/>
      </c>
      <c r="G76" s="86" t="str">
        <f t="shared" si="6"/>
        <v/>
      </c>
      <c r="H76" s="86" t="str">
        <f t="shared" si="1"/>
        <v/>
      </c>
      <c r="I76" s="86" t="e">
        <f t="shared" si="2"/>
        <v>#VALUE!</v>
      </c>
      <c r="J76" s="112"/>
    </row>
    <row r="77" spans="3:10" x14ac:dyDescent="0.25">
      <c r="C77" s="85">
        <f t="shared" si="3"/>
        <v>63</v>
      </c>
      <c r="D77" s="86" t="str">
        <f t="shared" si="7"/>
        <v/>
      </c>
      <c r="E77" s="86" t="str">
        <f t="shared" si="4"/>
        <v/>
      </c>
      <c r="F77" s="87" t="str">
        <f t="shared" si="5"/>
        <v/>
      </c>
      <c r="G77" s="86" t="str">
        <f t="shared" si="6"/>
        <v/>
      </c>
      <c r="H77" s="86" t="str">
        <f t="shared" si="1"/>
        <v/>
      </c>
      <c r="I77" s="86" t="e">
        <f t="shared" si="2"/>
        <v>#VALUE!</v>
      </c>
      <c r="J77" s="112"/>
    </row>
    <row r="78" spans="3:10" x14ac:dyDescent="0.25">
      <c r="C78" s="85">
        <f t="shared" si="3"/>
        <v>64</v>
      </c>
      <c r="D78" s="86" t="str">
        <f t="shared" si="7"/>
        <v/>
      </c>
      <c r="E78" s="86" t="str">
        <f t="shared" si="4"/>
        <v/>
      </c>
      <c r="F78" s="87" t="str">
        <f t="shared" si="5"/>
        <v/>
      </c>
      <c r="G78" s="86" t="str">
        <f t="shared" si="6"/>
        <v/>
      </c>
      <c r="H78" s="86" t="str">
        <f t="shared" si="1"/>
        <v/>
      </c>
      <c r="I78" s="86" t="e">
        <f t="shared" si="2"/>
        <v>#VALUE!</v>
      </c>
      <c r="J78" s="112"/>
    </row>
    <row r="79" spans="3:10" x14ac:dyDescent="0.25">
      <c r="C79" s="85">
        <f t="shared" si="3"/>
        <v>65</v>
      </c>
      <c r="D79" s="86" t="str">
        <f t="shared" si="7"/>
        <v/>
      </c>
      <c r="E79" s="86" t="str">
        <f t="shared" si="4"/>
        <v/>
      </c>
      <c r="F79" s="87" t="str">
        <f t="shared" si="5"/>
        <v/>
      </c>
      <c r="G79" s="86" t="str">
        <f t="shared" si="6"/>
        <v/>
      </c>
      <c r="H79" s="86" t="str">
        <f t="shared" ref="H79:H142" si="8">IF(C79&lt;=$D$7*$E$5,IF(C79&lt;=$D$9,IF($D$8="Capital e Intereses",0,$G$14*$D$11*$G$11),G78*$D$11*$G$11),"")</f>
        <v/>
      </c>
      <c r="I79" s="86" t="e">
        <f t="shared" ref="I79:I142" si="9">IF(C79="","",IF($E$5*$D$7&gt;=C79,E79*$G$10+F79,E79+F79))</f>
        <v>#VALUE!</v>
      </c>
      <c r="J79" s="112"/>
    </row>
    <row r="80" spans="3:10" x14ac:dyDescent="0.25">
      <c r="C80" s="85">
        <f t="shared" ref="C80:C143" si="10">IF(OR(C79=$D$10,C79=""),"",IF($D$8="Capital e Intereses",IF(ISNUMBER(C79),C79+1,IF(OR($D$9="",$D$9=0),1,$D$9+1)),IF(ISNUMBER(C79),C79+1,1)))</f>
        <v>66</v>
      </c>
      <c r="D80" s="86" t="str">
        <f t="shared" si="7"/>
        <v/>
      </c>
      <c r="E80" s="86" t="str">
        <f t="shared" ref="E80:E143" si="11">IF(C80&lt;=$D$10,IF(C80&lt;=$D$9,IF($D$8="Capital e Intereses",0,$G$14*$D$11),G79*$D$11),"")</f>
        <v/>
      </c>
      <c r="F80" s="87" t="str">
        <f t="shared" ref="F80:F143" si="12">IF(C80&lt;=$D$10,D80-E80,"")</f>
        <v/>
      </c>
      <c r="G80" s="86" t="str">
        <f t="shared" ref="G80:G143" si="13">IF(C80&lt;=$D$10,IF(C80&lt;=$D$9,IF($D$8="Capital e Intereses",$G$14*(1+$D$11)^C80,G79-F80),G79-F80),"")</f>
        <v/>
      </c>
      <c r="H80" s="86" t="str">
        <f t="shared" si="8"/>
        <v/>
      </c>
      <c r="I80" s="86" t="e">
        <f t="shared" si="9"/>
        <v>#VALUE!</v>
      </c>
      <c r="J80" s="112"/>
    </row>
    <row r="81" spans="3:10" x14ac:dyDescent="0.25">
      <c r="C81" s="85">
        <f t="shared" si="10"/>
        <v>67</v>
      </c>
      <c r="D81" s="86" t="str">
        <f t="shared" si="7"/>
        <v/>
      </c>
      <c r="E81" s="86" t="str">
        <f t="shared" si="11"/>
        <v/>
      </c>
      <c r="F81" s="87" t="str">
        <f t="shared" si="12"/>
        <v/>
      </c>
      <c r="G81" s="86" t="str">
        <f t="shared" si="13"/>
        <v/>
      </c>
      <c r="H81" s="86" t="str">
        <f t="shared" si="8"/>
        <v/>
      </c>
      <c r="I81" s="86" t="e">
        <f t="shared" si="9"/>
        <v>#VALUE!</v>
      </c>
      <c r="J81" s="112"/>
    </row>
    <row r="82" spans="3:10" x14ac:dyDescent="0.25">
      <c r="C82" s="85">
        <f t="shared" si="10"/>
        <v>68</v>
      </c>
      <c r="D82" s="86" t="str">
        <f t="shared" ref="D82:D145" si="14">IF(C82&lt;=$D$10,IF(C82&lt;=$D$9,IF($D$8="Capital e Intereses",0,$G$14*$D$11),IF($D$8="Capital",($G$14/PV($D$11,$D$10-$D$9,-1)),$G$14*(1+$D$11)^$D$9/PV($D$11,$D$10-$D$9,-1))),"")</f>
        <v/>
      </c>
      <c r="E82" s="86" t="str">
        <f t="shared" si="11"/>
        <v/>
      </c>
      <c r="F82" s="87" t="str">
        <f t="shared" si="12"/>
        <v/>
      </c>
      <c r="G82" s="86" t="str">
        <f t="shared" si="13"/>
        <v/>
      </c>
      <c r="H82" s="86" t="str">
        <f t="shared" si="8"/>
        <v/>
      </c>
      <c r="I82" s="86" t="e">
        <f t="shared" si="9"/>
        <v>#VALUE!</v>
      </c>
      <c r="J82" s="112"/>
    </row>
    <row r="83" spans="3:10" x14ac:dyDescent="0.25">
      <c r="C83" s="85">
        <f t="shared" si="10"/>
        <v>69</v>
      </c>
      <c r="D83" s="86" t="str">
        <f t="shared" si="14"/>
        <v/>
      </c>
      <c r="E83" s="86" t="str">
        <f t="shared" si="11"/>
        <v/>
      </c>
      <c r="F83" s="87" t="str">
        <f t="shared" si="12"/>
        <v/>
      </c>
      <c r="G83" s="86" t="str">
        <f t="shared" si="13"/>
        <v/>
      </c>
      <c r="H83" s="86" t="str">
        <f t="shared" si="8"/>
        <v/>
      </c>
      <c r="I83" s="86" t="e">
        <f t="shared" si="9"/>
        <v>#VALUE!</v>
      </c>
      <c r="J83" s="112"/>
    </row>
    <row r="84" spans="3:10" x14ac:dyDescent="0.25">
      <c r="C84" s="85">
        <f t="shared" si="10"/>
        <v>70</v>
      </c>
      <c r="D84" s="86" t="str">
        <f t="shared" si="14"/>
        <v/>
      </c>
      <c r="E84" s="86" t="str">
        <f t="shared" si="11"/>
        <v/>
      </c>
      <c r="F84" s="87" t="str">
        <f t="shared" si="12"/>
        <v/>
      </c>
      <c r="G84" s="86" t="str">
        <f t="shared" si="13"/>
        <v/>
      </c>
      <c r="H84" s="86" t="str">
        <f t="shared" si="8"/>
        <v/>
      </c>
      <c r="I84" s="86" t="e">
        <f t="shared" si="9"/>
        <v>#VALUE!</v>
      </c>
      <c r="J84" s="112"/>
    </row>
    <row r="85" spans="3:10" x14ac:dyDescent="0.25">
      <c r="C85" s="85">
        <f t="shared" si="10"/>
        <v>71</v>
      </c>
      <c r="D85" s="86" t="str">
        <f t="shared" si="14"/>
        <v/>
      </c>
      <c r="E85" s="86" t="str">
        <f t="shared" si="11"/>
        <v/>
      </c>
      <c r="F85" s="87" t="str">
        <f t="shared" si="12"/>
        <v/>
      </c>
      <c r="G85" s="86" t="str">
        <f t="shared" si="13"/>
        <v/>
      </c>
      <c r="H85" s="86" t="str">
        <f t="shared" si="8"/>
        <v/>
      </c>
      <c r="I85" s="86" t="e">
        <f t="shared" si="9"/>
        <v>#VALUE!</v>
      </c>
      <c r="J85" s="112"/>
    </row>
    <row r="86" spans="3:10" x14ac:dyDescent="0.25">
      <c r="C86" s="85">
        <f t="shared" si="10"/>
        <v>72</v>
      </c>
      <c r="D86" s="86" t="str">
        <f t="shared" si="14"/>
        <v/>
      </c>
      <c r="E86" s="86" t="str">
        <f t="shared" si="11"/>
        <v/>
      </c>
      <c r="F86" s="87" t="str">
        <f t="shared" si="12"/>
        <v/>
      </c>
      <c r="G86" s="86" t="str">
        <f t="shared" si="13"/>
        <v/>
      </c>
      <c r="H86" s="86" t="str">
        <f t="shared" si="8"/>
        <v/>
      </c>
      <c r="I86" s="86" t="e">
        <f t="shared" si="9"/>
        <v>#VALUE!</v>
      </c>
      <c r="J86" s="112"/>
    </row>
    <row r="87" spans="3:10" x14ac:dyDescent="0.25">
      <c r="C87" s="85">
        <f t="shared" si="10"/>
        <v>73</v>
      </c>
      <c r="D87" s="86" t="str">
        <f t="shared" si="14"/>
        <v/>
      </c>
      <c r="E87" s="86" t="str">
        <f t="shared" si="11"/>
        <v/>
      </c>
      <c r="F87" s="87" t="str">
        <f t="shared" si="12"/>
        <v/>
      </c>
      <c r="G87" s="86" t="str">
        <f t="shared" si="13"/>
        <v/>
      </c>
      <c r="H87" s="86" t="str">
        <f t="shared" si="8"/>
        <v/>
      </c>
      <c r="I87" s="86" t="e">
        <f t="shared" si="9"/>
        <v>#VALUE!</v>
      </c>
      <c r="J87" s="112"/>
    </row>
    <row r="88" spans="3:10" x14ac:dyDescent="0.25">
      <c r="C88" s="85">
        <f t="shared" si="10"/>
        <v>74</v>
      </c>
      <c r="D88" s="86" t="str">
        <f t="shared" si="14"/>
        <v/>
      </c>
      <c r="E88" s="86" t="str">
        <f t="shared" si="11"/>
        <v/>
      </c>
      <c r="F88" s="87" t="str">
        <f t="shared" si="12"/>
        <v/>
      </c>
      <c r="G88" s="86" t="str">
        <f t="shared" si="13"/>
        <v/>
      </c>
      <c r="H88" s="86" t="str">
        <f t="shared" si="8"/>
        <v/>
      </c>
      <c r="I88" s="86" t="e">
        <f t="shared" si="9"/>
        <v>#VALUE!</v>
      </c>
      <c r="J88" s="112"/>
    </row>
    <row r="89" spans="3:10" x14ac:dyDescent="0.25">
      <c r="C89" s="85">
        <f t="shared" si="10"/>
        <v>75</v>
      </c>
      <c r="D89" s="86" t="str">
        <f t="shared" si="14"/>
        <v/>
      </c>
      <c r="E89" s="86" t="str">
        <f t="shared" si="11"/>
        <v/>
      </c>
      <c r="F89" s="87" t="str">
        <f t="shared" si="12"/>
        <v/>
      </c>
      <c r="G89" s="86" t="str">
        <f t="shared" si="13"/>
        <v/>
      </c>
      <c r="H89" s="86" t="str">
        <f t="shared" si="8"/>
        <v/>
      </c>
      <c r="I89" s="86" t="e">
        <f t="shared" si="9"/>
        <v>#VALUE!</v>
      </c>
      <c r="J89" s="112"/>
    </row>
    <row r="90" spans="3:10" x14ac:dyDescent="0.25">
      <c r="C90" s="85">
        <f t="shared" si="10"/>
        <v>76</v>
      </c>
      <c r="D90" s="86" t="str">
        <f t="shared" si="14"/>
        <v/>
      </c>
      <c r="E90" s="86" t="str">
        <f t="shared" si="11"/>
        <v/>
      </c>
      <c r="F90" s="87" t="str">
        <f t="shared" si="12"/>
        <v/>
      </c>
      <c r="G90" s="86" t="str">
        <f t="shared" si="13"/>
        <v/>
      </c>
      <c r="H90" s="86" t="str">
        <f t="shared" si="8"/>
        <v/>
      </c>
      <c r="I90" s="86" t="e">
        <f t="shared" si="9"/>
        <v>#VALUE!</v>
      </c>
      <c r="J90" s="112"/>
    </row>
    <row r="91" spans="3:10" x14ac:dyDescent="0.25">
      <c r="C91" s="85">
        <f t="shared" si="10"/>
        <v>77</v>
      </c>
      <c r="D91" s="86" t="str">
        <f t="shared" si="14"/>
        <v/>
      </c>
      <c r="E91" s="86" t="str">
        <f t="shared" si="11"/>
        <v/>
      </c>
      <c r="F91" s="87" t="str">
        <f t="shared" si="12"/>
        <v/>
      </c>
      <c r="G91" s="86" t="str">
        <f t="shared" si="13"/>
        <v/>
      </c>
      <c r="H91" s="86" t="str">
        <f t="shared" si="8"/>
        <v/>
      </c>
      <c r="I91" s="86" t="e">
        <f t="shared" si="9"/>
        <v>#VALUE!</v>
      </c>
      <c r="J91" s="112"/>
    </row>
    <row r="92" spans="3:10" x14ac:dyDescent="0.25">
      <c r="C92" s="85">
        <f t="shared" si="10"/>
        <v>78</v>
      </c>
      <c r="D92" s="86" t="str">
        <f t="shared" si="14"/>
        <v/>
      </c>
      <c r="E92" s="86" t="str">
        <f t="shared" si="11"/>
        <v/>
      </c>
      <c r="F92" s="87" t="str">
        <f t="shared" si="12"/>
        <v/>
      </c>
      <c r="G92" s="86" t="str">
        <f t="shared" si="13"/>
        <v/>
      </c>
      <c r="H92" s="86" t="str">
        <f t="shared" si="8"/>
        <v/>
      </c>
      <c r="I92" s="86" t="e">
        <f t="shared" si="9"/>
        <v>#VALUE!</v>
      </c>
      <c r="J92" s="112"/>
    </row>
    <row r="93" spans="3:10" x14ac:dyDescent="0.25">
      <c r="C93" s="85">
        <f t="shared" si="10"/>
        <v>79</v>
      </c>
      <c r="D93" s="86" t="str">
        <f t="shared" si="14"/>
        <v/>
      </c>
      <c r="E93" s="86" t="str">
        <f t="shared" si="11"/>
        <v/>
      </c>
      <c r="F93" s="87" t="str">
        <f t="shared" si="12"/>
        <v/>
      </c>
      <c r="G93" s="86" t="str">
        <f t="shared" si="13"/>
        <v/>
      </c>
      <c r="H93" s="86" t="str">
        <f t="shared" si="8"/>
        <v/>
      </c>
      <c r="I93" s="86" t="e">
        <f t="shared" si="9"/>
        <v>#VALUE!</v>
      </c>
      <c r="J93" s="112"/>
    </row>
    <row r="94" spans="3:10" x14ac:dyDescent="0.25">
      <c r="C94" s="85">
        <f t="shared" si="10"/>
        <v>80</v>
      </c>
      <c r="D94" s="86" t="str">
        <f t="shared" si="14"/>
        <v/>
      </c>
      <c r="E94" s="86" t="str">
        <f t="shared" si="11"/>
        <v/>
      </c>
      <c r="F94" s="87" t="str">
        <f t="shared" si="12"/>
        <v/>
      </c>
      <c r="G94" s="86" t="str">
        <f t="shared" si="13"/>
        <v/>
      </c>
      <c r="H94" s="86" t="str">
        <f t="shared" si="8"/>
        <v/>
      </c>
      <c r="I94" s="86" t="e">
        <f t="shared" si="9"/>
        <v>#VALUE!</v>
      </c>
      <c r="J94" s="112"/>
    </row>
    <row r="95" spans="3:10" x14ac:dyDescent="0.25">
      <c r="C95" s="85">
        <f t="shared" si="10"/>
        <v>81</v>
      </c>
      <c r="D95" s="86" t="str">
        <f t="shared" si="14"/>
        <v/>
      </c>
      <c r="E95" s="86" t="str">
        <f t="shared" si="11"/>
        <v/>
      </c>
      <c r="F95" s="87" t="str">
        <f t="shared" si="12"/>
        <v/>
      </c>
      <c r="G95" s="86" t="str">
        <f t="shared" si="13"/>
        <v/>
      </c>
      <c r="H95" s="86" t="str">
        <f t="shared" si="8"/>
        <v/>
      </c>
      <c r="I95" s="86" t="e">
        <f t="shared" si="9"/>
        <v>#VALUE!</v>
      </c>
      <c r="J95" s="112"/>
    </row>
    <row r="96" spans="3:10" x14ac:dyDescent="0.25">
      <c r="C96" s="85">
        <f t="shared" si="10"/>
        <v>82</v>
      </c>
      <c r="D96" s="86" t="str">
        <f t="shared" si="14"/>
        <v/>
      </c>
      <c r="E96" s="86" t="str">
        <f t="shared" si="11"/>
        <v/>
      </c>
      <c r="F96" s="87" t="str">
        <f t="shared" si="12"/>
        <v/>
      </c>
      <c r="G96" s="86" t="str">
        <f t="shared" si="13"/>
        <v/>
      </c>
      <c r="H96" s="86" t="str">
        <f t="shared" si="8"/>
        <v/>
      </c>
      <c r="I96" s="86" t="e">
        <f t="shared" si="9"/>
        <v>#VALUE!</v>
      </c>
      <c r="J96" s="112"/>
    </row>
    <row r="97" spans="3:10" x14ac:dyDescent="0.25">
      <c r="C97" s="85">
        <f t="shared" si="10"/>
        <v>83</v>
      </c>
      <c r="D97" s="86" t="str">
        <f t="shared" si="14"/>
        <v/>
      </c>
      <c r="E97" s="86" t="str">
        <f t="shared" si="11"/>
        <v/>
      </c>
      <c r="F97" s="87" t="str">
        <f t="shared" si="12"/>
        <v/>
      </c>
      <c r="G97" s="86" t="str">
        <f t="shared" si="13"/>
        <v/>
      </c>
      <c r="H97" s="86" t="str">
        <f t="shared" si="8"/>
        <v/>
      </c>
      <c r="I97" s="86" t="e">
        <f t="shared" si="9"/>
        <v>#VALUE!</v>
      </c>
      <c r="J97" s="112"/>
    </row>
    <row r="98" spans="3:10" x14ac:dyDescent="0.25">
      <c r="C98" s="85">
        <f t="shared" si="10"/>
        <v>84</v>
      </c>
      <c r="D98" s="86" t="str">
        <f t="shared" si="14"/>
        <v/>
      </c>
      <c r="E98" s="86" t="str">
        <f t="shared" si="11"/>
        <v/>
      </c>
      <c r="F98" s="87" t="str">
        <f t="shared" si="12"/>
        <v/>
      </c>
      <c r="G98" s="86" t="str">
        <f t="shared" si="13"/>
        <v/>
      </c>
      <c r="H98" s="86" t="str">
        <f t="shared" si="8"/>
        <v/>
      </c>
      <c r="I98" s="86" t="e">
        <f t="shared" si="9"/>
        <v>#VALUE!</v>
      </c>
      <c r="J98" s="112"/>
    </row>
    <row r="99" spans="3:10" x14ac:dyDescent="0.25">
      <c r="C99" s="85">
        <f t="shared" si="10"/>
        <v>85</v>
      </c>
      <c r="D99" s="86" t="str">
        <f t="shared" si="14"/>
        <v/>
      </c>
      <c r="E99" s="86" t="str">
        <f t="shared" si="11"/>
        <v/>
      </c>
      <c r="F99" s="87" t="str">
        <f t="shared" si="12"/>
        <v/>
      </c>
      <c r="G99" s="86" t="str">
        <f t="shared" si="13"/>
        <v/>
      </c>
      <c r="H99" s="86" t="str">
        <f t="shared" si="8"/>
        <v/>
      </c>
      <c r="I99" s="86" t="e">
        <f t="shared" si="9"/>
        <v>#VALUE!</v>
      </c>
      <c r="J99" s="112"/>
    </row>
    <row r="100" spans="3:10" x14ac:dyDescent="0.25">
      <c r="C100" s="85">
        <f t="shared" si="10"/>
        <v>86</v>
      </c>
      <c r="D100" s="86" t="str">
        <f t="shared" si="14"/>
        <v/>
      </c>
      <c r="E100" s="86" t="str">
        <f t="shared" si="11"/>
        <v/>
      </c>
      <c r="F100" s="87" t="str">
        <f t="shared" si="12"/>
        <v/>
      </c>
      <c r="G100" s="86" t="str">
        <f t="shared" si="13"/>
        <v/>
      </c>
      <c r="H100" s="86" t="str">
        <f t="shared" si="8"/>
        <v/>
      </c>
      <c r="I100" s="86" t="e">
        <f t="shared" si="9"/>
        <v>#VALUE!</v>
      </c>
      <c r="J100" s="112"/>
    </row>
    <row r="101" spans="3:10" x14ac:dyDescent="0.25">
      <c r="C101" s="85">
        <f t="shared" si="10"/>
        <v>87</v>
      </c>
      <c r="D101" s="86" t="str">
        <f t="shared" si="14"/>
        <v/>
      </c>
      <c r="E101" s="86" t="str">
        <f t="shared" si="11"/>
        <v/>
      </c>
      <c r="F101" s="87" t="str">
        <f t="shared" si="12"/>
        <v/>
      </c>
      <c r="G101" s="86" t="str">
        <f t="shared" si="13"/>
        <v/>
      </c>
      <c r="H101" s="86" t="str">
        <f t="shared" si="8"/>
        <v/>
      </c>
      <c r="I101" s="86" t="e">
        <f t="shared" si="9"/>
        <v>#VALUE!</v>
      </c>
      <c r="J101" s="112"/>
    </row>
    <row r="102" spans="3:10" x14ac:dyDescent="0.25">
      <c r="C102" s="85">
        <f t="shared" si="10"/>
        <v>88</v>
      </c>
      <c r="D102" s="86" t="str">
        <f t="shared" si="14"/>
        <v/>
      </c>
      <c r="E102" s="86" t="str">
        <f t="shared" si="11"/>
        <v/>
      </c>
      <c r="F102" s="87" t="str">
        <f t="shared" si="12"/>
        <v/>
      </c>
      <c r="G102" s="86" t="str">
        <f t="shared" si="13"/>
        <v/>
      </c>
      <c r="H102" s="86" t="str">
        <f t="shared" si="8"/>
        <v/>
      </c>
      <c r="I102" s="86" t="e">
        <f t="shared" si="9"/>
        <v>#VALUE!</v>
      </c>
      <c r="J102" s="112"/>
    </row>
    <row r="103" spans="3:10" x14ac:dyDescent="0.25">
      <c r="C103" s="85">
        <f t="shared" si="10"/>
        <v>89</v>
      </c>
      <c r="D103" s="86" t="str">
        <f t="shared" si="14"/>
        <v/>
      </c>
      <c r="E103" s="86" t="str">
        <f t="shared" si="11"/>
        <v/>
      </c>
      <c r="F103" s="87" t="str">
        <f t="shared" si="12"/>
        <v/>
      </c>
      <c r="G103" s="86" t="str">
        <f t="shared" si="13"/>
        <v/>
      </c>
      <c r="H103" s="86" t="str">
        <f t="shared" si="8"/>
        <v/>
      </c>
      <c r="I103" s="86" t="e">
        <f t="shared" si="9"/>
        <v>#VALUE!</v>
      </c>
      <c r="J103" s="112"/>
    </row>
    <row r="104" spans="3:10" x14ac:dyDescent="0.25">
      <c r="C104" s="85">
        <f t="shared" si="10"/>
        <v>90</v>
      </c>
      <c r="D104" s="86" t="str">
        <f t="shared" si="14"/>
        <v/>
      </c>
      <c r="E104" s="86" t="str">
        <f t="shared" si="11"/>
        <v/>
      </c>
      <c r="F104" s="87" t="str">
        <f t="shared" si="12"/>
        <v/>
      </c>
      <c r="G104" s="86" t="str">
        <f t="shared" si="13"/>
        <v/>
      </c>
      <c r="H104" s="86" t="str">
        <f t="shared" si="8"/>
        <v/>
      </c>
      <c r="I104" s="86" t="e">
        <f t="shared" si="9"/>
        <v>#VALUE!</v>
      </c>
      <c r="J104" s="112"/>
    </row>
    <row r="105" spans="3:10" x14ac:dyDescent="0.25">
      <c r="C105" s="85">
        <f t="shared" si="10"/>
        <v>91</v>
      </c>
      <c r="D105" s="86" t="str">
        <f t="shared" si="14"/>
        <v/>
      </c>
      <c r="E105" s="86" t="str">
        <f t="shared" si="11"/>
        <v/>
      </c>
      <c r="F105" s="87" t="str">
        <f t="shared" si="12"/>
        <v/>
      </c>
      <c r="G105" s="86" t="str">
        <f t="shared" si="13"/>
        <v/>
      </c>
      <c r="H105" s="86" t="str">
        <f t="shared" si="8"/>
        <v/>
      </c>
      <c r="I105" s="86" t="e">
        <f t="shared" si="9"/>
        <v>#VALUE!</v>
      </c>
      <c r="J105" s="112"/>
    </row>
    <row r="106" spans="3:10" x14ac:dyDescent="0.25">
      <c r="C106" s="85">
        <f t="shared" si="10"/>
        <v>92</v>
      </c>
      <c r="D106" s="86" t="str">
        <f t="shared" si="14"/>
        <v/>
      </c>
      <c r="E106" s="86" t="str">
        <f t="shared" si="11"/>
        <v/>
      </c>
      <c r="F106" s="87" t="str">
        <f t="shared" si="12"/>
        <v/>
      </c>
      <c r="G106" s="86" t="str">
        <f t="shared" si="13"/>
        <v/>
      </c>
      <c r="H106" s="86" t="str">
        <f t="shared" si="8"/>
        <v/>
      </c>
      <c r="I106" s="86" t="e">
        <f t="shared" si="9"/>
        <v>#VALUE!</v>
      </c>
      <c r="J106" s="112"/>
    </row>
    <row r="107" spans="3:10" x14ac:dyDescent="0.25">
      <c r="C107" s="85">
        <f t="shared" si="10"/>
        <v>93</v>
      </c>
      <c r="D107" s="86" t="str">
        <f t="shared" si="14"/>
        <v/>
      </c>
      <c r="E107" s="86" t="str">
        <f t="shared" si="11"/>
        <v/>
      </c>
      <c r="F107" s="87" t="str">
        <f t="shared" si="12"/>
        <v/>
      </c>
      <c r="G107" s="86" t="str">
        <f t="shared" si="13"/>
        <v/>
      </c>
      <c r="H107" s="86" t="str">
        <f t="shared" si="8"/>
        <v/>
      </c>
      <c r="I107" s="86" t="e">
        <f t="shared" si="9"/>
        <v>#VALUE!</v>
      </c>
      <c r="J107" s="112"/>
    </row>
    <row r="108" spans="3:10" x14ac:dyDescent="0.25">
      <c r="C108" s="85">
        <f t="shared" si="10"/>
        <v>94</v>
      </c>
      <c r="D108" s="86" t="str">
        <f t="shared" si="14"/>
        <v/>
      </c>
      <c r="E108" s="86" t="str">
        <f t="shared" si="11"/>
        <v/>
      </c>
      <c r="F108" s="87" t="str">
        <f t="shared" si="12"/>
        <v/>
      </c>
      <c r="G108" s="86" t="str">
        <f t="shared" si="13"/>
        <v/>
      </c>
      <c r="H108" s="86" t="str">
        <f t="shared" si="8"/>
        <v/>
      </c>
      <c r="I108" s="86" t="e">
        <f t="shared" si="9"/>
        <v>#VALUE!</v>
      </c>
      <c r="J108" s="112"/>
    </row>
    <row r="109" spans="3:10" x14ac:dyDescent="0.25">
      <c r="C109" s="85">
        <f t="shared" si="10"/>
        <v>95</v>
      </c>
      <c r="D109" s="86" t="str">
        <f t="shared" si="14"/>
        <v/>
      </c>
      <c r="E109" s="86" t="str">
        <f t="shared" si="11"/>
        <v/>
      </c>
      <c r="F109" s="87" t="str">
        <f t="shared" si="12"/>
        <v/>
      </c>
      <c r="G109" s="86" t="str">
        <f t="shared" si="13"/>
        <v/>
      </c>
      <c r="H109" s="86" t="str">
        <f t="shared" si="8"/>
        <v/>
      </c>
      <c r="I109" s="86" t="e">
        <f t="shared" si="9"/>
        <v>#VALUE!</v>
      </c>
      <c r="J109" s="112"/>
    </row>
    <row r="110" spans="3:10" x14ac:dyDescent="0.25">
      <c r="C110" s="85">
        <f t="shared" si="10"/>
        <v>96</v>
      </c>
      <c r="D110" s="86" t="str">
        <f t="shared" si="14"/>
        <v/>
      </c>
      <c r="E110" s="86" t="str">
        <f t="shared" si="11"/>
        <v/>
      </c>
      <c r="F110" s="87" t="str">
        <f t="shared" si="12"/>
        <v/>
      </c>
      <c r="G110" s="86" t="str">
        <f t="shared" si="13"/>
        <v/>
      </c>
      <c r="H110" s="86" t="str">
        <f t="shared" si="8"/>
        <v/>
      </c>
      <c r="I110" s="86" t="e">
        <f t="shared" si="9"/>
        <v>#VALUE!</v>
      </c>
      <c r="J110" s="112"/>
    </row>
    <row r="111" spans="3:10" x14ac:dyDescent="0.25">
      <c r="C111" s="85">
        <f t="shared" si="10"/>
        <v>97</v>
      </c>
      <c r="D111" s="86" t="str">
        <f t="shared" si="14"/>
        <v/>
      </c>
      <c r="E111" s="86" t="str">
        <f t="shared" si="11"/>
        <v/>
      </c>
      <c r="F111" s="87" t="str">
        <f t="shared" si="12"/>
        <v/>
      </c>
      <c r="G111" s="86" t="str">
        <f t="shared" si="13"/>
        <v/>
      </c>
      <c r="H111" s="86" t="str">
        <f t="shared" si="8"/>
        <v/>
      </c>
      <c r="I111" s="86" t="e">
        <f t="shared" si="9"/>
        <v>#VALUE!</v>
      </c>
      <c r="J111" s="112"/>
    </row>
    <row r="112" spans="3:10" x14ac:dyDescent="0.25">
      <c r="C112" s="85">
        <f t="shared" si="10"/>
        <v>98</v>
      </c>
      <c r="D112" s="86" t="str">
        <f t="shared" si="14"/>
        <v/>
      </c>
      <c r="E112" s="86" t="str">
        <f t="shared" si="11"/>
        <v/>
      </c>
      <c r="F112" s="87" t="str">
        <f t="shared" si="12"/>
        <v/>
      </c>
      <c r="G112" s="86" t="str">
        <f t="shared" si="13"/>
        <v/>
      </c>
      <c r="H112" s="86" t="str">
        <f t="shared" si="8"/>
        <v/>
      </c>
      <c r="I112" s="86" t="e">
        <f t="shared" si="9"/>
        <v>#VALUE!</v>
      </c>
      <c r="J112" s="112"/>
    </row>
    <row r="113" spans="3:10" x14ac:dyDescent="0.25">
      <c r="C113" s="85">
        <f t="shared" si="10"/>
        <v>99</v>
      </c>
      <c r="D113" s="86" t="str">
        <f t="shared" si="14"/>
        <v/>
      </c>
      <c r="E113" s="86" t="str">
        <f t="shared" si="11"/>
        <v/>
      </c>
      <c r="F113" s="87" t="str">
        <f t="shared" si="12"/>
        <v/>
      </c>
      <c r="G113" s="86" t="str">
        <f t="shared" si="13"/>
        <v/>
      </c>
      <c r="H113" s="86" t="str">
        <f t="shared" si="8"/>
        <v/>
      </c>
      <c r="I113" s="86" t="e">
        <f t="shared" si="9"/>
        <v>#VALUE!</v>
      </c>
      <c r="J113" s="112"/>
    </row>
    <row r="114" spans="3:10" x14ac:dyDescent="0.25">
      <c r="C114" s="85">
        <f t="shared" si="10"/>
        <v>100</v>
      </c>
      <c r="D114" s="86" t="str">
        <f t="shared" si="14"/>
        <v/>
      </c>
      <c r="E114" s="86" t="str">
        <f t="shared" si="11"/>
        <v/>
      </c>
      <c r="F114" s="87" t="str">
        <f t="shared" si="12"/>
        <v/>
      </c>
      <c r="G114" s="86" t="str">
        <f t="shared" si="13"/>
        <v/>
      </c>
      <c r="H114" s="86" t="str">
        <f t="shared" si="8"/>
        <v/>
      </c>
      <c r="I114" s="86" t="e">
        <f t="shared" si="9"/>
        <v>#VALUE!</v>
      </c>
      <c r="J114" s="112"/>
    </row>
    <row r="115" spans="3:10" x14ac:dyDescent="0.25">
      <c r="C115" s="85">
        <f t="shared" si="10"/>
        <v>101</v>
      </c>
      <c r="D115" s="86" t="str">
        <f t="shared" si="14"/>
        <v/>
      </c>
      <c r="E115" s="86" t="str">
        <f t="shared" si="11"/>
        <v/>
      </c>
      <c r="F115" s="87" t="str">
        <f t="shared" si="12"/>
        <v/>
      </c>
      <c r="G115" s="86" t="str">
        <f t="shared" si="13"/>
        <v/>
      </c>
      <c r="H115" s="86" t="str">
        <f t="shared" si="8"/>
        <v/>
      </c>
      <c r="I115" s="86" t="e">
        <f t="shared" si="9"/>
        <v>#VALUE!</v>
      </c>
      <c r="J115" s="112"/>
    </row>
    <row r="116" spans="3:10" x14ac:dyDescent="0.25">
      <c r="C116" s="85">
        <f t="shared" si="10"/>
        <v>102</v>
      </c>
      <c r="D116" s="86" t="str">
        <f t="shared" si="14"/>
        <v/>
      </c>
      <c r="E116" s="86" t="str">
        <f t="shared" si="11"/>
        <v/>
      </c>
      <c r="F116" s="87" t="str">
        <f t="shared" si="12"/>
        <v/>
      </c>
      <c r="G116" s="86" t="str">
        <f t="shared" si="13"/>
        <v/>
      </c>
      <c r="H116" s="86" t="str">
        <f t="shared" si="8"/>
        <v/>
      </c>
      <c r="I116" s="86" t="e">
        <f t="shared" si="9"/>
        <v>#VALUE!</v>
      </c>
      <c r="J116" s="112"/>
    </row>
    <row r="117" spans="3:10" x14ac:dyDescent="0.25">
      <c r="C117" s="85">
        <f t="shared" si="10"/>
        <v>103</v>
      </c>
      <c r="D117" s="86" t="str">
        <f t="shared" si="14"/>
        <v/>
      </c>
      <c r="E117" s="86" t="str">
        <f t="shared" si="11"/>
        <v/>
      </c>
      <c r="F117" s="87" t="str">
        <f t="shared" si="12"/>
        <v/>
      </c>
      <c r="G117" s="86" t="str">
        <f t="shared" si="13"/>
        <v/>
      </c>
      <c r="H117" s="86" t="str">
        <f t="shared" si="8"/>
        <v/>
      </c>
      <c r="I117" s="86" t="e">
        <f t="shared" si="9"/>
        <v>#VALUE!</v>
      </c>
      <c r="J117" s="112"/>
    </row>
    <row r="118" spans="3:10" x14ac:dyDescent="0.25">
      <c r="C118" s="85">
        <f t="shared" si="10"/>
        <v>104</v>
      </c>
      <c r="D118" s="86" t="str">
        <f t="shared" si="14"/>
        <v/>
      </c>
      <c r="E118" s="86" t="str">
        <f t="shared" si="11"/>
        <v/>
      </c>
      <c r="F118" s="87" t="str">
        <f t="shared" si="12"/>
        <v/>
      </c>
      <c r="G118" s="86" t="str">
        <f t="shared" si="13"/>
        <v/>
      </c>
      <c r="H118" s="86" t="str">
        <f t="shared" si="8"/>
        <v/>
      </c>
      <c r="I118" s="86" t="e">
        <f t="shared" si="9"/>
        <v>#VALUE!</v>
      </c>
      <c r="J118" s="112"/>
    </row>
    <row r="119" spans="3:10" x14ac:dyDescent="0.25">
      <c r="C119" s="85">
        <f t="shared" si="10"/>
        <v>105</v>
      </c>
      <c r="D119" s="86" t="str">
        <f t="shared" si="14"/>
        <v/>
      </c>
      <c r="E119" s="86" t="str">
        <f t="shared" si="11"/>
        <v/>
      </c>
      <c r="F119" s="87" t="str">
        <f t="shared" si="12"/>
        <v/>
      </c>
      <c r="G119" s="86" t="str">
        <f t="shared" si="13"/>
        <v/>
      </c>
      <c r="H119" s="86" t="str">
        <f t="shared" si="8"/>
        <v/>
      </c>
      <c r="I119" s="86" t="e">
        <f t="shared" si="9"/>
        <v>#VALUE!</v>
      </c>
      <c r="J119" s="112"/>
    </row>
    <row r="120" spans="3:10" x14ac:dyDescent="0.25">
      <c r="C120" s="85">
        <f t="shared" si="10"/>
        <v>106</v>
      </c>
      <c r="D120" s="86" t="str">
        <f t="shared" si="14"/>
        <v/>
      </c>
      <c r="E120" s="86" t="str">
        <f t="shared" si="11"/>
        <v/>
      </c>
      <c r="F120" s="87" t="str">
        <f t="shared" si="12"/>
        <v/>
      </c>
      <c r="G120" s="86" t="str">
        <f t="shared" si="13"/>
        <v/>
      </c>
      <c r="H120" s="86" t="str">
        <f t="shared" si="8"/>
        <v/>
      </c>
      <c r="I120" s="86" t="e">
        <f t="shared" si="9"/>
        <v>#VALUE!</v>
      </c>
      <c r="J120" s="112"/>
    </row>
    <row r="121" spans="3:10" x14ac:dyDescent="0.25">
      <c r="C121" s="85">
        <f t="shared" si="10"/>
        <v>107</v>
      </c>
      <c r="D121" s="86" t="str">
        <f t="shared" si="14"/>
        <v/>
      </c>
      <c r="E121" s="86" t="str">
        <f t="shared" si="11"/>
        <v/>
      </c>
      <c r="F121" s="87" t="str">
        <f t="shared" si="12"/>
        <v/>
      </c>
      <c r="G121" s="86" t="str">
        <f t="shared" si="13"/>
        <v/>
      </c>
      <c r="H121" s="86" t="str">
        <f t="shared" si="8"/>
        <v/>
      </c>
      <c r="I121" s="86" t="e">
        <f t="shared" si="9"/>
        <v>#VALUE!</v>
      </c>
      <c r="J121" s="112"/>
    </row>
    <row r="122" spans="3:10" x14ac:dyDescent="0.25">
      <c r="C122" s="85">
        <f t="shared" si="10"/>
        <v>108</v>
      </c>
      <c r="D122" s="86" t="str">
        <f t="shared" si="14"/>
        <v/>
      </c>
      <c r="E122" s="86" t="str">
        <f t="shared" si="11"/>
        <v/>
      </c>
      <c r="F122" s="87" t="str">
        <f t="shared" si="12"/>
        <v/>
      </c>
      <c r="G122" s="86" t="str">
        <f t="shared" si="13"/>
        <v/>
      </c>
      <c r="H122" s="86" t="str">
        <f t="shared" si="8"/>
        <v/>
      </c>
      <c r="I122" s="86" t="e">
        <f t="shared" si="9"/>
        <v>#VALUE!</v>
      </c>
      <c r="J122" s="112"/>
    </row>
    <row r="123" spans="3:10" x14ac:dyDescent="0.25">
      <c r="C123" s="85">
        <f t="shared" si="10"/>
        <v>109</v>
      </c>
      <c r="D123" s="86" t="str">
        <f t="shared" si="14"/>
        <v/>
      </c>
      <c r="E123" s="86" t="str">
        <f t="shared" si="11"/>
        <v/>
      </c>
      <c r="F123" s="87" t="str">
        <f t="shared" si="12"/>
        <v/>
      </c>
      <c r="G123" s="86" t="str">
        <f t="shared" si="13"/>
        <v/>
      </c>
      <c r="H123" s="86" t="str">
        <f t="shared" si="8"/>
        <v/>
      </c>
      <c r="I123" s="86" t="e">
        <f t="shared" si="9"/>
        <v>#VALUE!</v>
      </c>
      <c r="J123" s="112"/>
    </row>
    <row r="124" spans="3:10" x14ac:dyDescent="0.25">
      <c r="C124" s="85">
        <f t="shared" si="10"/>
        <v>110</v>
      </c>
      <c r="D124" s="86" t="str">
        <f t="shared" si="14"/>
        <v/>
      </c>
      <c r="E124" s="86" t="str">
        <f t="shared" si="11"/>
        <v/>
      </c>
      <c r="F124" s="87" t="str">
        <f t="shared" si="12"/>
        <v/>
      </c>
      <c r="G124" s="86" t="str">
        <f t="shared" si="13"/>
        <v/>
      </c>
      <c r="H124" s="86" t="str">
        <f t="shared" si="8"/>
        <v/>
      </c>
      <c r="I124" s="86" t="e">
        <f t="shared" si="9"/>
        <v>#VALUE!</v>
      </c>
      <c r="J124" s="112"/>
    </row>
    <row r="125" spans="3:10" x14ac:dyDescent="0.25">
      <c r="C125" s="85">
        <f t="shared" si="10"/>
        <v>111</v>
      </c>
      <c r="D125" s="86" t="str">
        <f t="shared" si="14"/>
        <v/>
      </c>
      <c r="E125" s="86" t="str">
        <f t="shared" si="11"/>
        <v/>
      </c>
      <c r="F125" s="87" t="str">
        <f t="shared" si="12"/>
        <v/>
      </c>
      <c r="G125" s="86" t="str">
        <f t="shared" si="13"/>
        <v/>
      </c>
      <c r="H125" s="86" t="str">
        <f t="shared" si="8"/>
        <v/>
      </c>
      <c r="I125" s="86" t="e">
        <f t="shared" si="9"/>
        <v>#VALUE!</v>
      </c>
      <c r="J125" s="112"/>
    </row>
    <row r="126" spans="3:10" x14ac:dyDescent="0.25">
      <c r="C126" s="85">
        <f t="shared" si="10"/>
        <v>112</v>
      </c>
      <c r="D126" s="86" t="str">
        <f t="shared" si="14"/>
        <v/>
      </c>
      <c r="E126" s="86" t="str">
        <f t="shared" si="11"/>
        <v/>
      </c>
      <c r="F126" s="87" t="str">
        <f t="shared" si="12"/>
        <v/>
      </c>
      <c r="G126" s="86" t="str">
        <f t="shared" si="13"/>
        <v/>
      </c>
      <c r="H126" s="86" t="str">
        <f t="shared" si="8"/>
        <v/>
      </c>
      <c r="I126" s="86" t="e">
        <f t="shared" si="9"/>
        <v>#VALUE!</v>
      </c>
      <c r="J126" s="112"/>
    </row>
    <row r="127" spans="3:10" x14ac:dyDescent="0.25">
      <c r="C127" s="85">
        <f t="shared" si="10"/>
        <v>113</v>
      </c>
      <c r="D127" s="86" t="str">
        <f t="shared" si="14"/>
        <v/>
      </c>
      <c r="E127" s="86" t="str">
        <f t="shared" si="11"/>
        <v/>
      </c>
      <c r="F127" s="87" t="str">
        <f t="shared" si="12"/>
        <v/>
      </c>
      <c r="G127" s="86" t="str">
        <f t="shared" si="13"/>
        <v/>
      </c>
      <c r="H127" s="86" t="str">
        <f t="shared" si="8"/>
        <v/>
      </c>
      <c r="I127" s="86" t="e">
        <f t="shared" si="9"/>
        <v>#VALUE!</v>
      </c>
      <c r="J127" s="112"/>
    </row>
    <row r="128" spans="3:10" x14ac:dyDescent="0.25">
      <c r="C128" s="85">
        <f t="shared" si="10"/>
        <v>114</v>
      </c>
      <c r="D128" s="86" t="str">
        <f t="shared" si="14"/>
        <v/>
      </c>
      <c r="E128" s="86" t="str">
        <f t="shared" si="11"/>
        <v/>
      </c>
      <c r="F128" s="87" t="str">
        <f t="shared" si="12"/>
        <v/>
      </c>
      <c r="G128" s="86" t="str">
        <f t="shared" si="13"/>
        <v/>
      </c>
      <c r="H128" s="86" t="str">
        <f t="shared" si="8"/>
        <v/>
      </c>
      <c r="I128" s="86" t="e">
        <f t="shared" si="9"/>
        <v>#VALUE!</v>
      </c>
      <c r="J128" s="112"/>
    </row>
    <row r="129" spans="3:10" x14ac:dyDescent="0.25">
      <c r="C129" s="85">
        <f t="shared" si="10"/>
        <v>115</v>
      </c>
      <c r="D129" s="86" t="str">
        <f t="shared" si="14"/>
        <v/>
      </c>
      <c r="E129" s="86" t="str">
        <f t="shared" si="11"/>
        <v/>
      </c>
      <c r="F129" s="87" t="str">
        <f t="shared" si="12"/>
        <v/>
      </c>
      <c r="G129" s="86" t="str">
        <f t="shared" si="13"/>
        <v/>
      </c>
      <c r="H129" s="86" t="str">
        <f t="shared" si="8"/>
        <v/>
      </c>
      <c r="I129" s="86" t="e">
        <f t="shared" si="9"/>
        <v>#VALUE!</v>
      </c>
      <c r="J129" s="112"/>
    </row>
    <row r="130" spans="3:10" x14ac:dyDescent="0.25">
      <c r="C130" s="85">
        <f t="shared" si="10"/>
        <v>116</v>
      </c>
      <c r="D130" s="86" t="str">
        <f t="shared" si="14"/>
        <v/>
      </c>
      <c r="E130" s="86" t="str">
        <f t="shared" si="11"/>
        <v/>
      </c>
      <c r="F130" s="87" t="str">
        <f t="shared" si="12"/>
        <v/>
      </c>
      <c r="G130" s="86" t="str">
        <f t="shared" si="13"/>
        <v/>
      </c>
      <c r="H130" s="86" t="str">
        <f t="shared" si="8"/>
        <v/>
      </c>
      <c r="I130" s="86" t="e">
        <f t="shared" si="9"/>
        <v>#VALUE!</v>
      </c>
      <c r="J130" s="112"/>
    </row>
    <row r="131" spans="3:10" x14ac:dyDescent="0.25">
      <c r="C131" s="85">
        <f t="shared" si="10"/>
        <v>117</v>
      </c>
      <c r="D131" s="86" t="str">
        <f t="shared" si="14"/>
        <v/>
      </c>
      <c r="E131" s="86" t="str">
        <f t="shared" si="11"/>
        <v/>
      </c>
      <c r="F131" s="87" t="str">
        <f t="shared" si="12"/>
        <v/>
      </c>
      <c r="G131" s="86" t="str">
        <f t="shared" si="13"/>
        <v/>
      </c>
      <c r="H131" s="86" t="str">
        <f t="shared" si="8"/>
        <v/>
      </c>
      <c r="I131" s="86" t="e">
        <f t="shared" si="9"/>
        <v>#VALUE!</v>
      </c>
      <c r="J131" s="112"/>
    </row>
    <row r="132" spans="3:10" x14ac:dyDescent="0.25">
      <c r="C132" s="85">
        <f t="shared" si="10"/>
        <v>118</v>
      </c>
      <c r="D132" s="86" t="str">
        <f t="shared" si="14"/>
        <v/>
      </c>
      <c r="E132" s="86" t="str">
        <f t="shared" si="11"/>
        <v/>
      </c>
      <c r="F132" s="87" t="str">
        <f t="shared" si="12"/>
        <v/>
      </c>
      <c r="G132" s="86" t="str">
        <f t="shared" si="13"/>
        <v/>
      </c>
      <c r="H132" s="86" t="str">
        <f t="shared" si="8"/>
        <v/>
      </c>
      <c r="I132" s="86" t="e">
        <f t="shared" si="9"/>
        <v>#VALUE!</v>
      </c>
      <c r="J132" s="112"/>
    </row>
    <row r="133" spans="3:10" x14ac:dyDescent="0.25">
      <c r="C133" s="85">
        <f t="shared" si="10"/>
        <v>119</v>
      </c>
      <c r="D133" s="86" t="str">
        <f t="shared" si="14"/>
        <v/>
      </c>
      <c r="E133" s="86" t="str">
        <f t="shared" si="11"/>
        <v/>
      </c>
      <c r="F133" s="87" t="str">
        <f t="shared" si="12"/>
        <v/>
      </c>
      <c r="G133" s="86" t="str">
        <f t="shared" si="13"/>
        <v/>
      </c>
      <c r="H133" s="86" t="str">
        <f t="shared" si="8"/>
        <v/>
      </c>
      <c r="I133" s="86" t="e">
        <f t="shared" si="9"/>
        <v>#VALUE!</v>
      </c>
      <c r="J133" s="112"/>
    </row>
    <row r="134" spans="3:10" x14ac:dyDescent="0.25">
      <c r="C134" s="85">
        <f t="shared" si="10"/>
        <v>120</v>
      </c>
      <c r="D134" s="86" t="str">
        <f t="shared" si="14"/>
        <v/>
      </c>
      <c r="E134" s="86" t="str">
        <f t="shared" si="11"/>
        <v/>
      </c>
      <c r="F134" s="87" t="str">
        <f t="shared" si="12"/>
        <v/>
      </c>
      <c r="G134" s="86" t="str">
        <f t="shared" si="13"/>
        <v/>
      </c>
      <c r="H134" s="86" t="str">
        <f t="shared" si="8"/>
        <v/>
      </c>
      <c r="I134" s="86" t="e">
        <f t="shared" si="9"/>
        <v>#VALUE!</v>
      </c>
      <c r="J134" s="112"/>
    </row>
    <row r="135" spans="3:10" x14ac:dyDescent="0.25">
      <c r="C135" s="85">
        <f t="shared" si="10"/>
        <v>121</v>
      </c>
      <c r="D135" s="86" t="str">
        <f t="shared" si="14"/>
        <v/>
      </c>
      <c r="E135" s="86" t="str">
        <f t="shared" si="11"/>
        <v/>
      </c>
      <c r="F135" s="87" t="str">
        <f t="shared" si="12"/>
        <v/>
      </c>
      <c r="G135" s="86" t="str">
        <f t="shared" si="13"/>
        <v/>
      </c>
      <c r="H135" s="86" t="str">
        <f t="shared" si="8"/>
        <v/>
      </c>
      <c r="I135" s="86" t="e">
        <f t="shared" si="9"/>
        <v>#VALUE!</v>
      </c>
      <c r="J135" s="112"/>
    </row>
    <row r="136" spans="3:10" x14ac:dyDescent="0.25">
      <c r="C136" s="85">
        <f t="shared" si="10"/>
        <v>122</v>
      </c>
      <c r="D136" s="86" t="str">
        <f t="shared" si="14"/>
        <v/>
      </c>
      <c r="E136" s="86" t="str">
        <f t="shared" si="11"/>
        <v/>
      </c>
      <c r="F136" s="87" t="str">
        <f t="shared" si="12"/>
        <v/>
      </c>
      <c r="G136" s="86" t="str">
        <f t="shared" si="13"/>
        <v/>
      </c>
      <c r="H136" s="86" t="str">
        <f t="shared" si="8"/>
        <v/>
      </c>
      <c r="I136" s="86" t="e">
        <f t="shared" si="9"/>
        <v>#VALUE!</v>
      </c>
      <c r="J136" s="112"/>
    </row>
    <row r="137" spans="3:10" x14ac:dyDescent="0.25">
      <c r="C137" s="85">
        <f t="shared" si="10"/>
        <v>123</v>
      </c>
      <c r="D137" s="86" t="str">
        <f t="shared" si="14"/>
        <v/>
      </c>
      <c r="E137" s="86" t="str">
        <f t="shared" si="11"/>
        <v/>
      </c>
      <c r="F137" s="87" t="str">
        <f t="shared" si="12"/>
        <v/>
      </c>
      <c r="G137" s="86" t="str">
        <f t="shared" si="13"/>
        <v/>
      </c>
      <c r="H137" s="86" t="str">
        <f t="shared" si="8"/>
        <v/>
      </c>
      <c r="I137" s="86" t="e">
        <f t="shared" si="9"/>
        <v>#VALUE!</v>
      </c>
      <c r="J137" s="112"/>
    </row>
    <row r="138" spans="3:10" x14ac:dyDescent="0.25">
      <c r="C138" s="85">
        <f t="shared" si="10"/>
        <v>124</v>
      </c>
      <c r="D138" s="86" t="str">
        <f t="shared" si="14"/>
        <v/>
      </c>
      <c r="E138" s="86" t="str">
        <f t="shared" si="11"/>
        <v/>
      </c>
      <c r="F138" s="87" t="str">
        <f t="shared" si="12"/>
        <v/>
      </c>
      <c r="G138" s="86" t="str">
        <f t="shared" si="13"/>
        <v/>
      </c>
      <c r="H138" s="86" t="str">
        <f t="shared" si="8"/>
        <v/>
      </c>
      <c r="I138" s="86" t="e">
        <f t="shared" si="9"/>
        <v>#VALUE!</v>
      </c>
      <c r="J138" s="112"/>
    </row>
    <row r="139" spans="3:10" x14ac:dyDescent="0.25">
      <c r="C139" s="85">
        <f t="shared" si="10"/>
        <v>125</v>
      </c>
      <c r="D139" s="86" t="str">
        <f t="shared" si="14"/>
        <v/>
      </c>
      <c r="E139" s="86" t="str">
        <f t="shared" si="11"/>
        <v/>
      </c>
      <c r="F139" s="87" t="str">
        <f t="shared" si="12"/>
        <v/>
      </c>
      <c r="G139" s="86" t="str">
        <f t="shared" si="13"/>
        <v/>
      </c>
      <c r="H139" s="86" t="str">
        <f t="shared" si="8"/>
        <v/>
      </c>
      <c r="I139" s="86" t="e">
        <f t="shared" si="9"/>
        <v>#VALUE!</v>
      </c>
      <c r="J139" s="112"/>
    </row>
    <row r="140" spans="3:10" x14ac:dyDescent="0.25">
      <c r="C140" s="85">
        <f t="shared" si="10"/>
        <v>126</v>
      </c>
      <c r="D140" s="86" t="str">
        <f t="shared" si="14"/>
        <v/>
      </c>
      <c r="E140" s="86" t="str">
        <f t="shared" si="11"/>
        <v/>
      </c>
      <c r="F140" s="87" t="str">
        <f t="shared" si="12"/>
        <v/>
      </c>
      <c r="G140" s="86" t="str">
        <f t="shared" si="13"/>
        <v/>
      </c>
      <c r="H140" s="86" t="str">
        <f t="shared" si="8"/>
        <v/>
      </c>
      <c r="I140" s="86" t="e">
        <f t="shared" si="9"/>
        <v>#VALUE!</v>
      </c>
      <c r="J140" s="112"/>
    </row>
    <row r="141" spans="3:10" x14ac:dyDescent="0.25">
      <c r="C141" s="85">
        <f t="shared" si="10"/>
        <v>127</v>
      </c>
      <c r="D141" s="86" t="str">
        <f t="shared" si="14"/>
        <v/>
      </c>
      <c r="E141" s="86" t="str">
        <f t="shared" si="11"/>
        <v/>
      </c>
      <c r="F141" s="87" t="str">
        <f t="shared" si="12"/>
        <v/>
      </c>
      <c r="G141" s="86" t="str">
        <f t="shared" si="13"/>
        <v/>
      </c>
      <c r="H141" s="86" t="str">
        <f t="shared" si="8"/>
        <v/>
      </c>
      <c r="I141" s="86" t="e">
        <f t="shared" si="9"/>
        <v>#VALUE!</v>
      </c>
      <c r="J141" s="112"/>
    </row>
    <row r="142" spans="3:10" x14ac:dyDescent="0.25">
      <c r="C142" s="85">
        <f t="shared" si="10"/>
        <v>128</v>
      </c>
      <c r="D142" s="86" t="str">
        <f t="shared" si="14"/>
        <v/>
      </c>
      <c r="E142" s="86" t="str">
        <f t="shared" si="11"/>
        <v/>
      </c>
      <c r="F142" s="87" t="str">
        <f t="shared" si="12"/>
        <v/>
      </c>
      <c r="G142" s="86" t="str">
        <f t="shared" si="13"/>
        <v/>
      </c>
      <c r="H142" s="86" t="str">
        <f t="shared" si="8"/>
        <v/>
      </c>
      <c r="I142" s="86" t="e">
        <f t="shared" si="9"/>
        <v>#VALUE!</v>
      </c>
      <c r="J142" s="112"/>
    </row>
    <row r="143" spans="3:10" x14ac:dyDescent="0.25">
      <c r="C143" s="85">
        <f t="shared" si="10"/>
        <v>129</v>
      </c>
      <c r="D143" s="86" t="str">
        <f t="shared" si="14"/>
        <v/>
      </c>
      <c r="E143" s="86" t="str">
        <f t="shared" si="11"/>
        <v/>
      </c>
      <c r="F143" s="87" t="str">
        <f t="shared" si="12"/>
        <v/>
      </c>
      <c r="G143" s="86" t="str">
        <f t="shared" si="13"/>
        <v/>
      </c>
      <c r="H143" s="86" t="str">
        <f t="shared" ref="H143:H206" si="15">IF(C143&lt;=$D$7*$E$5,IF(C143&lt;=$D$9,IF($D$8="Capital e Intereses",0,$G$14*$D$11*$G$11),G142*$D$11*$G$11),"")</f>
        <v/>
      </c>
      <c r="I143" s="86" t="e">
        <f t="shared" ref="I143:I206" si="16">IF(C143="","",IF($E$5*$D$7&gt;=C143,E143*$G$10+F143,E143+F143))</f>
        <v>#VALUE!</v>
      </c>
      <c r="J143" s="112"/>
    </row>
    <row r="144" spans="3:10" x14ac:dyDescent="0.25">
      <c r="C144" s="85">
        <f t="shared" ref="C144:C207" si="17">IF(OR(C143=$D$10,C143=""),"",IF($D$8="Capital e Intereses",IF(ISNUMBER(C143),C143+1,IF(OR($D$9="",$D$9=0),1,$D$9+1)),IF(ISNUMBER(C143),C143+1,1)))</f>
        <v>130</v>
      </c>
      <c r="D144" s="86" t="str">
        <f t="shared" si="14"/>
        <v/>
      </c>
      <c r="E144" s="86" t="str">
        <f t="shared" ref="E144:E207" si="18">IF(C144&lt;=$D$10,IF(C144&lt;=$D$9,IF($D$8="Capital e Intereses",0,$G$14*$D$11),G143*$D$11),"")</f>
        <v/>
      </c>
      <c r="F144" s="87" t="str">
        <f t="shared" ref="F144:F207" si="19">IF(C144&lt;=$D$10,D144-E144,"")</f>
        <v/>
      </c>
      <c r="G144" s="86" t="str">
        <f t="shared" ref="G144:G207" si="20">IF(C144&lt;=$D$10,IF(C144&lt;=$D$9,IF($D$8="Capital e Intereses",$G$14*(1+$D$11)^C144,G143-F144),G143-F144),"")</f>
        <v/>
      </c>
      <c r="H144" s="86" t="str">
        <f t="shared" si="15"/>
        <v/>
      </c>
      <c r="I144" s="86" t="e">
        <f t="shared" si="16"/>
        <v>#VALUE!</v>
      </c>
      <c r="J144" s="112"/>
    </row>
    <row r="145" spans="3:10" x14ac:dyDescent="0.25">
      <c r="C145" s="85">
        <f t="shared" si="17"/>
        <v>131</v>
      </c>
      <c r="D145" s="86" t="str">
        <f t="shared" si="14"/>
        <v/>
      </c>
      <c r="E145" s="86" t="str">
        <f t="shared" si="18"/>
        <v/>
      </c>
      <c r="F145" s="87" t="str">
        <f t="shared" si="19"/>
        <v/>
      </c>
      <c r="G145" s="86" t="str">
        <f t="shared" si="20"/>
        <v/>
      </c>
      <c r="H145" s="86" t="str">
        <f t="shared" si="15"/>
        <v/>
      </c>
      <c r="I145" s="86" t="e">
        <f t="shared" si="16"/>
        <v>#VALUE!</v>
      </c>
      <c r="J145" s="112"/>
    </row>
    <row r="146" spans="3:10" x14ac:dyDescent="0.25">
      <c r="C146" s="85">
        <f t="shared" si="17"/>
        <v>132</v>
      </c>
      <c r="D146" s="86" t="str">
        <f t="shared" ref="D146:D209" si="21">IF(C146&lt;=$D$10,IF(C146&lt;=$D$9,IF($D$8="Capital e Intereses",0,$G$14*$D$11),IF($D$8="Capital",($G$14/PV($D$11,$D$10-$D$9,-1)),$G$14*(1+$D$11)^$D$9/PV($D$11,$D$10-$D$9,-1))),"")</f>
        <v/>
      </c>
      <c r="E146" s="86" t="str">
        <f t="shared" si="18"/>
        <v/>
      </c>
      <c r="F146" s="87" t="str">
        <f t="shared" si="19"/>
        <v/>
      </c>
      <c r="G146" s="86" t="str">
        <f t="shared" si="20"/>
        <v/>
      </c>
      <c r="H146" s="86" t="str">
        <f t="shared" si="15"/>
        <v/>
      </c>
      <c r="I146" s="86" t="e">
        <f t="shared" si="16"/>
        <v>#VALUE!</v>
      </c>
      <c r="J146" s="112"/>
    </row>
    <row r="147" spans="3:10" x14ac:dyDescent="0.25">
      <c r="C147" s="85">
        <f t="shared" si="17"/>
        <v>133</v>
      </c>
      <c r="D147" s="86" t="str">
        <f t="shared" si="21"/>
        <v/>
      </c>
      <c r="E147" s="86" t="str">
        <f t="shared" si="18"/>
        <v/>
      </c>
      <c r="F147" s="87" t="str">
        <f t="shared" si="19"/>
        <v/>
      </c>
      <c r="G147" s="86" t="str">
        <f t="shared" si="20"/>
        <v/>
      </c>
      <c r="H147" s="86" t="str">
        <f t="shared" si="15"/>
        <v/>
      </c>
      <c r="I147" s="86" t="e">
        <f t="shared" si="16"/>
        <v>#VALUE!</v>
      </c>
      <c r="J147" s="112"/>
    </row>
    <row r="148" spans="3:10" x14ac:dyDescent="0.25">
      <c r="C148" s="85">
        <f t="shared" si="17"/>
        <v>134</v>
      </c>
      <c r="D148" s="86" t="str">
        <f t="shared" si="21"/>
        <v/>
      </c>
      <c r="E148" s="86" t="str">
        <f t="shared" si="18"/>
        <v/>
      </c>
      <c r="F148" s="87" t="str">
        <f t="shared" si="19"/>
        <v/>
      </c>
      <c r="G148" s="86" t="str">
        <f t="shared" si="20"/>
        <v/>
      </c>
      <c r="H148" s="86" t="str">
        <f t="shared" si="15"/>
        <v/>
      </c>
      <c r="I148" s="86" t="e">
        <f t="shared" si="16"/>
        <v>#VALUE!</v>
      </c>
      <c r="J148" s="112"/>
    </row>
    <row r="149" spans="3:10" x14ac:dyDescent="0.25">
      <c r="C149" s="85">
        <f t="shared" si="17"/>
        <v>135</v>
      </c>
      <c r="D149" s="86" t="str">
        <f t="shared" si="21"/>
        <v/>
      </c>
      <c r="E149" s="86" t="str">
        <f t="shared" si="18"/>
        <v/>
      </c>
      <c r="F149" s="87" t="str">
        <f t="shared" si="19"/>
        <v/>
      </c>
      <c r="G149" s="86" t="str">
        <f t="shared" si="20"/>
        <v/>
      </c>
      <c r="H149" s="86" t="str">
        <f t="shared" si="15"/>
        <v/>
      </c>
      <c r="I149" s="86" t="e">
        <f t="shared" si="16"/>
        <v>#VALUE!</v>
      </c>
      <c r="J149" s="112"/>
    </row>
    <row r="150" spans="3:10" x14ac:dyDescent="0.25">
      <c r="C150" s="85">
        <f t="shared" si="17"/>
        <v>136</v>
      </c>
      <c r="D150" s="86" t="str">
        <f t="shared" si="21"/>
        <v/>
      </c>
      <c r="E150" s="86" t="str">
        <f t="shared" si="18"/>
        <v/>
      </c>
      <c r="F150" s="87" t="str">
        <f t="shared" si="19"/>
        <v/>
      </c>
      <c r="G150" s="86" t="str">
        <f t="shared" si="20"/>
        <v/>
      </c>
      <c r="H150" s="86" t="str">
        <f t="shared" si="15"/>
        <v/>
      </c>
      <c r="I150" s="86" t="e">
        <f t="shared" si="16"/>
        <v>#VALUE!</v>
      </c>
      <c r="J150" s="112"/>
    </row>
    <row r="151" spans="3:10" x14ac:dyDescent="0.25">
      <c r="C151" s="85">
        <f t="shared" si="17"/>
        <v>137</v>
      </c>
      <c r="D151" s="86" t="str">
        <f t="shared" si="21"/>
        <v/>
      </c>
      <c r="E151" s="86" t="str">
        <f t="shared" si="18"/>
        <v/>
      </c>
      <c r="F151" s="87" t="str">
        <f t="shared" si="19"/>
        <v/>
      </c>
      <c r="G151" s="86" t="str">
        <f t="shared" si="20"/>
        <v/>
      </c>
      <c r="H151" s="86" t="str">
        <f t="shared" si="15"/>
        <v/>
      </c>
      <c r="I151" s="86" t="e">
        <f t="shared" si="16"/>
        <v>#VALUE!</v>
      </c>
      <c r="J151" s="112"/>
    </row>
    <row r="152" spans="3:10" x14ac:dyDescent="0.25">
      <c r="C152" s="85">
        <f t="shared" si="17"/>
        <v>138</v>
      </c>
      <c r="D152" s="86" t="str">
        <f t="shared" si="21"/>
        <v/>
      </c>
      <c r="E152" s="86" t="str">
        <f t="shared" si="18"/>
        <v/>
      </c>
      <c r="F152" s="87" t="str">
        <f t="shared" si="19"/>
        <v/>
      </c>
      <c r="G152" s="86" t="str">
        <f t="shared" si="20"/>
        <v/>
      </c>
      <c r="H152" s="86" t="str">
        <f t="shared" si="15"/>
        <v/>
      </c>
      <c r="I152" s="86" t="e">
        <f t="shared" si="16"/>
        <v>#VALUE!</v>
      </c>
      <c r="J152" s="112"/>
    </row>
    <row r="153" spans="3:10" x14ac:dyDescent="0.25">
      <c r="C153" s="85">
        <f t="shared" si="17"/>
        <v>139</v>
      </c>
      <c r="D153" s="86" t="str">
        <f t="shared" si="21"/>
        <v/>
      </c>
      <c r="E153" s="86" t="str">
        <f t="shared" si="18"/>
        <v/>
      </c>
      <c r="F153" s="87" t="str">
        <f t="shared" si="19"/>
        <v/>
      </c>
      <c r="G153" s="86" t="str">
        <f t="shared" si="20"/>
        <v/>
      </c>
      <c r="H153" s="86" t="str">
        <f t="shared" si="15"/>
        <v/>
      </c>
      <c r="I153" s="86" t="e">
        <f t="shared" si="16"/>
        <v>#VALUE!</v>
      </c>
      <c r="J153" s="112"/>
    </row>
    <row r="154" spans="3:10" x14ac:dyDescent="0.25">
      <c r="C154" s="85">
        <f t="shared" si="17"/>
        <v>140</v>
      </c>
      <c r="D154" s="86" t="str">
        <f t="shared" si="21"/>
        <v/>
      </c>
      <c r="E154" s="86" t="str">
        <f t="shared" si="18"/>
        <v/>
      </c>
      <c r="F154" s="87" t="str">
        <f t="shared" si="19"/>
        <v/>
      </c>
      <c r="G154" s="86" t="str">
        <f t="shared" si="20"/>
        <v/>
      </c>
      <c r="H154" s="86" t="str">
        <f t="shared" si="15"/>
        <v/>
      </c>
      <c r="I154" s="86" t="e">
        <f t="shared" si="16"/>
        <v>#VALUE!</v>
      </c>
      <c r="J154" s="112"/>
    </row>
    <row r="155" spans="3:10" x14ac:dyDescent="0.25">
      <c r="C155" s="85">
        <f t="shared" si="17"/>
        <v>141</v>
      </c>
      <c r="D155" s="86" t="str">
        <f t="shared" si="21"/>
        <v/>
      </c>
      <c r="E155" s="86" t="str">
        <f t="shared" si="18"/>
        <v/>
      </c>
      <c r="F155" s="87" t="str">
        <f t="shared" si="19"/>
        <v/>
      </c>
      <c r="G155" s="86" t="str">
        <f t="shared" si="20"/>
        <v/>
      </c>
      <c r="H155" s="86" t="str">
        <f t="shared" si="15"/>
        <v/>
      </c>
      <c r="I155" s="86" t="e">
        <f t="shared" si="16"/>
        <v>#VALUE!</v>
      </c>
      <c r="J155" s="112"/>
    </row>
    <row r="156" spans="3:10" x14ac:dyDescent="0.25">
      <c r="C156" s="85">
        <f t="shared" si="17"/>
        <v>142</v>
      </c>
      <c r="D156" s="86" t="str">
        <f t="shared" si="21"/>
        <v/>
      </c>
      <c r="E156" s="86" t="str">
        <f t="shared" si="18"/>
        <v/>
      </c>
      <c r="F156" s="87" t="str">
        <f t="shared" si="19"/>
        <v/>
      </c>
      <c r="G156" s="86" t="str">
        <f t="shared" si="20"/>
        <v/>
      </c>
      <c r="H156" s="86" t="str">
        <f t="shared" si="15"/>
        <v/>
      </c>
      <c r="I156" s="86" t="e">
        <f t="shared" si="16"/>
        <v>#VALUE!</v>
      </c>
      <c r="J156" s="112"/>
    </row>
    <row r="157" spans="3:10" x14ac:dyDescent="0.25">
      <c r="C157" s="85">
        <f t="shared" si="17"/>
        <v>143</v>
      </c>
      <c r="D157" s="86" t="str">
        <f t="shared" si="21"/>
        <v/>
      </c>
      <c r="E157" s="86" t="str">
        <f t="shared" si="18"/>
        <v/>
      </c>
      <c r="F157" s="87" t="str">
        <f t="shared" si="19"/>
        <v/>
      </c>
      <c r="G157" s="86" t="str">
        <f t="shared" si="20"/>
        <v/>
      </c>
      <c r="H157" s="86" t="str">
        <f t="shared" si="15"/>
        <v/>
      </c>
      <c r="I157" s="86" t="e">
        <f t="shared" si="16"/>
        <v>#VALUE!</v>
      </c>
      <c r="J157" s="112"/>
    </row>
    <row r="158" spans="3:10" x14ac:dyDescent="0.25">
      <c r="C158" s="85">
        <f t="shared" si="17"/>
        <v>144</v>
      </c>
      <c r="D158" s="86" t="str">
        <f t="shared" si="21"/>
        <v/>
      </c>
      <c r="E158" s="86" t="str">
        <f t="shared" si="18"/>
        <v/>
      </c>
      <c r="F158" s="87" t="str">
        <f t="shared" si="19"/>
        <v/>
      </c>
      <c r="G158" s="86" t="str">
        <f t="shared" si="20"/>
        <v/>
      </c>
      <c r="H158" s="86" t="str">
        <f t="shared" si="15"/>
        <v/>
      </c>
      <c r="I158" s="86" t="e">
        <f t="shared" si="16"/>
        <v>#VALUE!</v>
      </c>
      <c r="J158" s="112"/>
    </row>
    <row r="159" spans="3:10" x14ac:dyDescent="0.25">
      <c r="C159" s="85">
        <f t="shared" si="17"/>
        <v>145</v>
      </c>
      <c r="D159" s="86" t="str">
        <f t="shared" si="21"/>
        <v/>
      </c>
      <c r="E159" s="86" t="str">
        <f t="shared" si="18"/>
        <v/>
      </c>
      <c r="F159" s="87" t="str">
        <f t="shared" si="19"/>
        <v/>
      </c>
      <c r="G159" s="86" t="str">
        <f t="shared" si="20"/>
        <v/>
      </c>
      <c r="H159" s="86" t="str">
        <f t="shared" si="15"/>
        <v/>
      </c>
      <c r="I159" s="86" t="e">
        <f t="shared" si="16"/>
        <v>#VALUE!</v>
      </c>
      <c r="J159" s="112"/>
    </row>
    <row r="160" spans="3:10" x14ac:dyDescent="0.25">
      <c r="C160" s="85">
        <f t="shared" si="17"/>
        <v>146</v>
      </c>
      <c r="D160" s="86" t="str">
        <f t="shared" si="21"/>
        <v/>
      </c>
      <c r="E160" s="86" t="str">
        <f t="shared" si="18"/>
        <v/>
      </c>
      <c r="F160" s="87" t="str">
        <f t="shared" si="19"/>
        <v/>
      </c>
      <c r="G160" s="86" t="str">
        <f t="shared" si="20"/>
        <v/>
      </c>
      <c r="H160" s="86" t="str">
        <f t="shared" si="15"/>
        <v/>
      </c>
      <c r="I160" s="86" t="e">
        <f t="shared" si="16"/>
        <v>#VALUE!</v>
      </c>
      <c r="J160" s="112"/>
    </row>
    <row r="161" spans="3:10" x14ac:dyDescent="0.25">
      <c r="C161" s="85">
        <f t="shared" si="17"/>
        <v>147</v>
      </c>
      <c r="D161" s="86" t="str">
        <f t="shared" si="21"/>
        <v/>
      </c>
      <c r="E161" s="86" t="str">
        <f t="shared" si="18"/>
        <v/>
      </c>
      <c r="F161" s="87" t="str">
        <f t="shared" si="19"/>
        <v/>
      </c>
      <c r="G161" s="86" t="str">
        <f t="shared" si="20"/>
        <v/>
      </c>
      <c r="H161" s="86" t="str">
        <f t="shared" si="15"/>
        <v/>
      </c>
      <c r="I161" s="86" t="e">
        <f t="shared" si="16"/>
        <v>#VALUE!</v>
      </c>
      <c r="J161" s="112"/>
    </row>
    <row r="162" spans="3:10" x14ac:dyDescent="0.25">
      <c r="C162" s="85">
        <f t="shared" si="17"/>
        <v>148</v>
      </c>
      <c r="D162" s="86" t="str">
        <f t="shared" si="21"/>
        <v/>
      </c>
      <c r="E162" s="86" t="str">
        <f t="shared" si="18"/>
        <v/>
      </c>
      <c r="F162" s="87" t="str">
        <f t="shared" si="19"/>
        <v/>
      </c>
      <c r="G162" s="86" t="str">
        <f t="shared" si="20"/>
        <v/>
      </c>
      <c r="H162" s="86" t="str">
        <f t="shared" si="15"/>
        <v/>
      </c>
      <c r="I162" s="86" t="e">
        <f t="shared" si="16"/>
        <v>#VALUE!</v>
      </c>
      <c r="J162" s="112"/>
    </row>
    <row r="163" spans="3:10" x14ac:dyDescent="0.25">
      <c r="C163" s="85">
        <f t="shared" si="17"/>
        <v>149</v>
      </c>
      <c r="D163" s="86" t="str">
        <f t="shared" si="21"/>
        <v/>
      </c>
      <c r="E163" s="86" t="str">
        <f t="shared" si="18"/>
        <v/>
      </c>
      <c r="F163" s="87" t="str">
        <f t="shared" si="19"/>
        <v/>
      </c>
      <c r="G163" s="86" t="str">
        <f t="shared" si="20"/>
        <v/>
      </c>
      <c r="H163" s="86" t="str">
        <f t="shared" si="15"/>
        <v/>
      </c>
      <c r="I163" s="86" t="e">
        <f t="shared" si="16"/>
        <v>#VALUE!</v>
      </c>
      <c r="J163" s="112"/>
    </row>
    <row r="164" spans="3:10" x14ac:dyDescent="0.25">
      <c r="C164" s="85">
        <f t="shared" si="17"/>
        <v>150</v>
      </c>
      <c r="D164" s="86" t="str">
        <f t="shared" si="21"/>
        <v/>
      </c>
      <c r="E164" s="86" t="str">
        <f t="shared" si="18"/>
        <v/>
      </c>
      <c r="F164" s="87" t="str">
        <f t="shared" si="19"/>
        <v/>
      </c>
      <c r="G164" s="86" t="str">
        <f t="shared" si="20"/>
        <v/>
      </c>
      <c r="H164" s="86" t="str">
        <f t="shared" si="15"/>
        <v/>
      </c>
      <c r="I164" s="86" t="e">
        <f t="shared" si="16"/>
        <v>#VALUE!</v>
      </c>
      <c r="J164" s="112"/>
    </row>
    <row r="165" spans="3:10" x14ac:dyDescent="0.25">
      <c r="C165" s="85">
        <f t="shared" si="17"/>
        <v>151</v>
      </c>
      <c r="D165" s="86" t="str">
        <f t="shared" si="21"/>
        <v/>
      </c>
      <c r="E165" s="86" t="str">
        <f t="shared" si="18"/>
        <v/>
      </c>
      <c r="F165" s="87" t="str">
        <f t="shared" si="19"/>
        <v/>
      </c>
      <c r="G165" s="86" t="str">
        <f t="shared" si="20"/>
        <v/>
      </c>
      <c r="H165" s="86" t="str">
        <f t="shared" si="15"/>
        <v/>
      </c>
      <c r="I165" s="86" t="e">
        <f t="shared" si="16"/>
        <v>#VALUE!</v>
      </c>
      <c r="J165" s="112"/>
    </row>
    <row r="166" spans="3:10" x14ac:dyDescent="0.25">
      <c r="C166" s="85">
        <f t="shared" si="17"/>
        <v>152</v>
      </c>
      <c r="D166" s="86" t="str">
        <f t="shared" si="21"/>
        <v/>
      </c>
      <c r="E166" s="86" t="str">
        <f t="shared" si="18"/>
        <v/>
      </c>
      <c r="F166" s="87" t="str">
        <f t="shared" si="19"/>
        <v/>
      </c>
      <c r="G166" s="86" t="str">
        <f t="shared" si="20"/>
        <v/>
      </c>
      <c r="H166" s="86" t="str">
        <f t="shared" si="15"/>
        <v/>
      </c>
      <c r="I166" s="86" t="e">
        <f t="shared" si="16"/>
        <v>#VALUE!</v>
      </c>
      <c r="J166" s="112"/>
    </row>
    <row r="167" spans="3:10" x14ac:dyDescent="0.25">
      <c r="C167" s="85">
        <f t="shared" si="17"/>
        <v>153</v>
      </c>
      <c r="D167" s="86" t="str">
        <f t="shared" si="21"/>
        <v/>
      </c>
      <c r="E167" s="86" t="str">
        <f t="shared" si="18"/>
        <v/>
      </c>
      <c r="F167" s="87" t="str">
        <f t="shared" si="19"/>
        <v/>
      </c>
      <c r="G167" s="86" t="str">
        <f t="shared" si="20"/>
        <v/>
      </c>
      <c r="H167" s="86" t="str">
        <f t="shared" si="15"/>
        <v/>
      </c>
      <c r="I167" s="86" t="e">
        <f t="shared" si="16"/>
        <v>#VALUE!</v>
      </c>
      <c r="J167" s="112"/>
    </row>
    <row r="168" spans="3:10" x14ac:dyDescent="0.25">
      <c r="C168" s="85">
        <f t="shared" si="17"/>
        <v>154</v>
      </c>
      <c r="D168" s="86" t="str">
        <f t="shared" si="21"/>
        <v/>
      </c>
      <c r="E168" s="86" t="str">
        <f t="shared" si="18"/>
        <v/>
      </c>
      <c r="F168" s="87" t="str">
        <f t="shared" si="19"/>
        <v/>
      </c>
      <c r="G168" s="86" t="str">
        <f t="shared" si="20"/>
        <v/>
      </c>
      <c r="H168" s="86" t="str">
        <f t="shared" si="15"/>
        <v/>
      </c>
      <c r="I168" s="86" t="e">
        <f t="shared" si="16"/>
        <v>#VALUE!</v>
      </c>
      <c r="J168" s="112"/>
    </row>
    <row r="169" spans="3:10" x14ac:dyDescent="0.25">
      <c r="C169" s="85">
        <f t="shared" si="17"/>
        <v>155</v>
      </c>
      <c r="D169" s="86" t="str">
        <f t="shared" si="21"/>
        <v/>
      </c>
      <c r="E169" s="86" t="str">
        <f t="shared" si="18"/>
        <v/>
      </c>
      <c r="F169" s="87" t="str">
        <f t="shared" si="19"/>
        <v/>
      </c>
      <c r="G169" s="86" t="str">
        <f t="shared" si="20"/>
        <v/>
      </c>
      <c r="H169" s="86" t="str">
        <f t="shared" si="15"/>
        <v/>
      </c>
      <c r="I169" s="86" t="e">
        <f t="shared" si="16"/>
        <v>#VALUE!</v>
      </c>
      <c r="J169" s="112"/>
    </row>
    <row r="170" spans="3:10" x14ac:dyDescent="0.25">
      <c r="C170" s="85">
        <f t="shared" si="17"/>
        <v>156</v>
      </c>
      <c r="D170" s="86" t="str">
        <f t="shared" si="21"/>
        <v/>
      </c>
      <c r="E170" s="86" t="str">
        <f t="shared" si="18"/>
        <v/>
      </c>
      <c r="F170" s="87" t="str">
        <f t="shared" si="19"/>
        <v/>
      </c>
      <c r="G170" s="86" t="str">
        <f t="shared" si="20"/>
        <v/>
      </c>
      <c r="H170" s="86" t="str">
        <f t="shared" si="15"/>
        <v/>
      </c>
      <c r="I170" s="86" t="e">
        <f t="shared" si="16"/>
        <v>#VALUE!</v>
      </c>
      <c r="J170" s="112"/>
    </row>
    <row r="171" spans="3:10" x14ac:dyDescent="0.25">
      <c r="C171" s="85">
        <f t="shared" si="17"/>
        <v>157</v>
      </c>
      <c r="D171" s="86" t="str">
        <f t="shared" si="21"/>
        <v/>
      </c>
      <c r="E171" s="86" t="str">
        <f t="shared" si="18"/>
        <v/>
      </c>
      <c r="F171" s="87" t="str">
        <f t="shared" si="19"/>
        <v/>
      </c>
      <c r="G171" s="86" t="str">
        <f t="shared" si="20"/>
        <v/>
      </c>
      <c r="H171" s="86" t="str">
        <f t="shared" si="15"/>
        <v/>
      </c>
      <c r="I171" s="86" t="e">
        <f t="shared" si="16"/>
        <v>#VALUE!</v>
      </c>
      <c r="J171" s="112"/>
    </row>
    <row r="172" spans="3:10" x14ac:dyDescent="0.25">
      <c r="C172" s="85">
        <f t="shared" si="17"/>
        <v>158</v>
      </c>
      <c r="D172" s="86" t="str">
        <f t="shared" si="21"/>
        <v/>
      </c>
      <c r="E172" s="86" t="str">
        <f t="shared" si="18"/>
        <v/>
      </c>
      <c r="F172" s="87" t="str">
        <f t="shared" si="19"/>
        <v/>
      </c>
      <c r="G172" s="86" t="str">
        <f t="shared" si="20"/>
        <v/>
      </c>
      <c r="H172" s="86" t="str">
        <f t="shared" si="15"/>
        <v/>
      </c>
      <c r="I172" s="86" t="e">
        <f t="shared" si="16"/>
        <v>#VALUE!</v>
      </c>
      <c r="J172" s="112"/>
    </row>
    <row r="173" spans="3:10" x14ac:dyDescent="0.25">
      <c r="C173" s="85">
        <f t="shared" si="17"/>
        <v>159</v>
      </c>
      <c r="D173" s="86" t="str">
        <f t="shared" si="21"/>
        <v/>
      </c>
      <c r="E173" s="86" t="str">
        <f t="shared" si="18"/>
        <v/>
      </c>
      <c r="F173" s="87" t="str">
        <f t="shared" si="19"/>
        <v/>
      </c>
      <c r="G173" s="86" t="str">
        <f t="shared" si="20"/>
        <v/>
      </c>
      <c r="H173" s="86" t="str">
        <f t="shared" si="15"/>
        <v/>
      </c>
      <c r="I173" s="86" t="e">
        <f t="shared" si="16"/>
        <v>#VALUE!</v>
      </c>
      <c r="J173" s="112"/>
    </row>
    <row r="174" spans="3:10" x14ac:dyDescent="0.25">
      <c r="C174" s="85">
        <f t="shared" si="17"/>
        <v>160</v>
      </c>
      <c r="D174" s="86" t="str">
        <f t="shared" si="21"/>
        <v/>
      </c>
      <c r="E174" s="86" t="str">
        <f t="shared" si="18"/>
        <v/>
      </c>
      <c r="F174" s="87" t="str">
        <f t="shared" si="19"/>
        <v/>
      </c>
      <c r="G174" s="86" t="str">
        <f t="shared" si="20"/>
        <v/>
      </c>
      <c r="H174" s="86" t="str">
        <f t="shared" si="15"/>
        <v/>
      </c>
      <c r="I174" s="86" t="e">
        <f t="shared" si="16"/>
        <v>#VALUE!</v>
      </c>
      <c r="J174" s="112"/>
    </row>
    <row r="175" spans="3:10" x14ac:dyDescent="0.25">
      <c r="C175" s="85">
        <f t="shared" si="17"/>
        <v>161</v>
      </c>
      <c r="D175" s="86" t="str">
        <f t="shared" si="21"/>
        <v/>
      </c>
      <c r="E175" s="86" t="str">
        <f t="shared" si="18"/>
        <v/>
      </c>
      <c r="F175" s="87" t="str">
        <f t="shared" si="19"/>
        <v/>
      </c>
      <c r="G175" s="86" t="str">
        <f t="shared" si="20"/>
        <v/>
      </c>
      <c r="H175" s="86" t="str">
        <f t="shared" si="15"/>
        <v/>
      </c>
      <c r="I175" s="86" t="e">
        <f t="shared" si="16"/>
        <v>#VALUE!</v>
      </c>
      <c r="J175" s="112"/>
    </row>
    <row r="176" spans="3:10" x14ac:dyDescent="0.25">
      <c r="C176" s="85">
        <f t="shared" si="17"/>
        <v>162</v>
      </c>
      <c r="D176" s="86" t="str">
        <f t="shared" si="21"/>
        <v/>
      </c>
      <c r="E176" s="86" t="str">
        <f t="shared" si="18"/>
        <v/>
      </c>
      <c r="F176" s="87" t="str">
        <f t="shared" si="19"/>
        <v/>
      </c>
      <c r="G176" s="86" t="str">
        <f t="shared" si="20"/>
        <v/>
      </c>
      <c r="H176" s="86" t="str">
        <f t="shared" si="15"/>
        <v/>
      </c>
      <c r="I176" s="86" t="e">
        <f t="shared" si="16"/>
        <v>#VALUE!</v>
      </c>
      <c r="J176" s="112"/>
    </row>
    <row r="177" spans="3:10" x14ac:dyDescent="0.25">
      <c r="C177" s="85">
        <f t="shared" si="17"/>
        <v>163</v>
      </c>
      <c r="D177" s="86" t="str">
        <f t="shared" si="21"/>
        <v/>
      </c>
      <c r="E177" s="86" t="str">
        <f t="shared" si="18"/>
        <v/>
      </c>
      <c r="F177" s="87" t="str">
        <f t="shared" si="19"/>
        <v/>
      </c>
      <c r="G177" s="86" t="str">
        <f t="shared" si="20"/>
        <v/>
      </c>
      <c r="H177" s="86" t="str">
        <f t="shared" si="15"/>
        <v/>
      </c>
      <c r="I177" s="86" t="e">
        <f t="shared" si="16"/>
        <v>#VALUE!</v>
      </c>
      <c r="J177" s="112"/>
    </row>
    <row r="178" spans="3:10" x14ac:dyDescent="0.25">
      <c r="C178" s="85">
        <f t="shared" si="17"/>
        <v>164</v>
      </c>
      <c r="D178" s="86" t="str">
        <f t="shared" si="21"/>
        <v/>
      </c>
      <c r="E178" s="86" t="str">
        <f t="shared" si="18"/>
        <v/>
      </c>
      <c r="F178" s="87" t="str">
        <f t="shared" si="19"/>
        <v/>
      </c>
      <c r="G178" s="86" t="str">
        <f t="shared" si="20"/>
        <v/>
      </c>
      <c r="H178" s="86" t="str">
        <f t="shared" si="15"/>
        <v/>
      </c>
      <c r="I178" s="86" t="e">
        <f t="shared" si="16"/>
        <v>#VALUE!</v>
      </c>
      <c r="J178" s="112"/>
    </row>
    <row r="179" spans="3:10" x14ac:dyDescent="0.25">
      <c r="C179" s="85">
        <f t="shared" si="17"/>
        <v>165</v>
      </c>
      <c r="D179" s="86" t="str">
        <f t="shared" si="21"/>
        <v/>
      </c>
      <c r="E179" s="86" t="str">
        <f t="shared" si="18"/>
        <v/>
      </c>
      <c r="F179" s="87" t="str">
        <f t="shared" si="19"/>
        <v/>
      </c>
      <c r="G179" s="86" t="str">
        <f t="shared" si="20"/>
        <v/>
      </c>
      <c r="H179" s="86" t="str">
        <f t="shared" si="15"/>
        <v/>
      </c>
      <c r="I179" s="86" t="e">
        <f t="shared" si="16"/>
        <v>#VALUE!</v>
      </c>
      <c r="J179" s="112"/>
    </row>
    <row r="180" spans="3:10" x14ac:dyDescent="0.25">
      <c r="C180" s="85">
        <f t="shared" si="17"/>
        <v>166</v>
      </c>
      <c r="D180" s="86" t="str">
        <f t="shared" si="21"/>
        <v/>
      </c>
      <c r="E180" s="86" t="str">
        <f t="shared" si="18"/>
        <v/>
      </c>
      <c r="F180" s="87" t="str">
        <f t="shared" si="19"/>
        <v/>
      </c>
      <c r="G180" s="86" t="str">
        <f t="shared" si="20"/>
        <v/>
      </c>
      <c r="H180" s="86" t="str">
        <f t="shared" si="15"/>
        <v/>
      </c>
      <c r="I180" s="86" t="e">
        <f t="shared" si="16"/>
        <v>#VALUE!</v>
      </c>
      <c r="J180" s="112"/>
    </row>
    <row r="181" spans="3:10" x14ac:dyDescent="0.25">
      <c r="C181" s="85">
        <f t="shared" si="17"/>
        <v>167</v>
      </c>
      <c r="D181" s="86" t="str">
        <f t="shared" si="21"/>
        <v/>
      </c>
      <c r="E181" s="86" t="str">
        <f t="shared" si="18"/>
        <v/>
      </c>
      <c r="F181" s="87" t="str">
        <f t="shared" si="19"/>
        <v/>
      </c>
      <c r="G181" s="86" t="str">
        <f t="shared" si="20"/>
        <v/>
      </c>
      <c r="H181" s="86" t="str">
        <f t="shared" si="15"/>
        <v/>
      </c>
      <c r="I181" s="86" t="e">
        <f t="shared" si="16"/>
        <v>#VALUE!</v>
      </c>
      <c r="J181" s="112"/>
    </row>
    <row r="182" spans="3:10" x14ac:dyDescent="0.25">
      <c r="C182" s="85">
        <f t="shared" si="17"/>
        <v>168</v>
      </c>
      <c r="D182" s="86" t="str">
        <f t="shared" si="21"/>
        <v/>
      </c>
      <c r="E182" s="86" t="str">
        <f t="shared" si="18"/>
        <v/>
      </c>
      <c r="F182" s="87" t="str">
        <f t="shared" si="19"/>
        <v/>
      </c>
      <c r="G182" s="86" t="str">
        <f t="shared" si="20"/>
        <v/>
      </c>
      <c r="H182" s="86" t="str">
        <f t="shared" si="15"/>
        <v/>
      </c>
      <c r="I182" s="86" t="e">
        <f t="shared" si="16"/>
        <v>#VALUE!</v>
      </c>
      <c r="J182" s="112"/>
    </row>
    <row r="183" spans="3:10" x14ac:dyDescent="0.25">
      <c r="C183" s="85">
        <f t="shared" si="17"/>
        <v>169</v>
      </c>
      <c r="D183" s="86" t="str">
        <f t="shared" si="21"/>
        <v/>
      </c>
      <c r="E183" s="86" t="str">
        <f t="shared" si="18"/>
        <v/>
      </c>
      <c r="F183" s="87" t="str">
        <f t="shared" si="19"/>
        <v/>
      </c>
      <c r="G183" s="86" t="str">
        <f t="shared" si="20"/>
        <v/>
      </c>
      <c r="H183" s="86" t="str">
        <f t="shared" si="15"/>
        <v/>
      </c>
      <c r="I183" s="86" t="e">
        <f t="shared" si="16"/>
        <v>#VALUE!</v>
      </c>
      <c r="J183" s="112"/>
    </row>
    <row r="184" spans="3:10" x14ac:dyDescent="0.25">
      <c r="C184" s="85">
        <f t="shared" si="17"/>
        <v>170</v>
      </c>
      <c r="D184" s="86" t="str">
        <f t="shared" si="21"/>
        <v/>
      </c>
      <c r="E184" s="86" t="str">
        <f t="shared" si="18"/>
        <v/>
      </c>
      <c r="F184" s="87" t="str">
        <f t="shared" si="19"/>
        <v/>
      </c>
      <c r="G184" s="86" t="str">
        <f t="shared" si="20"/>
        <v/>
      </c>
      <c r="H184" s="86" t="str">
        <f t="shared" si="15"/>
        <v/>
      </c>
      <c r="I184" s="86" t="e">
        <f t="shared" si="16"/>
        <v>#VALUE!</v>
      </c>
      <c r="J184" s="112"/>
    </row>
    <row r="185" spans="3:10" x14ac:dyDescent="0.25">
      <c r="C185" s="85">
        <f t="shared" si="17"/>
        <v>171</v>
      </c>
      <c r="D185" s="86" t="str">
        <f t="shared" si="21"/>
        <v/>
      </c>
      <c r="E185" s="86" t="str">
        <f t="shared" si="18"/>
        <v/>
      </c>
      <c r="F185" s="87" t="str">
        <f t="shared" si="19"/>
        <v/>
      </c>
      <c r="G185" s="86" t="str">
        <f t="shared" si="20"/>
        <v/>
      </c>
      <c r="H185" s="86" t="str">
        <f t="shared" si="15"/>
        <v/>
      </c>
      <c r="I185" s="86" t="e">
        <f t="shared" si="16"/>
        <v>#VALUE!</v>
      </c>
      <c r="J185" s="112"/>
    </row>
    <row r="186" spans="3:10" x14ac:dyDescent="0.25">
      <c r="C186" s="85">
        <f t="shared" si="17"/>
        <v>172</v>
      </c>
      <c r="D186" s="86" t="str">
        <f t="shared" si="21"/>
        <v/>
      </c>
      <c r="E186" s="86" t="str">
        <f t="shared" si="18"/>
        <v/>
      </c>
      <c r="F186" s="87" t="str">
        <f t="shared" si="19"/>
        <v/>
      </c>
      <c r="G186" s="86" t="str">
        <f t="shared" si="20"/>
        <v/>
      </c>
      <c r="H186" s="86" t="str">
        <f t="shared" si="15"/>
        <v/>
      </c>
      <c r="I186" s="86" t="e">
        <f t="shared" si="16"/>
        <v>#VALUE!</v>
      </c>
      <c r="J186" s="112"/>
    </row>
    <row r="187" spans="3:10" x14ac:dyDescent="0.25">
      <c r="C187" s="85">
        <f t="shared" si="17"/>
        <v>173</v>
      </c>
      <c r="D187" s="86" t="str">
        <f t="shared" si="21"/>
        <v/>
      </c>
      <c r="E187" s="86" t="str">
        <f t="shared" si="18"/>
        <v/>
      </c>
      <c r="F187" s="87" t="str">
        <f t="shared" si="19"/>
        <v/>
      </c>
      <c r="G187" s="86" t="str">
        <f t="shared" si="20"/>
        <v/>
      </c>
      <c r="H187" s="86" t="str">
        <f t="shared" si="15"/>
        <v/>
      </c>
      <c r="I187" s="86" t="e">
        <f t="shared" si="16"/>
        <v>#VALUE!</v>
      </c>
      <c r="J187" s="112"/>
    </row>
    <row r="188" spans="3:10" x14ac:dyDescent="0.25">
      <c r="C188" s="85">
        <f t="shared" si="17"/>
        <v>174</v>
      </c>
      <c r="D188" s="86" t="str">
        <f t="shared" si="21"/>
        <v/>
      </c>
      <c r="E188" s="86" t="str">
        <f t="shared" si="18"/>
        <v/>
      </c>
      <c r="F188" s="87" t="str">
        <f t="shared" si="19"/>
        <v/>
      </c>
      <c r="G188" s="86" t="str">
        <f t="shared" si="20"/>
        <v/>
      </c>
      <c r="H188" s="86" t="str">
        <f t="shared" si="15"/>
        <v/>
      </c>
      <c r="I188" s="86" t="e">
        <f t="shared" si="16"/>
        <v>#VALUE!</v>
      </c>
      <c r="J188" s="112"/>
    </row>
    <row r="189" spans="3:10" x14ac:dyDescent="0.25">
      <c r="C189" s="85">
        <f t="shared" si="17"/>
        <v>175</v>
      </c>
      <c r="D189" s="86" t="str">
        <f t="shared" si="21"/>
        <v/>
      </c>
      <c r="E189" s="86" t="str">
        <f t="shared" si="18"/>
        <v/>
      </c>
      <c r="F189" s="87" t="str">
        <f t="shared" si="19"/>
        <v/>
      </c>
      <c r="G189" s="86" t="str">
        <f t="shared" si="20"/>
        <v/>
      </c>
      <c r="H189" s="86" t="str">
        <f t="shared" si="15"/>
        <v/>
      </c>
      <c r="I189" s="86" t="e">
        <f t="shared" si="16"/>
        <v>#VALUE!</v>
      </c>
      <c r="J189" s="112"/>
    </row>
    <row r="190" spans="3:10" x14ac:dyDescent="0.25">
      <c r="C190" s="85">
        <f t="shared" si="17"/>
        <v>176</v>
      </c>
      <c r="D190" s="86" t="str">
        <f t="shared" si="21"/>
        <v/>
      </c>
      <c r="E190" s="86" t="str">
        <f t="shared" si="18"/>
        <v/>
      </c>
      <c r="F190" s="87" t="str">
        <f t="shared" si="19"/>
        <v/>
      </c>
      <c r="G190" s="86" t="str">
        <f t="shared" si="20"/>
        <v/>
      </c>
      <c r="H190" s="86" t="str">
        <f t="shared" si="15"/>
        <v/>
      </c>
      <c r="I190" s="86" t="e">
        <f t="shared" si="16"/>
        <v>#VALUE!</v>
      </c>
      <c r="J190" s="112"/>
    </row>
    <row r="191" spans="3:10" x14ac:dyDescent="0.25">
      <c r="C191" s="85">
        <f t="shared" si="17"/>
        <v>177</v>
      </c>
      <c r="D191" s="86" t="str">
        <f t="shared" si="21"/>
        <v/>
      </c>
      <c r="E191" s="86" t="str">
        <f t="shared" si="18"/>
        <v/>
      </c>
      <c r="F191" s="87" t="str">
        <f t="shared" si="19"/>
        <v/>
      </c>
      <c r="G191" s="86" t="str">
        <f t="shared" si="20"/>
        <v/>
      </c>
      <c r="H191" s="86" t="str">
        <f t="shared" si="15"/>
        <v/>
      </c>
      <c r="I191" s="86" t="e">
        <f t="shared" si="16"/>
        <v>#VALUE!</v>
      </c>
      <c r="J191" s="112"/>
    </row>
    <row r="192" spans="3:10" x14ac:dyDescent="0.25">
      <c r="C192" s="85">
        <f t="shared" si="17"/>
        <v>178</v>
      </c>
      <c r="D192" s="86" t="str">
        <f t="shared" si="21"/>
        <v/>
      </c>
      <c r="E192" s="86" t="str">
        <f t="shared" si="18"/>
        <v/>
      </c>
      <c r="F192" s="87" t="str">
        <f t="shared" si="19"/>
        <v/>
      </c>
      <c r="G192" s="86" t="str">
        <f t="shared" si="20"/>
        <v/>
      </c>
      <c r="H192" s="86" t="str">
        <f t="shared" si="15"/>
        <v/>
      </c>
      <c r="I192" s="86" t="e">
        <f t="shared" si="16"/>
        <v>#VALUE!</v>
      </c>
      <c r="J192" s="112"/>
    </row>
    <row r="193" spans="3:10" x14ac:dyDescent="0.25">
      <c r="C193" s="85">
        <f t="shared" si="17"/>
        <v>179</v>
      </c>
      <c r="D193" s="86" t="str">
        <f t="shared" si="21"/>
        <v/>
      </c>
      <c r="E193" s="86" t="str">
        <f t="shared" si="18"/>
        <v/>
      </c>
      <c r="F193" s="87" t="str">
        <f t="shared" si="19"/>
        <v/>
      </c>
      <c r="G193" s="86" t="str">
        <f t="shared" si="20"/>
        <v/>
      </c>
      <c r="H193" s="86" t="str">
        <f t="shared" si="15"/>
        <v/>
      </c>
      <c r="I193" s="86" t="e">
        <f t="shared" si="16"/>
        <v>#VALUE!</v>
      </c>
      <c r="J193" s="112"/>
    </row>
    <row r="194" spans="3:10" x14ac:dyDescent="0.25">
      <c r="C194" s="85">
        <f t="shared" si="17"/>
        <v>180</v>
      </c>
      <c r="D194" s="86" t="str">
        <f t="shared" si="21"/>
        <v/>
      </c>
      <c r="E194" s="86" t="str">
        <f t="shared" si="18"/>
        <v/>
      </c>
      <c r="F194" s="87" t="str">
        <f t="shared" si="19"/>
        <v/>
      </c>
      <c r="G194" s="86" t="str">
        <f t="shared" si="20"/>
        <v/>
      </c>
      <c r="H194" s="86" t="str">
        <f t="shared" si="15"/>
        <v/>
      </c>
      <c r="I194" s="86" t="e">
        <f t="shared" si="16"/>
        <v>#VALUE!</v>
      </c>
      <c r="J194" s="112"/>
    </row>
    <row r="195" spans="3:10" x14ac:dyDescent="0.25">
      <c r="C195" s="85">
        <f t="shared" si="17"/>
        <v>181</v>
      </c>
      <c r="D195" s="86" t="str">
        <f t="shared" si="21"/>
        <v/>
      </c>
      <c r="E195" s="86" t="str">
        <f t="shared" si="18"/>
        <v/>
      </c>
      <c r="F195" s="87" t="str">
        <f t="shared" si="19"/>
        <v/>
      </c>
      <c r="G195" s="86" t="str">
        <f t="shared" si="20"/>
        <v/>
      </c>
      <c r="H195" s="86" t="str">
        <f t="shared" si="15"/>
        <v/>
      </c>
      <c r="I195" s="86" t="e">
        <f t="shared" si="16"/>
        <v>#VALUE!</v>
      </c>
      <c r="J195" s="112"/>
    </row>
    <row r="196" spans="3:10" x14ac:dyDescent="0.25">
      <c r="C196" s="85">
        <f t="shared" si="17"/>
        <v>182</v>
      </c>
      <c r="D196" s="86" t="str">
        <f t="shared" si="21"/>
        <v/>
      </c>
      <c r="E196" s="86" t="str">
        <f t="shared" si="18"/>
        <v/>
      </c>
      <c r="F196" s="87" t="str">
        <f t="shared" si="19"/>
        <v/>
      </c>
      <c r="G196" s="86" t="str">
        <f t="shared" si="20"/>
        <v/>
      </c>
      <c r="H196" s="86" t="str">
        <f t="shared" si="15"/>
        <v/>
      </c>
      <c r="I196" s="86" t="e">
        <f t="shared" si="16"/>
        <v>#VALUE!</v>
      </c>
      <c r="J196" s="112"/>
    </row>
    <row r="197" spans="3:10" x14ac:dyDescent="0.25">
      <c r="C197" s="85">
        <f t="shared" si="17"/>
        <v>183</v>
      </c>
      <c r="D197" s="86" t="str">
        <f t="shared" si="21"/>
        <v/>
      </c>
      <c r="E197" s="86" t="str">
        <f t="shared" si="18"/>
        <v/>
      </c>
      <c r="F197" s="87" t="str">
        <f t="shared" si="19"/>
        <v/>
      </c>
      <c r="G197" s="86" t="str">
        <f t="shared" si="20"/>
        <v/>
      </c>
      <c r="H197" s="86" t="str">
        <f t="shared" si="15"/>
        <v/>
      </c>
      <c r="I197" s="86" t="e">
        <f t="shared" si="16"/>
        <v>#VALUE!</v>
      </c>
      <c r="J197" s="112"/>
    </row>
    <row r="198" spans="3:10" x14ac:dyDescent="0.25">
      <c r="C198" s="85">
        <f t="shared" si="17"/>
        <v>184</v>
      </c>
      <c r="D198" s="86" t="str">
        <f t="shared" si="21"/>
        <v/>
      </c>
      <c r="E198" s="86" t="str">
        <f t="shared" si="18"/>
        <v/>
      </c>
      <c r="F198" s="87" t="str">
        <f t="shared" si="19"/>
        <v/>
      </c>
      <c r="G198" s="86" t="str">
        <f t="shared" si="20"/>
        <v/>
      </c>
      <c r="H198" s="86" t="str">
        <f t="shared" si="15"/>
        <v/>
      </c>
      <c r="I198" s="86" t="e">
        <f t="shared" si="16"/>
        <v>#VALUE!</v>
      </c>
      <c r="J198" s="112"/>
    </row>
    <row r="199" spans="3:10" x14ac:dyDescent="0.25">
      <c r="C199" s="85">
        <f t="shared" si="17"/>
        <v>185</v>
      </c>
      <c r="D199" s="86" t="str">
        <f t="shared" si="21"/>
        <v/>
      </c>
      <c r="E199" s="86" t="str">
        <f t="shared" si="18"/>
        <v/>
      </c>
      <c r="F199" s="87" t="str">
        <f t="shared" si="19"/>
        <v/>
      </c>
      <c r="G199" s="86" t="str">
        <f t="shared" si="20"/>
        <v/>
      </c>
      <c r="H199" s="86" t="str">
        <f t="shared" si="15"/>
        <v/>
      </c>
      <c r="I199" s="86" t="e">
        <f t="shared" si="16"/>
        <v>#VALUE!</v>
      </c>
      <c r="J199" s="112"/>
    </row>
    <row r="200" spans="3:10" x14ac:dyDescent="0.25">
      <c r="C200" s="85">
        <f t="shared" si="17"/>
        <v>186</v>
      </c>
      <c r="D200" s="86" t="str">
        <f t="shared" si="21"/>
        <v/>
      </c>
      <c r="E200" s="86" t="str">
        <f t="shared" si="18"/>
        <v/>
      </c>
      <c r="F200" s="87" t="str">
        <f t="shared" si="19"/>
        <v/>
      </c>
      <c r="G200" s="86" t="str">
        <f t="shared" si="20"/>
        <v/>
      </c>
      <c r="H200" s="86" t="str">
        <f t="shared" si="15"/>
        <v/>
      </c>
      <c r="I200" s="86" t="e">
        <f t="shared" si="16"/>
        <v>#VALUE!</v>
      </c>
      <c r="J200" s="112"/>
    </row>
    <row r="201" spans="3:10" x14ac:dyDescent="0.25">
      <c r="C201" s="85">
        <f t="shared" si="17"/>
        <v>187</v>
      </c>
      <c r="D201" s="86" t="str">
        <f t="shared" si="21"/>
        <v/>
      </c>
      <c r="E201" s="86" t="str">
        <f t="shared" si="18"/>
        <v/>
      </c>
      <c r="F201" s="87" t="str">
        <f t="shared" si="19"/>
        <v/>
      </c>
      <c r="G201" s="86" t="str">
        <f t="shared" si="20"/>
        <v/>
      </c>
      <c r="H201" s="86" t="str">
        <f t="shared" si="15"/>
        <v/>
      </c>
      <c r="I201" s="86" t="e">
        <f t="shared" si="16"/>
        <v>#VALUE!</v>
      </c>
      <c r="J201" s="112"/>
    </row>
    <row r="202" spans="3:10" x14ac:dyDescent="0.25">
      <c r="C202" s="85">
        <f t="shared" si="17"/>
        <v>188</v>
      </c>
      <c r="D202" s="86" t="str">
        <f t="shared" si="21"/>
        <v/>
      </c>
      <c r="E202" s="86" t="str">
        <f t="shared" si="18"/>
        <v/>
      </c>
      <c r="F202" s="87" t="str">
        <f t="shared" si="19"/>
        <v/>
      </c>
      <c r="G202" s="86" t="str">
        <f t="shared" si="20"/>
        <v/>
      </c>
      <c r="H202" s="86" t="str">
        <f t="shared" si="15"/>
        <v/>
      </c>
      <c r="I202" s="86" t="e">
        <f t="shared" si="16"/>
        <v>#VALUE!</v>
      </c>
      <c r="J202" s="112"/>
    </row>
    <row r="203" spans="3:10" x14ac:dyDescent="0.25">
      <c r="C203" s="85">
        <f t="shared" si="17"/>
        <v>189</v>
      </c>
      <c r="D203" s="86" t="str">
        <f t="shared" si="21"/>
        <v/>
      </c>
      <c r="E203" s="86" t="str">
        <f t="shared" si="18"/>
        <v/>
      </c>
      <c r="F203" s="87" t="str">
        <f t="shared" si="19"/>
        <v/>
      </c>
      <c r="G203" s="86" t="str">
        <f t="shared" si="20"/>
        <v/>
      </c>
      <c r="H203" s="86" t="str">
        <f t="shared" si="15"/>
        <v/>
      </c>
      <c r="I203" s="86" t="e">
        <f t="shared" si="16"/>
        <v>#VALUE!</v>
      </c>
      <c r="J203" s="112"/>
    </row>
    <row r="204" spans="3:10" x14ac:dyDescent="0.25">
      <c r="C204" s="88">
        <f t="shared" si="17"/>
        <v>190</v>
      </c>
      <c r="D204" s="86" t="str">
        <f t="shared" si="21"/>
        <v/>
      </c>
      <c r="E204" s="86" t="str">
        <f t="shared" si="18"/>
        <v/>
      </c>
      <c r="F204" s="87" t="str">
        <f t="shared" si="19"/>
        <v/>
      </c>
      <c r="G204" s="86" t="str">
        <f t="shared" si="20"/>
        <v/>
      </c>
      <c r="H204" s="86" t="str">
        <f t="shared" si="15"/>
        <v/>
      </c>
      <c r="I204" s="86" t="e">
        <f t="shared" si="16"/>
        <v>#VALUE!</v>
      </c>
      <c r="J204" s="112"/>
    </row>
    <row r="205" spans="3:10" x14ac:dyDescent="0.25">
      <c r="C205" s="88">
        <f t="shared" si="17"/>
        <v>191</v>
      </c>
      <c r="D205" s="86" t="str">
        <f t="shared" si="21"/>
        <v/>
      </c>
      <c r="E205" s="86" t="str">
        <f t="shared" si="18"/>
        <v/>
      </c>
      <c r="F205" s="87" t="str">
        <f t="shared" si="19"/>
        <v/>
      </c>
      <c r="G205" s="86" t="str">
        <f t="shared" si="20"/>
        <v/>
      </c>
      <c r="H205" s="86" t="str">
        <f t="shared" si="15"/>
        <v/>
      </c>
      <c r="I205" s="86" t="e">
        <f t="shared" si="16"/>
        <v>#VALUE!</v>
      </c>
      <c r="J205" s="112"/>
    </row>
    <row r="206" spans="3:10" x14ac:dyDescent="0.25">
      <c r="C206" s="88">
        <f t="shared" si="17"/>
        <v>192</v>
      </c>
      <c r="D206" s="86" t="str">
        <f t="shared" si="21"/>
        <v/>
      </c>
      <c r="E206" s="86" t="str">
        <f t="shared" si="18"/>
        <v/>
      </c>
      <c r="F206" s="87" t="str">
        <f t="shared" si="19"/>
        <v/>
      </c>
      <c r="G206" s="86" t="str">
        <f t="shared" si="20"/>
        <v/>
      </c>
      <c r="H206" s="86" t="str">
        <f t="shared" si="15"/>
        <v/>
      </c>
      <c r="I206" s="86" t="e">
        <f t="shared" si="16"/>
        <v>#VALUE!</v>
      </c>
      <c r="J206" s="112"/>
    </row>
    <row r="207" spans="3:10" x14ac:dyDescent="0.25">
      <c r="C207" s="88">
        <f t="shared" si="17"/>
        <v>193</v>
      </c>
      <c r="D207" s="86" t="str">
        <f t="shared" si="21"/>
        <v/>
      </c>
      <c r="E207" s="86" t="str">
        <f t="shared" si="18"/>
        <v/>
      </c>
      <c r="F207" s="87" t="str">
        <f t="shared" si="19"/>
        <v/>
      </c>
      <c r="G207" s="86" t="str">
        <f t="shared" si="20"/>
        <v/>
      </c>
      <c r="H207" s="86" t="str">
        <f t="shared" ref="H207:H270" si="22">IF(C207&lt;=$D$7*$E$5,IF(C207&lt;=$D$9,IF($D$8="Capital e Intereses",0,$G$14*$D$11*$G$11),G206*$D$11*$G$11),"")</f>
        <v/>
      </c>
      <c r="I207" s="86" t="e">
        <f t="shared" ref="I207:I270" si="23">IF(C207="","",IF($E$5*$D$7&gt;=C207,E207*$G$10+F207,E207+F207))</f>
        <v>#VALUE!</v>
      </c>
      <c r="J207" s="112"/>
    </row>
    <row r="208" spans="3:10" x14ac:dyDescent="0.25">
      <c r="C208" s="88">
        <f t="shared" ref="C208:C271" si="24">IF(OR(C207=$D$10,C207=""),"",IF($D$8="Capital e Intereses",IF(ISNUMBER(C207),C207+1,IF(OR($D$9="",$D$9=0),1,$D$9+1)),IF(ISNUMBER(C207),C207+1,1)))</f>
        <v>194</v>
      </c>
      <c r="D208" s="86" t="str">
        <f t="shared" si="21"/>
        <v/>
      </c>
      <c r="E208" s="86" t="str">
        <f t="shared" ref="E208:E271" si="25">IF(C208&lt;=$D$10,IF(C208&lt;=$D$9,IF($D$8="Capital e Intereses",0,$G$14*$D$11),G207*$D$11),"")</f>
        <v/>
      </c>
      <c r="F208" s="87" t="str">
        <f t="shared" ref="F208:F271" si="26">IF(C208&lt;=$D$10,D208-E208,"")</f>
        <v/>
      </c>
      <c r="G208" s="86" t="str">
        <f t="shared" ref="G208:G271" si="27">IF(C208&lt;=$D$10,IF(C208&lt;=$D$9,IF($D$8="Capital e Intereses",$G$14*(1+$D$11)^C208,G207-F208),G207-F208),"")</f>
        <v/>
      </c>
      <c r="H208" s="86" t="str">
        <f t="shared" si="22"/>
        <v/>
      </c>
      <c r="I208" s="86" t="e">
        <f t="shared" si="23"/>
        <v>#VALUE!</v>
      </c>
      <c r="J208" s="112"/>
    </row>
    <row r="209" spans="3:10" x14ac:dyDescent="0.25">
      <c r="C209" s="88">
        <f t="shared" si="24"/>
        <v>195</v>
      </c>
      <c r="D209" s="86" t="str">
        <f t="shared" si="21"/>
        <v/>
      </c>
      <c r="E209" s="86" t="str">
        <f t="shared" si="25"/>
        <v/>
      </c>
      <c r="F209" s="87" t="str">
        <f t="shared" si="26"/>
        <v/>
      </c>
      <c r="G209" s="86" t="str">
        <f t="shared" si="27"/>
        <v/>
      </c>
      <c r="H209" s="86" t="str">
        <f t="shared" si="22"/>
        <v/>
      </c>
      <c r="I209" s="86" t="e">
        <f t="shared" si="23"/>
        <v>#VALUE!</v>
      </c>
      <c r="J209" s="112"/>
    </row>
    <row r="210" spans="3:10" x14ac:dyDescent="0.25">
      <c r="C210" s="88">
        <f t="shared" si="24"/>
        <v>196</v>
      </c>
      <c r="D210" s="86" t="str">
        <f t="shared" ref="D210:D273" si="28">IF(C210&lt;=$D$10,IF(C210&lt;=$D$9,IF($D$8="Capital e Intereses",0,$G$14*$D$11),IF($D$8="Capital",($G$14/PV($D$11,$D$10-$D$9,-1)),$G$14*(1+$D$11)^$D$9/PV($D$11,$D$10-$D$9,-1))),"")</f>
        <v/>
      </c>
      <c r="E210" s="86" t="str">
        <f t="shared" si="25"/>
        <v/>
      </c>
      <c r="F210" s="87" t="str">
        <f t="shared" si="26"/>
        <v/>
      </c>
      <c r="G210" s="86" t="str">
        <f t="shared" si="27"/>
        <v/>
      </c>
      <c r="H210" s="86" t="str">
        <f t="shared" si="22"/>
        <v/>
      </c>
      <c r="I210" s="86" t="e">
        <f t="shared" si="23"/>
        <v>#VALUE!</v>
      </c>
      <c r="J210" s="112"/>
    </row>
    <row r="211" spans="3:10" x14ac:dyDescent="0.25">
      <c r="C211" s="88">
        <f t="shared" si="24"/>
        <v>197</v>
      </c>
      <c r="D211" s="86" t="str">
        <f t="shared" si="28"/>
        <v/>
      </c>
      <c r="E211" s="86" t="str">
        <f t="shared" si="25"/>
        <v/>
      </c>
      <c r="F211" s="87" t="str">
        <f t="shared" si="26"/>
        <v/>
      </c>
      <c r="G211" s="86" t="str">
        <f t="shared" si="27"/>
        <v/>
      </c>
      <c r="H211" s="86" t="str">
        <f t="shared" si="22"/>
        <v/>
      </c>
      <c r="I211" s="86" t="e">
        <f t="shared" si="23"/>
        <v>#VALUE!</v>
      </c>
      <c r="J211" s="112"/>
    </row>
    <row r="212" spans="3:10" x14ac:dyDescent="0.25">
      <c r="C212" s="88">
        <f t="shared" si="24"/>
        <v>198</v>
      </c>
      <c r="D212" s="86" t="str">
        <f t="shared" si="28"/>
        <v/>
      </c>
      <c r="E212" s="86" t="str">
        <f t="shared" si="25"/>
        <v/>
      </c>
      <c r="F212" s="87" t="str">
        <f t="shared" si="26"/>
        <v/>
      </c>
      <c r="G212" s="86" t="str">
        <f t="shared" si="27"/>
        <v/>
      </c>
      <c r="H212" s="86" t="str">
        <f t="shared" si="22"/>
        <v/>
      </c>
      <c r="I212" s="86" t="e">
        <f t="shared" si="23"/>
        <v>#VALUE!</v>
      </c>
      <c r="J212" s="112"/>
    </row>
    <row r="213" spans="3:10" x14ac:dyDescent="0.25">
      <c r="C213" s="88">
        <f t="shared" si="24"/>
        <v>199</v>
      </c>
      <c r="D213" s="86" t="str">
        <f t="shared" si="28"/>
        <v/>
      </c>
      <c r="E213" s="86" t="str">
        <f t="shared" si="25"/>
        <v/>
      </c>
      <c r="F213" s="87" t="str">
        <f t="shared" si="26"/>
        <v/>
      </c>
      <c r="G213" s="86" t="str">
        <f t="shared" si="27"/>
        <v/>
      </c>
      <c r="H213" s="86" t="str">
        <f t="shared" si="22"/>
        <v/>
      </c>
      <c r="I213" s="86" t="e">
        <f t="shared" si="23"/>
        <v>#VALUE!</v>
      </c>
      <c r="J213" s="112"/>
    </row>
    <row r="214" spans="3:10" x14ac:dyDescent="0.25">
      <c r="C214" s="88">
        <f t="shared" si="24"/>
        <v>200</v>
      </c>
      <c r="D214" s="86" t="str">
        <f t="shared" si="28"/>
        <v/>
      </c>
      <c r="E214" s="86" t="str">
        <f t="shared" si="25"/>
        <v/>
      </c>
      <c r="F214" s="87" t="str">
        <f t="shared" si="26"/>
        <v/>
      </c>
      <c r="G214" s="86" t="str">
        <f t="shared" si="27"/>
        <v/>
      </c>
      <c r="H214" s="86" t="str">
        <f t="shared" si="22"/>
        <v/>
      </c>
      <c r="I214" s="86" t="e">
        <f t="shared" si="23"/>
        <v>#VALUE!</v>
      </c>
      <c r="J214" s="112"/>
    </row>
    <row r="215" spans="3:10" x14ac:dyDescent="0.25">
      <c r="C215" s="88">
        <f t="shared" si="24"/>
        <v>201</v>
      </c>
      <c r="D215" s="86" t="str">
        <f t="shared" si="28"/>
        <v/>
      </c>
      <c r="E215" s="86" t="str">
        <f t="shared" si="25"/>
        <v/>
      </c>
      <c r="F215" s="87" t="str">
        <f t="shared" si="26"/>
        <v/>
      </c>
      <c r="G215" s="86" t="str">
        <f t="shared" si="27"/>
        <v/>
      </c>
      <c r="H215" s="86" t="str">
        <f t="shared" si="22"/>
        <v/>
      </c>
      <c r="I215" s="86" t="e">
        <f t="shared" si="23"/>
        <v>#VALUE!</v>
      </c>
      <c r="J215" s="112"/>
    </row>
    <row r="216" spans="3:10" x14ac:dyDescent="0.25">
      <c r="C216" s="88">
        <f t="shared" si="24"/>
        <v>202</v>
      </c>
      <c r="D216" s="86" t="str">
        <f t="shared" si="28"/>
        <v/>
      </c>
      <c r="E216" s="86" t="str">
        <f t="shared" si="25"/>
        <v/>
      </c>
      <c r="F216" s="87" t="str">
        <f t="shared" si="26"/>
        <v/>
      </c>
      <c r="G216" s="86" t="str">
        <f t="shared" si="27"/>
        <v/>
      </c>
      <c r="H216" s="86" t="str">
        <f t="shared" si="22"/>
        <v/>
      </c>
      <c r="I216" s="86" t="e">
        <f t="shared" si="23"/>
        <v>#VALUE!</v>
      </c>
      <c r="J216" s="112"/>
    </row>
    <row r="217" spans="3:10" x14ac:dyDescent="0.25">
      <c r="C217" s="88">
        <f t="shared" si="24"/>
        <v>203</v>
      </c>
      <c r="D217" s="86" t="str">
        <f t="shared" si="28"/>
        <v/>
      </c>
      <c r="E217" s="86" t="str">
        <f t="shared" si="25"/>
        <v/>
      </c>
      <c r="F217" s="87" t="str">
        <f t="shared" si="26"/>
        <v/>
      </c>
      <c r="G217" s="86" t="str">
        <f t="shared" si="27"/>
        <v/>
      </c>
      <c r="H217" s="86" t="str">
        <f t="shared" si="22"/>
        <v/>
      </c>
      <c r="I217" s="86" t="e">
        <f t="shared" si="23"/>
        <v>#VALUE!</v>
      </c>
      <c r="J217" s="112"/>
    </row>
    <row r="218" spans="3:10" x14ac:dyDescent="0.25">
      <c r="C218" s="88">
        <f t="shared" si="24"/>
        <v>204</v>
      </c>
      <c r="D218" s="86" t="str">
        <f t="shared" si="28"/>
        <v/>
      </c>
      <c r="E218" s="86" t="str">
        <f t="shared" si="25"/>
        <v/>
      </c>
      <c r="F218" s="87" t="str">
        <f t="shared" si="26"/>
        <v/>
      </c>
      <c r="G218" s="86" t="str">
        <f t="shared" si="27"/>
        <v/>
      </c>
      <c r="H218" s="86" t="str">
        <f t="shared" si="22"/>
        <v/>
      </c>
      <c r="I218" s="86" t="e">
        <f t="shared" si="23"/>
        <v>#VALUE!</v>
      </c>
      <c r="J218" s="112"/>
    </row>
    <row r="219" spans="3:10" x14ac:dyDescent="0.25">
      <c r="C219" s="88">
        <f t="shared" si="24"/>
        <v>205</v>
      </c>
      <c r="D219" s="86" t="str">
        <f t="shared" si="28"/>
        <v/>
      </c>
      <c r="E219" s="86" t="str">
        <f t="shared" si="25"/>
        <v/>
      </c>
      <c r="F219" s="87" t="str">
        <f t="shared" si="26"/>
        <v/>
      </c>
      <c r="G219" s="86" t="str">
        <f t="shared" si="27"/>
        <v/>
      </c>
      <c r="H219" s="86" t="str">
        <f t="shared" si="22"/>
        <v/>
      </c>
      <c r="I219" s="86" t="e">
        <f t="shared" si="23"/>
        <v>#VALUE!</v>
      </c>
      <c r="J219" s="112"/>
    </row>
    <row r="220" spans="3:10" x14ac:dyDescent="0.25">
      <c r="C220" s="88">
        <f t="shared" si="24"/>
        <v>206</v>
      </c>
      <c r="D220" s="86" t="str">
        <f t="shared" si="28"/>
        <v/>
      </c>
      <c r="E220" s="86" t="str">
        <f t="shared" si="25"/>
        <v/>
      </c>
      <c r="F220" s="87" t="str">
        <f t="shared" si="26"/>
        <v/>
      </c>
      <c r="G220" s="86" t="str">
        <f t="shared" si="27"/>
        <v/>
      </c>
      <c r="H220" s="86" t="str">
        <f t="shared" si="22"/>
        <v/>
      </c>
      <c r="I220" s="86" t="e">
        <f t="shared" si="23"/>
        <v>#VALUE!</v>
      </c>
      <c r="J220" s="112"/>
    </row>
    <row r="221" spans="3:10" x14ac:dyDescent="0.25">
      <c r="C221" s="88">
        <f t="shared" si="24"/>
        <v>207</v>
      </c>
      <c r="D221" s="86" t="str">
        <f t="shared" si="28"/>
        <v/>
      </c>
      <c r="E221" s="86" t="str">
        <f t="shared" si="25"/>
        <v/>
      </c>
      <c r="F221" s="87" t="str">
        <f t="shared" si="26"/>
        <v/>
      </c>
      <c r="G221" s="86" t="str">
        <f t="shared" si="27"/>
        <v/>
      </c>
      <c r="H221" s="86" t="str">
        <f t="shared" si="22"/>
        <v/>
      </c>
      <c r="I221" s="86" t="e">
        <f t="shared" si="23"/>
        <v>#VALUE!</v>
      </c>
      <c r="J221" s="112"/>
    </row>
    <row r="222" spans="3:10" x14ac:dyDescent="0.25">
      <c r="C222" s="88">
        <f t="shared" si="24"/>
        <v>208</v>
      </c>
      <c r="D222" s="86" t="str">
        <f t="shared" si="28"/>
        <v/>
      </c>
      <c r="E222" s="86" t="str">
        <f t="shared" si="25"/>
        <v/>
      </c>
      <c r="F222" s="87" t="str">
        <f t="shared" si="26"/>
        <v/>
      </c>
      <c r="G222" s="86" t="str">
        <f t="shared" si="27"/>
        <v/>
      </c>
      <c r="H222" s="86" t="str">
        <f t="shared" si="22"/>
        <v/>
      </c>
      <c r="I222" s="86" t="e">
        <f t="shared" si="23"/>
        <v>#VALUE!</v>
      </c>
      <c r="J222" s="112"/>
    </row>
    <row r="223" spans="3:10" x14ac:dyDescent="0.25">
      <c r="C223" s="88">
        <f t="shared" si="24"/>
        <v>209</v>
      </c>
      <c r="D223" s="86" t="str">
        <f t="shared" si="28"/>
        <v/>
      </c>
      <c r="E223" s="86" t="str">
        <f t="shared" si="25"/>
        <v/>
      </c>
      <c r="F223" s="87" t="str">
        <f t="shared" si="26"/>
        <v/>
      </c>
      <c r="G223" s="86" t="str">
        <f t="shared" si="27"/>
        <v/>
      </c>
      <c r="H223" s="86" t="str">
        <f t="shared" si="22"/>
        <v/>
      </c>
      <c r="I223" s="86" t="e">
        <f t="shared" si="23"/>
        <v>#VALUE!</v>
      </c>
      <c r="J223" s="112"/>
    </row>
    <row r="224" spans="3:10" x14ac:dyDescent="0.25">
      <c r="C224" s="88">
        <f t="shared" si="24"/>
        <v>210</v>
      </c>
      <c r="D224" s="86" t="str">
        <f t="shared" si="28"/>
        <v/>
      </c>
      <c r="E224" s="86" t="str">
        <f t="shared" si="25"/>
        <v/>
      </c>
      <c r="F224" s="87" t="str">
        <f t="shared" si="26"/>
        <v/>
      </c>
      <c r="G224" s="86" t="str">
        <f t="shared" si="27"/>
        <v/>
      </c>
      <c r="H224" s="86" t="str">
        <f t="shared" si="22"/>
        <v/>
      </c>
      <c r="I224" s="86" t="e">
        <f t="shared" si="23"/>
        <v>#VALUE!</v>
      </c>
      <c r="J224" s="112"/>
    </row>
    <row r="225" spans="3:10" x14ac:dyDescent="0.25">
      <c r="C225" s="88">
        <f t="shared" si="24"/>
        <v>211</v>
      </c>
      <c r="D225" s="86" t="str">
        <f t="shared" si="28"/>
        <v/>
      </c>
      <c r="E225" s="86" t="str">
        <f t="shared" si="25"/>
        <v/>
      </c>
      <c r="F225" s="87" t="str">
        <f t="shared" si="26"/>
        <v/>
      </c>
      <c r="G225" s="86" t="str">
        <f t="shared" si="27"/>
        <v/>
      </c>
      <c r="H225" s="86" t="str">
        <f t="shared" si="22"/>
        <v/>
      </c>
      <c r="I225" s="86" t="e">
        <f t="shared" si="23"/>
        <v>#VALUE!</v>
      </c>
      <c r="J225" s="112"/>
    </row>
    <row r="226" spans="3:10" x14ac:dyDescent="0.25">
      <c r="C226" s="88">
        <f t="shared" si="24"/>
        <v>212</v>
      </c>
      <c r="D226" s="86" t="str">
        <f t="shared" si="28"/>
        <v/>
      </c>
      <c r="E226" s="86" t="str">
        <f t="shared" si="25"/>
        <v/>
      </c>
      <c r="F226" s="87" t="str">
        <f t="shared" si="26"/>
        <v/>
      </c>
      <c r="G226" s="86" t="str">
        <f t="shared" si="27"/>
        <v/>
      </c>
      <c r="H226" s="86" t="str">
        <f t="shared" si="22"/>
        <v/>
      </c>
      <c r="I226" s="86" t="e">
        <f t="shared" si="23"/>
        <v>#VALUE!</v>
      </c>
      <c r="J226" s="112"/>
    </row>
    <row r="227" spans="3:10" x14ac:dyDescent="0.25">
      <c r="C227" s="88">
        <f t="shared" si="24"/>
        <v>213</v>
      </c>
      <c r="D227" s="86" t="str">
        <f t="shared" si="28"/>
        <v/>
      </c>
      <c r="E227" s="86" t="str">
        <f t="shared" si="25"/>
        <v/>
      </c>
      <c r="F227" s="87" t="str">
        <f t="shared" si="26"/>
        <v/>
      </c>
      <c r="G227" s="86" t="str">
        <f t="shared" si="27"/>
        <v/>
      </c>
      <c r="H227" s="86" t="str">
        <f t="shared" si="22"/>
        <v/>
      </c>
      <c r="I227" s="86" t="e">
        <f t="shared" si="23"/>
        <v>#VALUE!</v>
      </c>
      <c r="J227" s="112"/>
    </row>
    <row r="228" spans="3:10" x14ac:dyDescent="0.25">
      <c r="C228" s="88">
        <f t="shared" si="24"/>
        <v>214</v>
      </c>
      <c r="D228" s="86" t="str">
        <f t="shared" si="28"/>
        <v/>
      </c>
      <c r="E228" s="86" t="str">
        <f t="shared" si="25"/>
        <v/>
      </c>
      <c r="F228" s="87" t="str">
        <f t="shared" si="26"/>
        <v/>
      </c>
      <c r="G228" s="86" t="str">
        <f t="shared" si="27"/>
        <v/>
      </c>
      <c r="H228" s="86" t="str">
        <f t="shared" si="22"/>
        <v/>
      </c>
      <c r="I228" s="86" t="e">
        <f t="shared" si="23"/>
        <v>#VALUE!</v>
      </c>
      <c r="J228" s="112"/>
    </row>
    <row r="229" spans="3:10" x14ac:dyDescent="0.25">
      <c r="C229" s="88">
        <f t="shared" si="24"/>
        <v>215</v>
      </c>
      <c r="D229" s="86" t="str">
        <f t="shared" si="28"/>
        <v/>
      </c>
      <c r="E229" s="86" t="str">
        <f t="shared" si="25"/>
        <v/>
      </c>
      <c r="F229" s="87" t="str">
        <f t="shared" si="26"/>
        <v/>
      </c>
      <c r="G229" s="86" t="str">
        <f t="shared" si="27"/>
        <v/>
      </c>
      <c r="H229" s="86" t="str">
        <f t="shared" si="22"/>
        <v/>
      </c>
      <c r="I229" s="86" t="e">
        <f t="shared" si="23"/>
        <v>#VALUE!</v>
      </c>
      <c r="J229" s="112"/>
    </row>
    <row r="230" spans="3:10" x14ac:dyDescent="0.25">
      <c r="C230" s="88">
        <f t="shared" si="24"/>
        <v>216</v>
      </c>
      <c r="D230" s="86" t="str">
        <f t="shared" si="28"/>
        <v/>
      </c>
      <c r="E230" s="86" t="str">
        <f t="shared" si="25"/>
        <v/>
      </c>
      <c r="F230" s="87" t="str">
        <f t="shared" si="26"/>
        <v/>
      </c>
      <c r="G230" s="86" t="str">
        <f t="shared" si="27"/>
        <v/>
      </c>
      <c r="H230" s="86" t="str">
        <f t="shared" si="22"/>
        <v/>
      </c>
      <c r="I230" s="86" t="e">
        <f t="shared" si="23"/>
        <v>#VALUE!</v>
      </c>
      <c r="J230" s="112"/>
    </row>
    <row r="231" spans="3:10" x14ac:dyDescent="0.25">
      <c r="C231" s="88">
        <f t="shared" si="24"/>
        <v>217</v>
      </c>
      <c r="D231" s="86" t="str">
        <f t="shared" si="28"/>
        <v/>
      </c>
      <c r="E231" s="86" t="str">
        <f t="shared" si="25"/>
        <v/>
      </c>
      <c r="F231" s="87" t="str">
        <f t="shared" si="26"/>
        <v/>
      </c>
      <c r="G231" s="86" t="str">
        <f t="shared" si="27"/>
        <v/>
      </c>
      <c r="H231" s="86" t="str">
        <f t="shared" si="22"/>
        <v/>
      </c>
      <c r="I231" s="86" t="e">
        <f t="shared" si="23"/>
        <v>#VALUE!</v>
      </c>
      <c r="J231" s="112"/>
    </row>
    <row r="232" spans="3:10" x14ac:dyDescent="0.25">
      <c r="C232" s="88">
        <f t="shared" si="24"/>
        <v>218</v>
      </c>
      <c r="D232" s="86" t="str">
        <f t="shared" si="28"/>
        <v/>
      </c>
      <c r="E232" s="86" t="str">
        <f t="shared" si="25"/>
        <v/>
      </c>
      <c r="F232" s="87" t="str">
        <f t="shared" si="26"/>
        <v/>
      </c>
      <c r="G232" s="86" t="str">
        <f t="shared" si="27"/>
        <v/>
      </c>
      <c r="H232" s="86" t="str">
        <f t="shared" si="22"/>
        <v/>
      </c>
      <c r="I232" s="86" t="e">
        <f t="shared" si="23"/>
        <v>#VALUE!</v>
      </c>
      <c r="J232" s="112"/>
    </row>
    <row r="233" spans="3:10" x14ac:dyDescent="0.25">
      <c r="C233" s="88">
        <f t="shared" si="24"/>
        <v>219</v>
      </c>
      <c r="D233" s="86" t="str">
        <f t="shared" si="28"/>
        <v/>
      </c>
      <c r="E233" s="86" t="str">
        <f t="shared" si="25"/>
        <v/>
      </c>
      <c r="F233" s="87" t="str">
        <f t="shared" si="26"/>
        <v/>
      </c>
      <c r="G233" s="86" t="str">
        <f t="shared" si="27"/>
        <v/>
      </c>
      <c r="H233" s="86" t="str">
        <f t="shared" si="22"/>
        <v/>
      </c>
      <c r="I233" s="86" t="e">
        <f t="shared" si="23"/>
        <v>#VALUE!</v>
      </c>
      <c r="J233" s="112"/>
    </row>
    <row r="234" spans="3:10" x14ac:dyDescent="0.25">
      <c r="C234" s="88">
        <f t="shared" si="24"/>
        <v>220</v>
      </c>
      <c r="D234" s="86" t="str">
        <f t="shared" si="28"/>
        <v/>
      </c>
      <c r="E234" s="86" t="str">
        <f t="shared" si="25"/>
        <v/>
      </c>
      <c r="F234" s="87" t="str">
        <f t="shared" si="26"/>
        <v/>
      </c>
      <c r="G234" s="86" t="str">
        <f t="shared" si="27"/>
        <v/>
      </c>
      <c r="H234" s="86" t="str">
        <f t="shared" si="22"/>
        <v/>
      </c>
      <c r="I234" s="86" t="e">
        <f t="shared" si="23"/>
        <v>#VALUE!</v>
      </c>
      <c r="J234" s="112"/>
    </row>
    <row r="235" spans="3:10" x14ac:dyDescent="0.25">
      <c r="C235" s="88">
        <f t="shared" si="24"/>
        <v>221</v>
      </c>
      <c r="D235" s="86" t="str">
        <f t="shared" si="28"/>
        <v/>
      </c>
      <c r="E235" s="86" t="str">
        <f t="shared" si="25"/>
        <v/>
      </c>
      <c r="F235" s="87" t="str">
        <f t="shared" si="26"/>
        <v/>
      </c>
      <c r="G235" s="86" t="str">
        <f t="shared" si="27"/>
        <v/>
      </c>
      <c r="H235" s="86" t="str">
        <f t="shared" si="22"/>
        <v/>
      </c>
      <c r="I235" s="86" t="e">
        <f t="shared" si="23"/>
        <v>#VALUE!</v>
      </c>
      <c r="J235" s="112"/>
    </row>
    <row r="236" spans="3:10" x14ac:dyDescent="0.25">
      <c r="C236" s="88">
        <f t="shared" si="24"/>
        <v>222</v>
      </c>
      <c r="D236" s="86" t="str">
        <f t="shared" si="28"/>
        <v/>
      </c>
      <c r="E236" s="86" t="str">
        <f t="shared" si="25"/>
        <v/>
      </c>
      <c r="F236" s="87" t="str">
        <f t="shared" si="26"/>
        <v/>
      </c>
      <c r="G236" s="86" t="str">
        <f t="shared" si="27"/>
        <v/>
      </c>
      <c r="H236" s="86" t="str">
        <f t="shared" si="22"/>
        <v/>
      </c>
      <c r="I236" s="86" t="e">
        <f t="shared" si="23"/>
        <v>#VALUE!</v>
      </c>
      <c r="J236" s="112"/>
    </row>
    <row r="237" spans="3:10" x14ac:dyDescent="0.25">
      <c r="C237" s="88">
        <f t="shared" si="24"/>
        <v>223</v>
      </c>
      <c r="D237" s="86" t="str">
        <f t="shared" si="28"/>
        <v/>
      </c>
      <c r="E237" s="86" t="str">
        <f t="shared" si="25"/>
        <v/>
      </c>
      <c r="F237" s="87" t="str">
        <f t="shared" si="26"/>
        <v/>
      </c>
      <c r="G237" s="86" t="str">
        <f t="shared" si="27"/>
        <v/>
      </c>
      <c r="H237" s="86" t="str">
        <f t="shared" si="22"/>
        <v/>
      </c>
      <c r="I237" s="86" t="e">
        <f t="shared" si="23"/>
        <v>#VALUE!</v>
      </c>
      <c r="J237" s="112"/>
    </row>
    <row r="238" spans="3:10" x14ac:dyDescent="0.25">
      <c r="C238" s="88">
        <f t="shared" si="24"/>
        <v>224</v>
      </c>
      <c r="D238" s="86" t="str">
        <f t="shared" si="28"/>
        <v/>
      </c>
      <c r="E238" s="86" t="str">
        <f t="shared" si="25"/>
        <v/>
      </c>
      <c r="F238" s="87" t="str">
        <f t="shared" si="26"/>
        <v/>
      </c>
      <c r="G238" s="86" t="str">
        <f t="shared" si="27"/>
        <v/>
      </c>
      <c r="H238" s="86" t="str">
        <f t="shared" si="22"/>
        <v/>
      </c>
      <c r="I238" s="86" t="e">
        <f t="shared" si="23"/>
        <v>#VALUE!</v>
      </c>
      <c r="J238" s="112"/>
    </row>
    <row r="239" spans="3:10" x14ac:dyDescent="0.25">
      <c r="C239" s="88">
        <f t="shared" si="24"/>
        <v>225</v>
      </c>
      <c r="D239" s="86" t="str">
        <f t="shared" si="28"/>
        <v/>
      </c>
      <c r="E239" s="86" t="str">
        <f t="shared" si="25"/>
        <v/>
      </c>
      <c r="F239" s="87" t="str">
        <f t="shared" si="26"/>
        <v/>
      </c>
      <c r="G239" s="86" t="str">
        <f t="shared" si="27"/>
        <v/>
      </c>
      <c r="H239" s="86" t="str">
        <f t="shared" si="22"/>
        <v/>
      </c>
      <c r="I239" s="86" t="e">
        <f t="shared" si="23"/>
        <v>#VALUE!</v>
      </c>
      <c r="J239" s="112"/>
    </row>
    <row r="240" spans="3:10" x14ac:dyDescent="0.25">
      <c r="C240" s="88">
        <f t="shared" si="24"/>
        <v>226</v>
      </c>
      <c r="D240" s="86" t="str">
        <f t="shared" si="28"/>
        <v/>
      </c>
      <c r="E240" s="86" t="str">
        <f t="shared" si="25"/>
        <v/>
      </c>
      <c r="F240" s="87" t="str">
        <f t="shared" si="26"/>
        <v/>
      </c>
      <c r="G240" s="86" t="str">
        <f t="shared" si="27"/>
        <v/>
      </c>
      <c r="H240" s="86" t="str">
        <f t="shared" si="22"/>
        <v/>
      </c>
      <c r="I240" s="86" t="e">
        <f t="shared" si="23"/>
        <v>#VALUE!</v>
      </c>
      <c r="J240" s="112"/>
    </row>
    <row r="241" spans="3:10" x14ac:dyDescent="0.25">
      <c r="C241" s="88">
        <f t="shared" si="24"/>
        <v>227</v>
      </c>
      <c r="D241" s="86" t="str">
        <f t="shared" si="28"/>
        <v/>
      </c>
      <c r="E241" s="86" t="str">
        <f t="shared" si="25"/>
        <v/>
      </c>
      <c r="F241" s="87" t="str">
        <f t="shared" si="26"/>
        <v/>
      </c>
      <c r="G241" s="86" t="str">
        <f t="shared" si="27"/>
        <v/>
      </c>
      <c r="H241" s="86" t="str">
        <f t="shared" si="22"/>
        <v/>
      </c>
      <c r="I241" s="86" t="e">
        <f t="shared" si="23"/>
        <v>#VALUE!</v>
      </c>
      <c r="J241" s="112"/>
    </row>
    <row r="242" spans="3:10" x14ac:dyDescent="0.25">
      <c r="C242" s="88">
        <f t="shared" si="24"/>
        <v>228</v>
      </c>
      <c r="D242" s="86" t="str">
        <f t="shared" si="28"/>
        <v/>
      </c>
      <c r="E242" s="86" t="str">
        <f t="shared" si="25"/>
        <v/>
      </c>
      <c r="F242" s="87" t="str">
        <f t="shared" si="26"/>
        <v/>
      </c>
      <c r="G242" s="86" t="str">
        <f t="shared" si="27"/>
        <v/>
      </c>
      <c r="H242" s="86" t="str">
        <f t="shared" si="22"/>
        <v/>
      </c>
      <c r="I242" s="86" t="e">
        <f t="shared" si="23"/>
        <v>#VALUE!</v>
      </c>
      <c r="J242" s="112"/>
    </row>
    <row r="243" spans="3:10" x14ac:dyDescent="0.25">
      <c r="C243" s="88">
        <f t="shared" si="24"/>
        <v>229</v>
      </c>
      <c r="D243" s="86" t="str">
        <f t="shared" si="28"/>
        <v/>
      </c>
      <c r="E243" s="86" t="str">
        <f t="shared" si="25"/>
        <v/>
      </c>
      <c r="F243" s="87" t="str">
        <f t="shared" si="26"/>
        <v/>
      </c>
      <c r="G243" s="86" t="str">
        <f t="shared" si="27"/>
        <v/>
      </c>
      <c r="H243" s="86" t="str">
        <f t="shared" si="22"/>
        <v/>
      </c>
      <c r="I243" s="86" t="e">
        <f t="shared" si="23"/>
        <v>#VALUE!</v>
      </c>
      <c r="J243" s="112"/>
    </row>
    <row r="244" spans="3:10" x14ac:dyDescent="0.25">
      <c r="C244" s="88">
        <f t="shared" si="24"/>
        <v>230</v>
      </c>
      <c r="D244" s="86" t="str">
        <f t="shared" si="28"/>
        <v/>
      </c>
      <c r="E244" s="86" t="str">
        <f t="shared" si="25"/>
        <v/>
      </c>
      <c r="F244" s="87" t="str">
        <f t="shared" si="26"/>
        <v/>
      </c>
      <c r="G244" s="86" t="str">
        <f t="shared" si="27"/>
        <v/>
      </c>
      <c r="H244" s="86" t="str">
        <f t="shared" si="22"/>
        <v/>
      </c>
      <c r="I244" s="86" t="e">
        <f t="shared" si="23"/>
        <v>#VALUE!</v>
      </c>
      <c r="J244" s="112"/>
    </row>
    <row r="245" spans="3:10" x14ac:dyDescent="0.25">
      <c r="C245" s="88">
        <f t="shared" si="24"/>
        <v>231</v>
      </c>
      <c r="D245" s="86" t="str">
        <f t="shared" si="28"/>
        <v/>
      </c>
      <c r="E245" s="86" t="str">
        <f t="shared" si="25"/>
        <v/>
      </c>
      <c r="F245" s="87" t="str">
        <f t="shared" si="26"/>
        <v/>
      </c>
      <c r="G245" s="86" t="str">
        <f t="shared" si="27"/>
        <v/>
      </c>
      <c r="H245" s="86" t="str">
        <f t="shared" si="22"/>
        <v/>
      </c>
      <c r="I245" s="86" t="e">
        <f t="shared" si="23"/>
        <v>#VALUE!</v>
      </c>
      <c r="J245" s="112"/>
    </row>
    <row r="246" spans="3:10" x14ac:dyDescent="0.25">
      <c r="C246" s="88">
        <f t="shared" si="24"/>
        <v>232</v>
      </c>
      <c r="D246" s="86" t="str">
        <f t="shared" si="28"/>
        <v/>
      </c>
      <c r="E246" s="86" t="str">
        <f t="shared" si="25"/>
        <v/>
      </c>
      <c r="F246" s="87" t="str">
        <f t="shared" si="26"/>
        <v/>
      </c>
      <c r="G246" s="86" t="str">
        <f t="shared" si="27"/>
        <v/>
      </c>
      <c r="H246" s="86" t="str">
        <f t="shared" si="22"/>
        <v/>
      </c>
      <c r="I246" s="86" t="e">
        <f t="shared" si="23"/>
        <v>#VALUE!</v>
      </c>
      <c r="J246" s="112"/>
    </row>
    <row r="247" spans="3:10" x14ac:dyDescent="0.25">
      <c r="C247" s="88">
        <f t="shared" si="24"/>
        <v>233</v>
      </c>
      <c r="D247" s="86" t="str">
        <f t="shared" si="28"/>
        <v/>
      </c>
      <c r="E247" s="86" t="str">
        <f t="shared" si="25"/>
        <v/>
      </c>
      <c r="F247" s="87" t="str">
        <f t="shared" si="26"/>
        <v/>
      </c>
      <c r="G247" s="86" t="str">
        <f t="shared" si="27"/>
        <v/>
      </c>
      <c r="H247" s="86" t="str">
        <f t="shared" si="22"/>
        <v/>
      </c>
      <c r="I247" s="86" t="e">
        <f t="shared" si="23"/>
        <v>#VALUE!</v>
      </c>
      <c r="J247" s="112"/>
    </row>
    <row r="248" spans="3:10" x14ac:dyDescent="0.25">
      <c r="C248" s="88">
        <f t="shared" si="24"/>
        <v>234</v>
      </c>
      <c r="D248" s="86" t="str">
        <f t="shared" si="28"/>
        <v/>
      </c>
      <c r="E248" s="86" t="str">
        <f t="shared" si="25"/>
        <v/>
      </c>
      <c r="F248" s="87" t="str">
        <f t="shared" si="26"/>
        <v/>
      </c>
      <c r="G248" s="86" t="str">
        <f t="shared" si="27"/>
        <v/>
      </c>
      <c r="H248" s="86" t="str">
        <f t="shared" si="22"/>
        <v/>
      </c>
      <c r="I248" s="86" t="e">
        <f t="shared" si="23"/>
        <v>#VALUE!</v>
      </c>
      <c r="J248" s="112"/>
    </row>
    <row r="249" spans="3:10" x14ac:dyDescent="0.25">
      <c r="C249" s="88">
        <f t="shared" si="24"/>
        <v>235</v>
      </c>
      <c r="D249" s="86" t="str">
        <f t="shared" si="28"/>
        <v/>
      </c>
      <c r="E249" s="86" t="str">
        <f t="shared" si="25"/>
        <v/>
      </c>
      <c r="F249" s="87" t="str">
        <f t="shared" si="26"/>
        <v/>
      </c>
      <c r="G249" s="86" t="str">
        <f t="shared" si="27"/>
        <v/>
      </c>
      <c r="H249" s="86" t="str">
        <f t="shared" si="22"/>
        <v/>
      </c>
      <c r="I249" s="86" t="e">
        <f t="shared" si="23"/>
        <v>#VALUE!</v>
      </c>
      <c r="J249" s="112"/>
    </row>
    <row r="250" spans="3:10" x14ac:dyDescent="0.25">
      <c r="C250" s="88">
        <f t="shared" si="24"/>
        <v>236</v>
      </c>
      <c r="D250" s="86" t="str">
        <f t="shared" si="28"/>
        <v/>
      </c>
      <c r="E250" s="86" t="str">
        <f t="shared" si="25"/>
        <v/>
      </c>
      <c r="F250" s="87" t="str">
        <f t="shared" si="26"/>
        <v/>
      </c>
      <c r="G250" s="86" t="str">
        <f t="shared" si="27"/>
        <v/>
      </c>
      <c r="H250" s="86" t="str">
        <f t="shared" si="22"/>
        <v/>
      </c>
      <c r="I250" s="86" t="e">
        <f t="shared" si="23"/>
        <v>#VALUE!</v>
      </c>
      <c r="J250" s="112"/>
    </row>
    <row r="251" spans="3:10" x14ac:dyDescent="0.25">
      <c r="C251" s="88">
        <f t="shared" si="24"/>
        <v>237</v>
      </c>
      <c r="D251" s="86" t="str">
        <f t="shared" si="28"/>
        <v/>
      </c>
      <c r="E251" s="86" t="str">
        <f t="shared" si="25"/>
        <v/>
      </c>
      <c r="F251" s="87" t="str">
        <f t="shared" si="26"/>
        <v/>
      </c>
      <c r="G251" s="86" t="str">
        <f t="shared" si="27"/>
        <v/>
      </c>
      <c r="H251" s="86" t="str">
        <f t="shared" si="22"/>
        <v/>
      </c>
      <c r="I251" s="86" t="e">
        <f t="shared" si="23"/>
        <v>#VALUE!</v>
      </c>
      <c r="J251" s="112"/>
    </row>
    <row r="252" spans="3:10" x14ac:dyDescent="0.25">
      <c r="C252" s="88">
        <f t="shared" si="24"/>
        <v>238</v>
      </c>
      <c r="D252" s="86" t="str">
        <f t="shared" si="28"/>
        <v/>
      </c>
      <c r="E252" s="86" t="str">
        <f t="shared" si="25"/>
        <v/>
      </c>
      <c r="F252" s="87" t="str">
        <f t="shared" si="26"/>
        <v/>
      </c>
      <c r="G252" s="86" t="str">
        <f t="shared" si="27"/>
        <v/>
      </c>
      <c r="H252" s="86" t="str">
        <f t="shared" si="22"/>
        <v/>
      </c>
      <c r="I252" s="86" t="e">
        <f t="shared" si="23"/>
        <v>#VALUE!</v>
      </c>
      <c r="J252" s="112"/>
    </row>
    <row r="253" spans="3:10" x14ac:dyDescent="0.25">
      <c r="C253" s="88">
        <f t="shared" si="24"/>
        <v>239</v>
      </c>
      <c r="D253" s="86" t="str">
        <f t="shared" si="28"/>
        <v/>
      </c>
      <c r="E253" s="86" t="str">
        <f t="shared" si="25"/>
        <v/>
      </c>
      <c r="F253" s="87" t="str">
        <f t="shared" si="26"/>
        <v/>
      </c>
      <c r="G253" s="86" t="str">
        <f t="shared" si="27"/>
        <v/>
      </c>
      <c r="H253" s="86" t="str">
        <f t="shared" si="22"/>
        <v/>
      </c>
      <c r="I253" s="86" t="e">
        <f t="shared" si="23"/>
        <v>#VALUE!</v>
      </c>
      <c r="J253" s="112"/>
    </row>
    <row r="254" spans="3:10" x14ac:dyDescent="0.25">
      <c r="C254" s="88">
        <f t="shared" si="24"/>
        <v>240</v>
      </c>
      <c r="D254" s="86" t="str">
        <f t="shared" si="28"/>
        <v/>
      </c>
      <c r="E254" s="86" t="str">
        <f t="shared" si="25"/>
        <v/>
      </c>
      <c r="F254" s="87" t="str">
        <f t="shared" si="26"/>
        <v/>
      </c>
      <c r="G254" s="86" t="str">
        <f t="shared" si="27"/>
        <v/>
      </c>
      <c r="H254" s="86" t="str">
        <f t="shared" si="22"/>
        <v/>
      </c>
      <c r="I254" s="86" t="e">
        <f t="shared" si="23"/>
        <v>#VALUE!</v>
      </c>
      <c r="J254" s="112"/>
    </row>
    <row r="255" spans="3:10" x14ac:dyDescent="0.25">
      <c r="C255" s="88">
        <f t="shared" si="24"/>
        <v>241</v>
      </c>
      <c r="D255" s="86" t="str">
        <f t="shared" si="28"/>
        <v/>
      </c>
      <c r="E255" s="86" t="str">
        <f t="shared" si="25"/>
        <v/>
      </c>
      <c r="F255" s="87" t="str">
        <f t="shared" si="26"/>
        <v/>
      </c>
      <c r="G255" s="86" t="str">
        <f t="shared" si="27"/>
        <v/>
      </c>
      <c r="H255" s="86" t="str">
        <f t="shared" si="22"/>
        <v/>
      </c>
      <c r="I255" s="86" t="e">
        <f t="shared" si="23"/>
        <v>#VALUE!</v>
      </c>
      <c r="J255" s="112"/>
    </row>
    <row r="256" spans="3:10" x14ac:dyDescent="0.25">
      <c r="C256" s="88">
        <f t="shared" si="24"/>
        <v>242</v>
      </c>
      <c r="D256" s="86" t="str">
        <f t="shared" si="28"/>
        <v/>
      </c>
      <c r="E256" s="86" t="str">
        <f t="shared" si="25"/>
        <v/>
      </c>
      <c r="F256" s="87" t="str">
        <f t="shared" si="26"/>
        <v/>
      </c>
      <c r="G256" s="86" t="str">
        <f t="shared" si="27"/>
        <v/>
      </c>
      <c r="H256" s="86" t="str">
        <f t="shared" si="22"/>
        <v/>
      </c>
      <c r="I256" s="86" t="e">
        <f t="shared" si="23"/>
        <v>#VALUE!</v>
      </c>
      <c r="J256" s="112"/>
    </row>
    <row r="257" spans="3:10" x14ac:dyDescent="0.25">
      <c r="C257" s="88">
        <f t="shared" si="24"/>
        <v>243</v>
      </c>
      <c r="D257" s="86" t="str">
        <f t="shared" si="28"/>
        <v/>
      </c>
      <c r="E257" s="86" t="str">
        <f t="shared" si="25"/>
        <v/>
      </c>
      <c r="F257" s="87" t="str">
        <f t="shared" si="26"/>
        <v/>
      </c>
      <c r="G257" s="86" t="str">
        <f t="shared" si="27"/>
        <v/>
      </c>
      <c r="H257" s="86" t="str">
        <f t="shared" si="22"/>
        <v/>
      </c>
      <c r="I257" s="86" t="e">
        <f t="shared" si="23"/>
        <v>#VALUE!</v>
      </c>
      <c r="J257" s="112"/>
    </row>
    <row r="258" spans="3:10" x14ac:dyDescent="0.25">
      <c r="C258" s="88">
        <f t="shared" si="24"/>
        <v>244</v>
      </c>
      <c r="D258" s="86" t="str">
        <f t="shared" si="28"/>
        <v/>
      </c>
      <c r="E258" s="86" t="str">
        <f t="shared" si="25"/>
        <v/>
      </c>
      <c r="F258" s="87" t="str">
        <f t="shared" si="26"/>
        <v/>
      </c>
      <c r="G258" s="86" t="str">
        <f t="shared" si="27"/>
        <v/>
      </c>
      <c r="H258" s="86" t="str">
        <f t="shared" si="22"/>
        <v/>
      </c>
      <c r="I258" s="86" t="e">
        <f t="shared" si="23"/>
        <v>#VALUE!</v>
      </c>
      <c r="J258" s="112"/>
    </row>
    <row r="259" spans="3:10" x14ac:dyDescent="0.25">
      <c r="C259" s="88">
        <f t="shared" si="24"/>
        <v>245</v>
      </c>
      <c r="D259" s="86" t="str">
        <f t="shared" si="28"/>
        <v/>
      </c>
      <c r="E259" s="86" t="str">
        <f t="shared" si="25"/>
        <v/>
      </c>
      <c r="F259" s="87" t="str">
        <f t="shared" si="26"/>
        <v/>
      </c>
      <c r="G259" s="86" t="str">
        <f t="shared" si="27"/>
        <v/>
      </c>
      <c r="H259" s="86" t="str">
        <f t="shared" si="22"/>
        <v/>
      </c>
      <c r="I259" s="86" t="e">
        <f t="shared" si="23"/>
        <v>#VALUE!</v>
      </c>
      <c r="J259" s="112"/>
    </row>
    <row r="260" spans="3:10" x14ac:dyDescent="0.25">
      <c r="C260" s="88">
        <f t="shared" si="24"/>
        <v>246</v>
      </c>
      <c r="D260" s="86" t="str">
        <f t="shared" si="28"/>
        <v/>
      </c>
      <c r="E260" s="86" t="str">
        <f t="shared" si="25"/>
        <v/>
      </c>
      <c r="F260" s="87" t="str">
        <f t="shared" si="26"/>
        <v/>
      </c>
      <c r="G260" s="86" t="str">
        <f t="shared" si="27"/>
        <v/>
      </c>
      <c r="H260" s="86" t="str">
        <f t="shared" si="22"/>
        <v/>
      </c>
      <c r="I260" s="86" t="e">
        <f t="shared" si="23"/>
        <v>#VALUE!</v>
      </c>
      <c r="J260" s="112"/>
    </row>
    <row r="261" spans="3:10" x14ac:dyDescent="0.25">
      <c r="C261" s="88">
        <f t="shared" si="24"/>
        <v>247</v>
      </c>
      <c r="D261" s="86" t="str">
        <f t="shared" si="28"/>
        <v/>
      </c>
      <c r="E261" s="86" t="str">
        <f t="shared" si="25"/>
        <v/>
      </c>
      <c r="F261" s="87" t="str">
        <f t="shared" si="26"/>
        <v/>
      </c>
      <c r="G261" s="86" t="str">
        <f t="shared" si="27"/>
        <v/>
      </c>
      <c r="H261" s="86" t="str">
        <f t="shared" si="22"/>
        <v/>
      </c>
      <c r="I261" s="86" t="e">
        <f t="shared" si="23"/>
        <v>#VALUE!</v>
      </c>
      <c r="J261" s="112"/>
    </row>
    <row r="262" spans="3:10" x14ac:dyDescent="0.25">
      <c r="C262" s="88">
        <f t="shared" si="24"/>
        <v>248</v>
      </c>
      <c r="D262" s="86" t="str">
        <f t="shared" si="28"/>
        <v/>
      </c>
      <c r="E262" s="86" t="str">
        <f t="shared" si="25"/>
        <v/>
      </c>
      <c r="F262" s="87" t="str">
        <f t="shared" si="26"/>
        <v/>
      </c>
      <c r="G262" s="86" t="str">
        <f t="shared" si="27"/>
        <v/>
      </c>
      <c r="H262" s="86" t="str">
        <f t="shared" si="22"/>
        <v/>
      </c>
      <c r="I262" s="86" t="e">
        <f t="shared" si="23"/>
        <v>#VALUE!</v>
      </c>
      <c r="J262" s="112"/>
    </row>
    <row r="263" spans="3:10" x14ac:dyDescent="0.25">
      <c r="C263" s="88">
        <f t="shared" si="24"/>
        <v>249</v>
      </c>
      <c r="D263" s="86" t="str">
        <f t="shared" si="28"/>
        <v/>
      </c>
      <c r="E263" s="86" t="str">
        <f t="shared" si="25"/>
        <v/>
      </c>
      <c r="F263" s="87" t="str">
        <f t="shared" si="26"/>
        <v/>
      </c>
      <c r="G263" s="86" t="str">
        <f t="shared" si="27"/>
        <v/>
      </c>
      <c r="H263" s="86" t="str">
        <f t="shared" si="22"/>
        <v/>
      </c>
      <c r="I263" s="86" t="e">
        <f t="shared" si="23"/>
        <v>#VALUE!</v>
      </c>
      <c r="J263" s="112"/>
    </row>
    <row r="264" spans="3:10" x14ac:dyDescent="0.25">
      <c r="C264" s="88">
        <f t="shared" si="24"/>
        <v>250</v>
      </c>
      <c r="D264" s="86" t="str">
        <f t="shared" si="28"/>
        <v/>
      </c>
      <c r="E264" s="86" t="str">
        <f t="shared" si="25"/>
        <v/>
      </c>
      <c r="F264" s="87" t="str">
        <f t="shared" si="26"/>
        <v/>
      </c>
      <c r="G264" s="86" t="str">
        <f t="shared" si="27"/>
        <v/>
      </c>
      <c r="H264" s="86" t="str">
        <f t="shared" si="22"/>
        <v/>
      </c>
      <c r="I264" s="86" t="e">
        <f t="shared" si="23"/>
        <v>#VALUE!</v>
      </c>
      <c r="J264" s="112"/>
    </row>
    <row r="265" spans="3:10" x14ac:dyDescent="0.25">
      <c r="C265" s="88">
        <f t="shared" si="24"/>
        <v>251</v>
      </c>
      <c r="D265" s="86" t="str">
        <f t="shared" si="28"/>
        <v/>
      </c>
      <c r="E265" s="86" t="str">
        <f t="shared" si="25"/>
        <v/>
      </c>
      <c r="F265" s="87" t="str">
        <f t="shared" si="26"/>
        <v/>
      </c>
      <c r="G265" s="86" t="str">
        <f t="shared" si="27"/>
        <v/>
      </c>
      <c r="H265" s="86" t="str">
        <f t="shared" si="22"/>
        <v/>
      </c>
      <c r="I265" s="86" t="e">
        <f t="shared" si="23"/>
        <v>#VALUE!</v>
      </c>
      <c r="J265" s="112"/>
    </row>
    <row r="266" spans="3:10" x14ac:dyDescent="0.25">
      <c r="C266" s="88">
        <f t="shared" si="24"/>
        <v>252</v>
      </c>
      <c r="D266" s="86" t="str">
        <f t="shared" si="28"/>
        <v/>
      </c>
      <c r="E266" s="86" t="str">
        <f t="shared" si="25"/>
        <v/>
      </c>
      <c r="F266" s="87" t="str">
        <f t="shared" si="26"/>
        <v/>
      </c>
      <c r="G266" s="86" t="str">
        <f t="shared" si="27"/>
        <v/>
      </c>
      <c r="H266" s="86" t="str">
        <f t="shared" si="22"/>
        <v/>
      </c>
      <c r="I266" s="86" t="e">
        <f t="shared" si="23"/>
        <v>#VALUE!</v>
      </c>
      <c r="J266" s="112"/>
    </row>
    <row r="267" spans="3:10" x14ac:dyDescent="0.25">
      <c r="C267" s="88">
        <f t="shared" si="24"/>
        <v>253</v>
      </c>
      <c r="D267" s="86" t="str">
        <f t="shared" si="28"/>
        <v/>
      </c>
      <c r="E267" s="86" t="str">
        <f t="shared" si="25"/>
        <v/>
      </c>
      <c r="F267" s="87" t="str">
        <f t="shared" si="26"/>
        <v/>
      </c>
      <c r="G267" s="86" t="str">
        <f t="shared" si="27"/>
        <v/>
      </c>
      <c r="H267" s="86" t="str">
        <f t="shared" si="22"/>
        <v/>
      </c>
      <c r="I267" s="86" t="e">
        <f t="shared" si="23"/>
        <v>#VALUE!</v>
      </c>
      <c r="J267" s="112"/>
    </row>
    <row r="268" spans="3:10" x14ac:dyDescent="0.25">
      <c r="C268" s="88">
        <f t="shared" si="24"/>
        <v>254</v>
      </c>
      <c r="D268" s="86" t="str">
        <f t="shared" si="28"/>
        <v/>
      </c>
      <c r="E268" s="86" t="str">
        <f t="shared" si="25"/>
        <v/>
      </c>
      <c r="F268" s="87" t="str">
        <f t="shared" si="26"/>
        <v/>
      </c>
      <c r="G268" s="86" t="str">
        <f t="shared" si="27"/>
        <v/>
      </c>
      <c r="H268" s="86" t="str">
        <f t="shared" si="22"/>
        <v/>
      </c>
      <c r="I268" s="86" t="e">
        <f t="shared" si="23"/>
        <v>#VALUE!</v>
      </c>
      <c r="J268" s="112"/>
    </row>
    <row r="269" spans="3:10" x14ac:dyDescent="0.25">
      <c r="C269" s="88">
        <f t="shared" si="24"/>
        <v>255</v>
      </c>
      <c r="D269" s="86" t="str">
        <f t="shared" si="28"/>
        <v/>
      </c>
      <c r="E269" s="86" t="str">
        <f t="shared" si="25"/>
        <v/>
      </c>
      <c r="F269" s="87" t="str">
        <f t="shared" si="26"/>
        <v/>
      </c>
      <c r="G269" s="86" t="str">
        <f t="shared" si="27"/>
        <v/>
      </c>
      <c r="H269" s="86" t="str">
        <f t="shared" si="22"/>
        <v/>
      </c>
      <c r="I269" s="86" t="e">
        <f t="shared" si="23"/>
        <v>#VALUE!</v>
      </c>
      <c r="J269" s="112"/>
    </row>
    <row r="270" spans="3:10" x14ac:dyDescent="0.25">
      <c r="C270" s="88">
        <f t="shared" si="24"/>
        <v>256</v>
      </c>
      <c r="D270" s="86" t="str">
        <f t="shared" si="28"/>
        <v/>
      </c>
      <c r="E270" s="86" t="str">
        <f t="shared" si="25"/>
        <v/>
      </c>
      <c r="F270" s="87" t="str">
        <f t="shared" si="26"/>
        <v/>
      </c>
      <c r="G270" s="86" t="str">
        <f t="shared" si="27"/>
        <v/>
      </c>
      <c r="H270" s="86" t="str">
        <f t="shared" si="22"/>
        <v/>
      </c>
      <c r="I270" s="86" t="e">
        <f t="shared" si="23"/>
        <v>#VALUE!</v>
      </c>
      <c r="J270" s="112"/>
    </row>
    <row r="271" spans="3:10" x14ac:dyDescent="0.25">
      <c r="C271" s="88">
        <f t="shared" si="24"/>
        <v>257</v>
      </c>
      <c r="D271" s="86" t="str">
        <f t="shared" si="28"/>
        <v/>
      </c>
      <c r="E271" s="86" t="str">
        <f t="shared" si="25"/>
        <v/>
      </c>
      <c r="F271" s="87" t="str">
        <f t="shared" si="26"/>
        <v/>
      </c>
      <c r="G271" s="86" t="str">
        <f t="shared" si="27"/>
        <v/>
      </c>
      <c r="H271" s="86" t="str">
        <f t="shared" ref="H271:H334" si="29">IF(C271&lt;=$D$7*$E$5,IF(C271&lt;=$D$9,IF($D$8="Capital e Intereses",0,$G$14*$D$11*$G$11),G270*$D$11*$G$11),"")</f>
        <v/>
      </c>
      <c r="I271" s="86" t="e">
        <f t="shared" ref="I271:I334" si="30">IF(C271="","",IF($E$5*$D$7&gt;=C271,E271*$G$10+F271,E271+F271))</f>
        <v>#VALUE!</v>
      </c>
      <c r="J271" s="112"/>
    </row>
    <row r="272" spans="3:10" x14ac:dyDescent="0.25">
      <c r="C272" s="88">
        <f t="shared" ref="C272:C335" si="31">IF(OR(C271=$D$10,C271=""),"",IF($D$8="Capital e Intereses",IF(ISNUMBER(C271),C271+1,IF(OR($D$9="",$D$9=0),1,$D$9+1)),IF(ISNUMBER(C271),C271+1,1)))</f>
        <v>258</v>
      </c>
      <c r="D272" s="86" t="str">
        <f t="shared" si="28"/>
        <v/>
      </c>
      <c r="E272" s="86" t="str">
        <f t="shared" ref="E272:E335" si="32">IF(C272&lt;=$D$10,IF(C272&lt;=$D$9,IF($D$8="Capital e Intereses",0,$G$14*$D$11),G271*$D$11),"")</f>
        <v/>
      </c>
      <c r="F272" s="87" t="str">
        <f t="shared" ref="F272:F335" si="33">IF(C272&lt;=$D$10,D272-E272,"")</f>
        <v/>
      </c>
      <c r="G272" s="86" t="str">
        <f t="shared" ref="G272:G335" si="34">IF(C272&lt;=$D$10,IF(C272&lt;=$D$9,IF($D$8="Capital e Intereses",$G$14*(1+$D$11)^C272,G271-F272),G271-F272),"")</f>
        <v/>
      </c>
      <c r="H272" s="86" t="str">
        <f t="shared" si="29"/>
        <v/>
      </c>
      <c r="I272" s="86" t="e">
        <f t="shared" si="30"/>
        <v>#VALUE!</v>
      </c>
      <c r="J272" s="112"/>
    </row>
    <row r="273" spans="3:10" x14ac:dyDescent="0.25">
      <c r="C273" s="88">
        <f t="shared" si="31"/>
        <v>259</v>
      </c>
      <c r="D273" s="86" t="str">
        <f t="shared" si="28"/>
        <v/>
      </c>
      <c r="E273" s="86" t="str">
        <f t="shared" si="32"/>
        <v/>
      </c>
      <c r="F273" s="87" t="str">
        <f t="shared" si="33"/>
        <v/>
      </c>
      <c r="G273" s="86" t="str">
        <f t="shared" si="34"/>
        <v/>
      </c>
      <c r="H273" s="86" t="str">
        <f t="shared" si="29"/>
        <v/>
      </c>
      <c r="I273" s="86" t="e">
        <f t="shared" si="30"/>
        <v>#VALUE!</v>
      </c>
      <c r="J273" s="112"/>
    </row>
    <row r="274" spans="3:10" x14ac:dyDescent="0.25">
      <c r="C274" s="88">
        <f t="shared" si="31"/>
        <v>260</v>
      </c>
      <c r="D274" s="86" t="str">
        <f t="shared" ref="D274:D337" si="35">IF(C274&lt;=$D$10,IF(C274&lt;=$D$9,IF($D$8="Capital e Intereses",0,$G$14*$D$11),IF($D$8="Capital",($G$14/PV($D$11,$D$10-$D$9,-1)),$G$14*(1+$D$11)^$D$9/PV($D$11,$D$10-$D$9,-1))),"")</f>
        <v/>
      </c>
      <c r="E274" s="86" t="str">
        <f t="shared" si="32"/>
        <v/>
      </c>
      <c r="F274" s="87" t="str">
        <f t="shared" si="33"/>
        <v/>
      </c>
      <c r="G274" s="86" t="str">
        <f t="shared" si="34"/>
        <v/>
      </c>
      <c r="H274" s="86" t="str">
        <f t="shared" si="29"/>
        <v/>
      </c>
      <c r="I274" s="86" t="e">
        <f t="shared" si="30"/>
        <v>#VALUE!</v>
      </c>
      <c r="J274" s="112"/>
    </row>
    <row r="275" spans="3:10" x14ac:dyDescent="0.25">
      <c r="C275" s="88">
        <f t="shared" si="31"/>
        <v>261</v>
      </c>
      <c r="D275" s="86" t="str">
        <f t="shared" si="35"/>
        <v/>
      </c>
      <c r="E275" s="86" t="str">
        <f t="shared" si="32"/>
        <v/>
      </c>
      <c r="F275" s="87" t="str">
        <f t="shared" si="33"/>
        <v/>
      </c>
      <c r="G275" s="86" t="str">
        <f t="shared" si="34"/>
        <v/>
      </c>
      <c r="H275" s="86" t="str">
        <f t="shared" si="29"/>
        <v/>
      </c>
      <c r="I275" s="86" t="e">
        <f t="shared" si="30"/>
        <v>#VALUE!</v>
      </c>
      <c r="J275" s="112"/>
    </row>
    <row r="276" spans="3:10" x14ac:dyDescent="0.25">
      <c r="C276" s="88">
        <f t="shared" si="31"/>
        <v>262</v>
      </c>
      <c r="D276" s="86" t="str">
        <f t="shared" si="35"/>
        <v/>
      </c>
      <c r="E276" s="86" t="str">
        <f t="shared" si="32"/>
        <v/>
      </c>
      <c r="F276" s="87" t="str">
        <f t="shared" si="33"/>
        <v/>
      </c>
      <c r="G276" s="86" t="str">
        <f t="shared" si="34"/>
        <v/>
      </c>
      <c r="H276" s="86" t="str">
        <f t="shared" si="29"/>
        <v/>
      </c>
      <c r="I276" s="86" t="e">
        <f t="shared" si="30"/>
        <v>#VALUE!</v>
      </c>
      <c r="J276" s="112"/>
    </row>
    <row r="277" spans="3:10" x14ac:dyDescent="0.25">
      <c r="C277" s="88">
        <f t="shared" si="31"/>
        <v>263</v>
      </c>
      <c r="D277" s="86" t="str">
        <f t="shared" si="35"/>
        <v/>
      </c>
      <c r="E277" s="86" t="str">
        <f t="shared" si="32"/>
        <v/>
      </c>
      <c r="F277" s="87" t="str">
        <f t="shared" si="33"/>
        <v/>
      </c>
      <c r="G277" s="86" t="str">
        <f t="shared" si="34"/>
        <v/>
      </c>
      <c r="H277" s="86" t="str">
        <f t="shared" si="29"/>
        <v/>
      </c>
      <c r="I277" s="86" t="e">
        <f t="shared" si="30"/>
        <v>#VALUE!</v>
      </c>
      <c r="J277" s="112"/>
    </row>
    <row r="278" spans="3:10" x14ac:dyDescent="0.25">
      <c r="C278" s="88">
        <f t="shared" si="31"/>
        <v>264</v>
      </c>
      <c r="D278" s="86" t="str">
        <f t="shared" si="35"/>
        <v/>
      </c>
      <c r="E278" s="86" t="str">
        <f t="shared" si="32"/>
        <v/>
      </c>
      <c r="F278" s="87" t="str">
        <f t="shared" si="33"/>
        <v/>
      </c>
      <c r="G278" s="86" t="str">
        <f t="shared" si="34"/>
        <v/>
      </c>
      <c r="H278" s="86" t="str">
        <f t="shared" si="29"/>
        <v/>
      </c>
      <c r="I278" s="86" t="e">
        <f t="shared" si="30"/>
        <v>#VALUE!</v>
      </c>
      <c r="J278" s="112"/>
    </row>
    <row r="279" spans="3:10" x14ac:dyDescent="0.25">
      <c r="C279" s="88">
        <f t="shared" si="31"/>
        <v>265</v>
      </c>
      <c r="D279" s="86" t="str">
        <f t="shared" si="35"/>
        <v/>
      </c>
      <c r="E279" s="86" t="str">
        <f t="shared" si="32"/>
        <v/>
      </c>
      <c r="F279" s="87" t="str">
        <f t="shared" si="33"/>
        <v/>
      </c>
      <c r="G279" s="86" t="str">
        <f t="shared" si="34"/>
        <v/>
      </c>
      <c r="H279" s="86" t="str">
        <f t="shared" si="29"/>
        <v/>
      </c>
      <c r="I279" s="86" t="e">
        <f t="shared" si="30"/>
        <v>#VALUE!</v>
      </c>
      <c r="J279" s="112"/>
    </row>
    <row r="280" spans="3:10" x14ac:dyDescent="0.25">
      <c r="C280" s="88">
        <f t="shared" si="31"/>
        <v>266</v>
      </c>
      <c r="D280" s="86" t="str">
        <f t="shared" si="35"/>
        <v/>
      </c>
      <c r="E280" s="86" t="str">
        <f t="shared" si="32"/>
        <v/>
      </c>
      <c r="F280" s="87" t="str">
        <f t="shared" si="33"/>
        <v/>
      </c>
      <c r="G280" s="86" t="str">
        <f t="shared" si="34"/>
        <v/>
      </c>
      <c r="H280" s="86" t="str">
        <f t="shared" si="29"/>
        <v/>
      </c>
      <c r="I280" s="86" t="e">
        <f t="shared" si="30"/>
        <v>#VALUE!</v>
      </c>
      <c r="J280" s="112"/>
    </row>
    <row r="281" spans="3:10" x14ac:dyDescent="0.25">
      <c r="C281" s="88">
        <f t="shared" si="31"/>
        <v>267</v>
      </c>
      <c r="D281" s="86" t="str">
        <f t="shared" si="35"/>
        <v/>
      </c>
      <c r="E281" s="86" t="str">
        <f t="shared" si="32"/>
        <v/>
      </c>
      <c r="F281" s="87" t="str">
        <f t="shared" si="33"/>
        <v/>
      </c>
      <c r="G281" s="86" t="str">
        <f t="shared" si="34"/>
        <v/>
      </c>
      <c r="H281" s="86" t="str">
        <f t="shared" si="29"/>
        <v/>
      </c>
      <c r="I281" s="86" t="e">
        <f t="shared" si="30"/>
        <v>#VALUE!</v>
      </c>
      <c r="J281" s="112"/>
    </row>
    <row r="282" spans="3:10" x14ac:dyDescent="0.25">
      <c r="C282" s="88">
        <f t="shared" si="31"/>
        <v>268</v>
      </c>
      <c r="D282" s="86" t="str">
        <f t="shared" si="35"/>
        <v/>
      </c>
      <c r="E282" s="86" t="str">
        <f t="shared" si="32"/>
        <v/>
      </c>
      <c r="F282" s="87" t="str">
        <f t="shared" si="33"/>
        <v/>
      </c>
      <c r="G282" s="86" t="str">
        <f t="shared" si="34"/>
        <v/>
      </c>
      <c r="H282" s="86" t="str">
        <f t="shared" si="29"/>
        <v/>
      </c>
      <c r="I282" s="86" t="e">
        <f t="shared" si="30"/>
        <v>#VALUE!</v>
      </c>
      <c r="J282" s="112"/>
    </row>
    <row r="283" spans="3:10" x14ac:dyDescent="0.25">
      <c r="C283" s="88">
        <f t="shared" si="31"/>
        <v>269</v>
      </c>
      <c r="D283" s="86" t="str">
        <f t="shared" si="35"/>
        <v/>
      </c>
      <c r="E283" s="86" t="str">
        <f t="shared" si="32"/>
        <v/>
      </c>
      <c r="F283" s="87" t="str">
        <f t="shared" si="33"/>
        <v/>
      </c>
      <c r="G283" s="86" t="str">
        <f t="shared" si="34"/>
        <v/>
      </c>
      <c r="H283" s="86" t="str">
        <f t="shared" si="29"/>
        <v/>
      </c>
      <c r="I283" s="86" t="e">
        <f t="shared" si="30"/>
        <v>#VALUE!</v>
      </c>
      <c r="J283" s="112"/>
    </row>
    <row r="284" spans="3:10" x14ac:dyDescent="0.25">
      <c r="C284" s="88">
        <f t="shared" si="31"/>
        <v>270</v>
      </c>
      <c r="D284" s="86" t="str">
        <f t="shared" si="35"/>
        <v/>
      </c>
      <c r="E284" s="86" t="str">
        <f t="shared" si="32"/>
        <v/>
      </c>
      <c r="F284" s="87" t="str">
        <f t="shared" si="33"/>
        <v/>
      </c>
      <c r="G284" s="86" t="str">
        <f t="shared" si="34"/>
        <v/>
      </c>
      <c r="H284" s="86" t="str">
        <f t="shared" si="29"/>
        <v/>
      </c>
      <c r="I284" s="86" t="e">
        <f t="shared" si="30"/>
        <v>#VALUE!</v>
      </c>
      <c r="J284" s="112"/>
    </row>
    <row r="285" spans="3:10" x14ac:dyDescent="0.25">
      <c r="C285" s="88">
        <f t="shared" si="31"/>
        <v>271</v>
      </c>
      <c r="D285" s="86" t="str">
        <f t="shared" si="35"/>
        <v/>
      </c>
      <c r="E285" s="86" t="str">
        <f t="shared" si="32"/>
        <v/>
      </c>
      <c r="F285" s="87" t="str">
        <f t="shared" si="33"/>
        <v/>
      </c>
      <c r="G285" s="86" t="str">
        <f t="shared" si="34"/>
        <v/>
      </c>
      <c r="H285" s="86" t="str">
        <f t="shared" si="29"/>
        <v/>
      </c>
      <c r="I285" s="86" t="e">
        <f t="shared" si="30"/>
        <v>#VALUE!</v>
      </c>
      <c r="J285" s="112"/>
    </row>
    <row r="286" spans="3:10" x14ac:dyDescent="0.25">
      <c r="C286" s="88">
        <f t="shared" si="31"/>
        <v>272</v>
      </c>
      <c r="D286" s="86" t="str">
        <f t="shared" si="35"/>
        <v/>
      </c>
      <c r="E286" s="86" t="str">
        <f t="shared" si="32"/>
        <v/>
      </c>
      <c r="F286" s="87" t="str">
        <f t="shared" si="33"/>
        <v/>
      </c>
      <c r="G286" s="86" t="str">
        <f t="shared" si="34"/>
        <v/>
      </c>
      <c r="H286" s="86" t="str">
        <f t="shared" si="29"/>
        <v/>
      </c>
      <c r="I286" s="86" t="e">
        <f t="shared" si="30"/>
        <v>#VALUE!</v>
      </c>
      <c r="J286" s="112"/>
    </row>
    <row r="287" spans="3:10" x14ac:dyDescent="0.25">
      <c r="C287" s="88">
        <f t="shared" si="31"/>
        <v>273</v>
      </c>
      <c r="D287" s="86" t="str">
        <f t="shared" si="35"/>
        <v/>
      </c>
      <c r="E287" s="86" t="str">
        <f t="shared" si="32"/>
        <v/>
      </c>
      <c r="F287" s="87" t="str">
        <f t="shared" si="33"/>
        <v/>
      </c>
      <c r="G287" s="86" t="str">
        <f t="shared" si="34"/>
        <v/>
      </c>
      <c r="H287" s="86" t="str">
        <f t="shared" si="29"/>
        <v/>
      </c>
      <c r="I287" s="86" t="e">
        <f t="shared" si="30"/>
        <v>#VALUE!</v>
      </c>
      <c r="J287" s="112"/>
    </row>
    <row r="288" spans="3:10" x14ac:dyDescent="0.25">
      <c r="C288" s="88">
        <f t="shared" si="31"/>
        <v>274</v>
      </c>
      <c r="D288" s="86" t="str">
        <f t="shared" si="35"/>
        <v/>
      </c>
      <c r="E288" s="86" t="str">
        <f t="shared" si="32"/>
        <v/>
      </c>
      <c r="F288" s="87" t="str">
        <f t="shared" si="33"/>
        <v/>
      </c>
      <c r="G288" s="86" t="str">
        <f t="shared" si="34"/>
        <v/>
      </c>
      <c r="H288" s="86" t="str">
        <f t="shared" si="29"/>
        <v/>
      </c>
      <c r="I288" s="86" t="e">
        <f t="shared" si="30"/>
        <v>#VALUE!</v>
      </c>
      <c r="J288" s="112"/>
    </row>
    <row r="289" spans="3:10" x14ac:dyDescent="0.25">
      <c r="C289" s="88">
        <f t="shared" si="31"/>
        <v>275</v>
      </c>
      <c r="D289" s="86" t="str">
        <f t="shared" si="35"/>
        <v/>
      </c>
      <c r="E289" s="86" t="str">
        <f t="shared" si="32"/>
        <v/>
      </c>
      <c r="F289" s="87" t="str">
        <f t="shared" si="33"/>
        <v/>
      </c>
      <c r="G289" s="86" t="str">
        <f t="shared" si="34"/>
        <v/>
      </c>
      <c r="H289" s="86" t="str">
        <f t="shared" si="29"/>
        <v/>
      </c>
      <c r="I289" s="86" t="e">
        <f t="shared" si="30"/>
        <v>#VALUE!</v>
      </c>
      <c r="J289" s="112"/>
    </row>
    <row r="290" spans="3:10" x14ac:dyDescent="0.25">
      <c r="C290" s="88">
        <f t="shared" si="31"/>
        <v>276</v>
      </c>
      <c r="D290" s="86" t="str">
        <f t="shared" si="35"/>
        <v/>
      </c>
      <c r="E290" s="86" t="str">
        <f t="shared" si="32"/>
        <v/>
      </c>
      <c r="F290" s="87" t="str">
        <f t="shared" si="33"/>
        <v/>
      </c>
      <c r="G290" s="86" t="str">
        <f t="shared" si="34"/>
        <v/>
      </c>
      <c r="H290" s="86" t="str">
        <f t="shared" si="29"/>
        <v/>
      </c>
      <c r="I290" s="86" t="e">
        <f t="shared" si="30"/>
        <v>#VALUE!</v>
      </c>
      <c r="J290" s="112"/>
    </row>
    <row r="291" spans="3:10" x14ac:dyDescent="0.25">
      <c r="C291" s="88">
        <f t="shared" si="31"/>
        <v>277</v>
      </c>
      <c r="D291" s="86" t="str">
        <f t="shared" si="35"/>
        <v/>
      </c>
      <c r="E291" s="86" t="str">
        <f t="shared" si="32"/>
        <v/>
      </c>
      <c r="F291" s="87" t="str">
        <f t="shared" si="33"/>
        <v/>
      </c>
      <c r="G291" s="86" t="str">
        <f t="shared" si="34"/>
        <v/>
      </c>
      <c r="H291" s="86" t="str">
        <f t="shared" si="29"/>
        <v/>
      </c>
      <c r="I291" s="86" t="e">
        <f t="shared" si="30"/>
        <v>#VALUE!</v>
      </c>
      <c r="J291" s="112"/>
    </row>
    <row r="292" spans="3:10" x14ac:dyDescent="0.25">
      <c r="C292" s="88">
        <f t="shared" si="31"/>
        <v>278</v>
      </c>
      <c r="D292" s="86" t="str">
        <f t="shared" si="35"/>
        <v/>
      </c>
      <c r="E292" s="86" t="str">
        <f t="shared" si="32"/>
        <v/>
      </c>
      <c r="F292" s="87" t="str">
        <f t="shared" si="33"/>
        <v/>
      </c>
      <c r="G292" s="86" t="str">
        <f t="shared" si="34"/>
        <v/>
      </c>
      <c r="H292" s="86" t="str">
        <f t="shared" si="29"/>
        <v/>
      </c>
      <c r="I292" s="86" t="e">
        <f t="shared" si="30"/>
        <v>#VALUE!</v>
      </c>
      <c r="J292" s="112"/>
    </row>
    <row r="293" spans="3:10" x14ac:dyDescent="0.25">
      <c r="C293" s="88">
        <f t="shared" si="31"/>
        <v>279</v>
      </c>
      <c r="D293" s="86" t="str">
        <f t="shared" si="35"/>
        <v/>
      </c>
      <c r="E293" s="86" t="str">
        <f t="shared" si="32"/>
        <v/>
      </c>
      <c r="F293" s="87" t="str">
        <f t="shared" si="33"/>
        <v/>
      </c>
      <c r="G293" s="86" t="str">
        <f t="shared" si="34"/>
        <v/>
      </c>
      <c r="H293" s="86" t="str">
        <f t="shared" si="29"/>
        <v/>
      </c>
      <c r="I293" s="86" t="e">
        <f t="shared" si="30"/>
        <v>#VALUE!</v>
      </c>
      <c r="J293" s="112"/>
    </row>
    <row r="294" spans="3:10" x14ac:dyDescent="0.25">
      <c r="C294" s="88">
        <f t="shared" si="31"/>
        <v>280</v>
      </c>
      <c r="D294" s="86" t="str">
        <f t="shared" si="35"/>
        <v/>
      </c>
      <c r="E294" s="86" t="str">
        <f t="shared" si="32"/>
        <v/>
      </c>
      <c r="F294" s="87" t="str">
        <f t="shared" si="33"/>
        <v/>
      </c>
      <c r="G294" s="86" t="str">
        <f t="shared" si="34"/>
        <v/>
      </c>
      <c r="H294" s="86" t="str">
        <f t="shared" si="29"/>
        <v/>
      </c>
      <c r="I294" s="86" t="e">
        <f t="shared" si="30"/>
        <v>#VALUE!</v>
      </c>
      <c r="J294" s="112"/>
    </row>
    <row r="295" spans="3:10" x14ac:dyDescent="0.25">
      <c r="C295" s="88">
        <f t="shared" si="31"/>
        <v>281</v>
      </c>
      <c r="D295" s="86" t="str">
        <f t="shared" si="35"/>
        <v/>
      </c>
      <c r="E295" s="86" t="str">
        <f t="shared" si="32"/>
        <v/>
      </c>
      <c r="F295" s="87" t="str">
        <f t="shared" si="33"/>
        <v/>
      </c>
      <c r="G295" s="86" t="str">
        <f t="shared" si="34"/>
        <v/>
      </c>
      <c r="H295" s="86" t="str">
        <f t="shared" si="29"/>
        <v/>
      </c>
      <c r="I295" s="86" t="e">
        <f t="shared" si="30"/>
        <v>#VALUE!</v>
      </c>
      <c r="J295" s="112"/>
    </row>
    <row r="296" spans="3:10" x14ac:dyDescent="0.25">
      <c r="C296" s="88">
        <f t="shared" si="31"/>
        <v>282</v>
      </c>
      <c r="D296" s="86" t="str">
        <f t="shared" si="35"/>
        <v/>
      </c>
      <c r="E296" s="86" t="str">
        <f t="shared" si="32"/>
        <v/>
      </c>
      <c r="F296" s="87" t="str">
        <f t="shared" si="33"/>
        <v/>
      </c>
      <c r="G296" s="86" t="str">
        <f t="shared" si="34"/>
        <v/>
      </c>
      <c r="H296" s="86" t="str">
        <f t="shared" si="29"/>
        <v/>
      </c>
      <c r="I296" s="86" t="e">
        <f t="shared" si="30"/>
        <v>#VALUE!</v>
      </c>
      <c r="J296" s="112"/>
    </row>
    <row r="297" spans="3:10" x14ac:dyDescent="0.25">
      <c r="C297" s="88">
        <f t="shared" si="31"/>
        <v>283</v>
      </c>
      <c r="D297" s="86" t="str">
        <f t="shared" si="35"/>
        <v/>
      </c>
      <c r="E297" s="86" t="str">
        <f t="shared" si="32"/>
        <v/>
      </c>
      <c r="F297" s="87" t="str">
        <f t="shared" si="33"/>
        <v/>
      </c>
      <c r="G297" s="86" t="str">
        <f t="shared" si="34"/>
        <v/>
      </c>
      <c r="H297" s="86" t="str">
        <f t="shared" si="29"/>
        <v/>
      </c>
      <c r="I297" s="86" t="e">
        <f t="shared" si="30"/>
        <v>#VALUE!</v>
      </c>
      <c r="J297" s="112"/>
    </row>
    <row r="298" spans="3:10" x14ac:dyDescent="0.25">
      <c r="C298" s="88">
        <f t="shared" si="31"/>
        <v>284</v>
      </c>
      <c r="D298" s="86" t="str">
        <f t="shared" si="35"/>
        <v/>
      </c>
      <c r="E298" s="86" t="str">
        <f t="shared" si="32"/>
        <v/>
      </c>
      <c r="F298" s="87" t="str">
        <f t="shared" si="33"/>
        <v/>
      </c>
      <c r="G298" s="86" t="str">
        <f t="shared" si="34"/>
        <v/>
      </c>
      <c r="H298" s="86" t="str">
        <f t="shared" si="29"/>
        <v/>
      </c>
      <c r="I298" s="86" t="e">
        <f t="shared" si="30"/>
        <v>#VALUE!</v>
      </c>
      <c r="J298" s="112"/>
    </row>
    <row r="299" spans="3:10" x14ac:dyDescent="0.25">
      <c r="C299" s="88">
        <f t="shared" si="31"/>
        <v>285</v>
      </c>
      <c r="D299" s="86" t="str">
        <f t="shared" si="35"/>
        <v/>
      </c>
      <c r="E299" s="86" t="str">
        <f t="shared" si="32"/>
        <v/>
      </c>
      <c r="F299" s="87" t="str">
        <f t="shared" si="33"/>
        <v/>
      </c>
      <c r="G299" s="86" t="str">
        <f t="shared" si="34"/>
        <v/>
      </c>
      <c r="H299" s="86" t="str">
        <f t="shared" si="29"/>
        <v/>
      </c>
      <c r="I299" s="86" t="e">
        <f t="shared" si="30"/>
        <v>#VALUE!</v>
      </c>
      <c r="J299" s="112"/>
    </row>
    <row r="300" spans="3:10" x14ac:dyDescent="0.25">
      <c r="C300" s="88">
        <f t="shared" si="31"/>
        <v>286</v>
      </c>
      <c r="D300" s="86" t="str">
        <f t="shared" si="35"/>
        <v/>
      </c>
      <c r="E300" s="86" t="str">
        <f t="shared" si="32"/>
        <v/>
      </c>
      <c r="F300" s="87" t="str">
        <f t="shared" si="33"/>
        <v/>
      </c>
      <c r="G300" s="86" t="str">
        <f t="shared" si="34"/>
        <v/>
      </c>
      <c r="H300" s="86" t="str">
        <f t="shared" si="29"/>
        <v/>
      </c>
      <c r="I300" s="86" t="e">
        <f t="shared" si="30"/>
        <v>#VALUE!</v>
      </c>
      <c r="J300" s="112"/>
    </row>
    <row r="301" spans="3:10" x14ac:dyDescent="0.25">
      <c r="C301" s="88">
        <f t="shared" si="31"/>
        <v>287</v>
      </c>
      <c r="D301" s="86" t="str">
        <f t="shared" si="35"/>
        <v/>
      </c>
      <c r="E301" s="86" t="str">
        <f t="shared" si="32"/>
        <v/>
      </c>
      <c r="F301" s="87" t="str">
        <f t="shared" si="33"/>
        <v/>
      </c>
      <c r="G301" s="86" t="str">
        <f t="shared" si="34"/>
        <v/>
      </c>
      <c r="H301" s="86" t="str">
        <f t="shared" si="29"/>
        <v/>
      </c>
      <c r="I301" s="86" t="e">
        <f t="shared" si="30"/>
        <v>#VALUE!</v>
      </c>
      <c r="J301" s="112"/>
    </row>
    <row r="302" spans="3:10" x14ac:dyDescent="0.25">
      <c r="C302" s="88">
        <f t="shared" si="31"/>
        <v>288</v>
      </c>
      <c r="D302" s="86" t="str">
        <f t="shared" si="35"/>
        <v/>
      </c>
      <c r="E302" s="86" t="str">
        <f t="shared" si="32"/>
        <v/>
      </c>
      <c r="F302" s="87" t="str">
        <f t="shared" si="33"/>
        <v/>
      </c>
      <c r="G302" s="86" t="str">
        <f t="shared" si="34"/>
        <v/>
      </c>
      <c r="H302" s="86" t="str">
        <f t="shared" si="29"/>
        <v/>
      </c>
      <c r="I302" s="86" t="e">
        <f t="shared" si="30"/>
        <v>#VALUE!</v>
      </c>
      <c r="J302" s="112"/>
    </row>
    <row r="303" spans="3:10" x14ac:dyDescent="0.25">
      <c r="C303" s="88">
        <f t="shared" si="31"/>
        <v>289</v>
      </c>
      <c r="D303" s="86" t="str">
        <f t="shared" si="35"/>
        <v/>
      </c>
      <c r="E303" s="86" t="str">
        <f t="shared" si="32"/>
        <v/>
      </c>
      <c r="F303" s="87" t="str">
        <f t="shared" si="33"/>
        <v/>
      </c>
      <c r="G303" s="86" t="str">
        <f t="shared" si="34"/>
        <v/>
      </c>
      <c r="H303" s="86" t="str">
        <f t="shared" si="29"/>
        <v/>
      </c>
      <c r="I303" s="86" t="e">
        <f t="shared" si="30"/>
        <v>#VALUE!</v>
      </c>
      <c r="J303" s="112"/>
    </row>
    <row r="304" spans="3:10" x14ac:dyDescent="0.25">
      <c r="C304" s="88">
        <f t="shared" si="31"/>
        <v>290</v>
      </c>
      <c r="D304" s="86" t="str">
        <f t="shared" si="35"/>
        <v/>
      </c>
      <c r="E304" s="86" t="str">
        <f t="shared" si="32"/>
        <v/>
      </c>
      <c r="F304" s="87" t="str">
        <f t="shared" si="33"/>
        <v/>
      </c>
      <c r="G304" s="86" t="str">
        <f t="shared" si="34"/>
        <v/>
      </c>
      <c r="H304" s="86" t="str">
        <f t="shared" si="29"/>
        <v/>
      </c>
      <c r="I304" s="86" t="e">
        <f t="shared" si="30"/>
        <v>#VALUE!</v>
      </c>
      <c r="J304" s="112"/>
    </row>
    <row r="305" spans="3:10" x14ac:dyDescent="0.25">
      <c r="C305" s="88">
        <f t="shared" si="31"/>
        <v>291</v>
      </c>
      <c r="D305" s="86" t="str">
        <f t="shared" si="35"/>
        <v/>
      </c>
      <c r="E305" s="86" t="str">
        <f t="shared" si="32"/>
        <v/>
      </c>
      <c r="F305" s="87" t="str">
        <f t="shared" si="33"/>
        <v/>
      </c>
      <c r="G305" s="86" t="str">
        <f t="shared" si="34"/>
        <v/>
      </c>
      <c r="H305" s="86" t="str">
        <f t="shared" si="29"/>
        <v/>
      </c>
      <c r="I305" s="86" t="e">
        <f t="shared" si="30"/>
        <v>#VALUE!</v>
      </c>
      <c r="J305" s="112"/>
    </row>
    <row r="306" spans="3:10" x14ac:dyDescent="0.25">
      <c r="C306" s="88">
        <f t="shared" si="31"/>
        <v>292</v>
      </c>
      <c r="D306" s="86" t="str">
        <f t="shared" si="35"/>
        <v/>
      </c>
      <c r="E306" s="86" t="str">
        <f t="shared" si="32"/>
        <v/>
      </c>
      <c r="F306" s="87" t="str">
        <f t="shared" si="33"/>
        <v/>
      </c>
      <c r="G306" s="86" t="str">
        <f t="shared" si="34"/>
        <v/>
      </c>
      <c r="H306" s="86" t="str">
        <f t="shared" si="29"/>
        <v/>
      </c>
      <c r="I306" s="86" t="e">
        <f t="shared" si="30"/>
        <v>#VALUE!</v>
      </c>
      <c r="J306" s="112"/>
    </row>
    <row r="307" spans="3:10" x14ac:dyDescent="0.25">
      <c r="C307" s="88">
        <f t="shared" si="31"/>
        <v>293</v>
      </c>
      <c r="D307" s="86" t="str">
        <f t="shared" si="35"/>
        <v/>
      </c>
      <c r="E307" s="86" t="str">
        <f t="shared" si="32"/>
        <v/>
      </c>
      <c r="F307" s="87" t="str">
        <f t="shared" si="33"/>
        <v/>
      </c>
      <c r="G307" s="86" t="str">
        <f t="shared" si="34"/>
        <v/>
      </c>
      <c r="H307" s="86" t="str">
        <f t="shared" si="29"/>
        <v/>
      </c>
      <c r="I307" s="86" t="e">
        <f t="shared" si="30"/>
        <v>#VALUE!</v>
      </c>
      <c r="J307" s="112"/>
    </row>
    <row r="308" spans="3:10" x14ac:dyDescent="0.25">
      <c r="C308" s="88">
        <f t="shared" si="31"/>
        <v>294</v>
      </c>
      <c r="D308" s="86" t="str">
        <f t="shared" si="35"/>
        <v/>
      </c>
      <c r="E308" s="86" t="str">
        <f t="shared" si="32"/>
        <v/>
      </c>
      <c r="F308" s="87" t="str">
        <f t="shared" si="33"/>
        <v/>
      </c>
      <c r="G308" s="86" t="str">
        <f t="shared" si="34"/>
        <v/>
      </c>
      <c r="H308" s="86" t="str">
        <f t="shared" si="29"/>
        <v/>
      </c>
      <c r="I308" s="86" t="e">
        <f t="shared" si="30"/>
        <v>#VALUE!</v>
      </c>
      <c r="J308" s="112"/>
    </row>
    <row r="309" spans="3:10" x14ac:dyDescent="0.25">
      <c r="C309" s="88">
        <f t="shared" si="31"/>
        <v>295</v>
      </c>
      <c r="D309" s="86" t="str">
        <f t="shared" si="35"/>
        <v/>
      </c>
      <c r="E309" s="86" t="str">
        <f t="shared" si="32"/>
        <v/>
      </c>
      <c r="F309" s="87" t="str">
        <f t="shared" si="33"/>
        <v/>
      </c>
      <c r="G309" s="86" t="str">
        <f t="shared" si="34"/>
        <v/>
      </c>
      <c r="H309" s="86" t="str">
        <f t="shared" si="29"/>
        <v/>
      </c>
      <c r="I309" s="86" t="e">
        <f t="shared" si="30"/>
        <v>#VALUE!</v>
      </c>
      <c r="J309" s="112"/>
    </row>
    <row r="310" spans="3:10" x14ac:dyDescent="0.25">
      <c r="C310" s="88">
        <f t="shared" si="31"/>
        <v>296</v>
      </c>
      <c r="D310" s="86" t="str">
        <f t="shared" si="35"/>
        <v/>
      </c>
      <c r="E310" s="86" t="str">
        <f t="shared" si="32"/>
        <v/>
      </c>
      <c r="F310" s="87" t="str">
        <f t="shared" si="33"/>
        <v/>
      </c>
      <c r="G310" s="86" t="str">
        <f t="shared" si="34"/>
        <v/>
      </c>
      <c r="H310" s="86" t="str">
        <f t="shared" si="29"/>
        <v/>
      </c>
      <c r="I310" s="86" t="e">
        <f t="shared" si="30"/>
        <v>#VALUE!</v>
      </c>
      <c r="J310" s="112"/>
    </row>
    <row r="311" spans="3:10" x14ac:dyDescent="0.25">
      <c r="C311" s="88">
        <f t="shared" si="31"/>
        <v>297</v>
      </c>
      <c r="D311" s="86" t="str">
        <f t="shared" si="35"/>
        <v/>
      </c>
      <c r="E311" s="86" t="str">
        <f t="shared" si="32"/>
        <v/>
      </c>
      <c r="F311" s="87" t="str">
        <f t="shared" si="33"/>
        <v/>
      </c>
      <c r="G311" s="86" t="str">
        <f t="shared" si="34"/>
        <v/>
      </c>
      <c r="H311" s="86" t="str">
        <f t="shared" si="29"/>
        <v/>
      </c>
      <c r="I311" s="86" t="e">
        <f t="shared" si="30"/>
        <v>#VALUE!</v>
      </c>
      <c r="J311" s="112"/>
    </row>
    <row r="312" spans="3:10" x14ac:dyDescent="0.25">
      <c r="C312" s="88">
        <f t="shared" si="31"/>
        <v>298</v>
      </c>
      <c r="D312" s="86" t="str">
        <f t="shared" si="35"/>
        <v/>
      </c>
      <c r="E312" s="86" t="str">
        <f t="shared" si="32"/>
        <v/>
      </c>
      <c r="F312" s="87" t="str">
        <f t="shared" si="33"/>
        <v/>
      </c>
      <c r="G312" s="86" t="str">
        <f t="shared" si="34"/>
        <v/>
      </c>
      <c r="H312" s="86" t="str">
        <f t="shared" si="29"/>
        <v/>
      </c>
      <c r="I312" s="86" t="e">
        <f t="shared" si="30"/>
        <v>#VALUE!</v>
      </c>
      <c r="J312" s="112"/>
    </row>
    <row r="313" spans="3:10" x14ac:dyDescent="0.25">
      <c r="C313" s="88">
        <f t="shared" si="31"/>
        <v>299</v>
      </c>
      <c r="D313" s="86" t="str">
        <f t="shared" si="35"/>
        <v/>
      </c>
      <c r="E313" s="86" t="str">
        <f t="shared" si="32"/>
        <v/>
      </c>
      <c r="F313" s="87" t="str">
        <f t="shared" si="33"/>
        <v/>
      </c>
      <c r="G313" s="86" t="str">
        <f t="shared" si="34"/>
        <v/>
      </c>
      <c r="H313" s="86" t="str">
        <f t="shared" si="29"/>
        <v/>
      </c>
      <c r="I313" s="86" t="e">
        <f t="shared" si="30"/>
        <v>#VALUE!</v>
      </c>
      <c r="J313" s="112"/>
    </row>
    <row r="314" spans="3:10" x14ac:dyDescent="0.25">
      <c r="C314" s="88">
        <f t="shared" si="31"/>
        <v>300</v>
      </c>
      <c r="D314" s="86" t="str">
        <f t="shared" si="35"/>
        <v/>
      </c>
      <c r="E314" s="86" t="str">
        <f t="shared" si="32"/>
        <v/>
      </c>
      <c r="F314" s="87" t="str">
        <f t="shared" si="33"/>
        <v/>
      </c>
      <c r="G314" s="86" t="str">
        <f t="shared" si="34"/>
        <v/>
      </c>
      <c r="H314" s="86" t="str">
        <f t="shared" si="29"/>
        <v/>
      </c>
      <c r="I314" s="86" t="e">
        <f t="shared" si="30"/>
        <v>#VALUE!</v>
      </c>
      <c r="J314" s="112"/>
    </row>
    <row r="315" spans="3:10" x14ac:dyDescent="0.25">
      <c r="C315" s="88">
        <f t="shared" si="31"/>
        <v>301</v>
      </c>
      <c r="D315" s="86" t="str">
        <f t="shared" si="35"/>
        <v/>
      </c>
      <c r="E315" s="86" t="str">
        <f t="shared" si="32"/>
        <v/>
      </c>
      <c r="F315" s="87" t="str">
        <f t="shared" si="33"/>
        <v/>
      </c>
      <c r="G315" s="86" t="str">
        <f t="shared" si="34"/>
        <v/>
      </c>
      <c r="H315" s="86" t="str">
        <f t="shared" si="29"/>
        <v/>
      </c>
      <c r="I315" s="86" t="e">
        <f t="shared" si="30"/>
        <v>#VALUE!</v>
      </c>
      <c r="J315" s="112"/>
    </row>
    <row r="316" spans="3:10" x14ac:dyDescent="0.25">
      <c r="C316" s="88">
        <f t="shared" si="31"/>
        <v>302</v>
      </c>
      <c r="D316" s="86" t="str">
        <f t="shared" si="35"/>
        <v/>
      </c>
      <c r="E316" s="86" t="str">
        <f t="shared" si="32"/>
        <v/>
      </c>
      <c r="F316" s="87" t="str">
        <f t="shared" si="33"/>
        <v/>
      </c>
      <c r="G316" s="86" t="str">
        <f t="shared" si="34"/>
        <v/>
      </c>
      <c r="H316" s="86" t="str">
        <f t="shared" si="29"/>
        <v/>
      </c>
      <c r="I316" s="86" t="e">
        <f t="shared" si="30"/>
        <v>#VALUE!</v>
      </c>
      <c r="J316" s="112"/>
    </row>
    <row r="317" spans="3:10" x14ac:dyDescent="0.25">
      <c r="C317" s="88">
        <f t="shared" si="31"/>
        <v>303</v>
      </c>
      <c r="D317" s="86" t="str">
        <f t="shared" si="35"/>
        <v/>
      </c>
      <c r="E317" s="86" t="str">
        <f t="shared" si="32"/>
        <v/>
      </c>
      <c r="F317" s="87" t="str">
        <f t="shared" si="33"/>
        <v/>
      </c>
      <c r="G317" s="86" t="str">
        <f t="shared" si="34"/>
        <v/>
      </c>
      <c r="H317" s="86" t="str">
        <f t="shared" si="29"/>
        <v/>
      </c>
      <c r="I317" s="86" t="e">
        <f t="shared" si="30"/>
        <v>#VALUE!</v>
      </c>
      <c r="J317" s="112"/>
    </row>
    <row r="318" spans="3:10" x14ac:dyDescent="0.25">
      <c r="C318" s="88">
        <f t="shared" si="31"/>
        <v>304</v>
      </c>
      <c r="D318" s="86" t="str">
        <f t="shared" si="35"/>
        <v/>
      </c>
      <c r="E318" s="86" t="str">
        <f t="shared" si="32"/>
        <v/>
      </c>
      <c r="F318" s="87" t="str">
        <f t="shared" si="33"/>
        <v/>
      </c>
      <c r="G318" s="86" t="str">
        <f t="shared" si="34"/>
        <v/>
      </c>
      <c r="H318" s="86" t="str">
        <f t="shared" si="29"/>
        <v/>
      </c>
      <c r="I318" s="86" t="e">
        <f t="shared" si="30"/>
        <v>#VALUE!</v>
      </c>
      <c r="J318" s="112"/>
    </row>
    <row r="319" spans="3:10" x14ac:dyDescent="0.25">
      <c r="C319" s="88">
        <f t="shared" si="31"/>
        <v>305</v>
      </c>
      <c r="D319" s="86" t="str">
        <f t="shared" si="35"/>
        <v/>
      </c>
      <c r="E319" s="86" t="str">
        <f t="shared" si="32"/>
        <v/>
      </c>
      <c r="F319" s="87" t="str">
        <f t="shared" si="33"/>
        <v/>
      </c>
      <c r="G319" s="86" t="str">
        <f t="shared" si="34"/>
        <v/>
      </c>
      <c r="H319" s="86" t="str">
        <f t="shared" si="29"/>
        <v/>
      </c>
      <c r="I319" s="86" t="e">
        <f t="shared" si="30"/>
        <v>#VALUE!</v>
      </c>
      <c r="J319" s="112"/>
    </row>
    <row r="320" spans="3:10" x14ac:dyDescent="0.25">
      <c r="C320" s="88">
        <f t="shared" si="31"/>
        <v>306</v>
      </c>
      <c r="D320" s="86" t="str">
        <f t="shared" si="35"/>
        <v/>
      </c>
      <c r="E320" s="86" t="str">
        <f t="shared" si="32"/>
        <v/>
      </c>
      <c r="F320" s="87" t="str">
        <f t="shared" si="33"/>
        <v/>
      </c>
      <c r="G320" s="86" t="str">
        <f t="shared" si="34"/>
        <v/>
      </c>
      <c r="H320" s="86" t="str">
        <f t="shared" si="29"/>
        <v/>
      </c>
      <c r="I320" s="86" t="e">
        <f t="shared" si="30"/>
        <v>#VALUE!</v>
      </c>
      <c r="J320" s="112"/>
    </row>
    <row r="321" spans="3:10" x14ac:dyDescent="0.25">
      <c r="C321" s="88">
        <f t="shared" si="31"/>
        <v>307</v>
      </c>
      <c r="D321" s="86" t="str">
        <f t="shared" si="35"/>
        <v/>
      </c>
      <c r="E321" s="86" t="str">
        <f t="shared" si="32"/>
        <v/>
      </c>
      <c r="F321" s="87" t="str">
        <f t="shared" si="33"/>
        <v/>
      </c>
      <c r="G321" s="86" t="str">
        <f t="shared" si="34"/>
        <v/>
      </c>
      <c r="H321" s="86" t="str">
        <f t="shared" si="29"/>
        <v/>
      </c>
      <c r="I321" s="86" t="e">
        <f t="shared" si="30"/>
        <v>#VALUE!</v>
      </c>
      <c r="J321" s="112"/>
    </row>
    <row r="322" spans="3:10" x14ac:dyDescent="0.25">
      <c r="C322" s="88">
        <f t="shared" si="31"/>
        <v>308</v>
      </c>
      <c r="D322" s="86" t="str">
        <f t="shared" si="35"/>
        <v/>
      </c>
      <c r="E322" s="86" t="str">
        <f t="shared" si="32"/>
        <v/>
      </c>
      <c r="F322" s="87" t="str">
        <f t="shared" si="33"/>
        <v/>
      </c>
      <c r="G322" s="86" t="str">
        <f t="shared" si="34"/>
        <v/>
      </c>
      <c r="H322" s="86" t="str">
        <f t="shared" si="29"/>
        <v/>
      </c>
      <c r="I322" s="86" t="e">
        <f t="shared" si="30"/>
        <v>#VALUE!</v>
      </c>
      <c r="J322" s="112"/>
    </row>
    <row r="323" spans="3:10" x14ac:dyDescent="0.25">
      <c r="C323" s="88">
        <f t="shared" si="31"/>
        <v>309</v>
      </c>
      <c r="D323" s="86" t="str">
        <f t="shared" si="35"/>
        <v/>
      </c>
      <c r="E323" s="86" t="str">
        <f t="shared" si="32"/>
        <v/>
      </c>
      <c r="F323" s="87" t="str">
        <f t="shared" si="33"/>
        <v/>
      </c>
      <c r="G323" s="86" t="str">
        <f t="shared" si="34"/>
        <v/>
      </c>
      <c r="H323" s="86" t="str">
        <f t="shared" si="29"/>
        <v/>
      </c>
      <c r="I323" s="86" t="e">
        <f t="shared" si="30"/>
        <v>#VALUE!</v>
      </c>
      <c r="J323" s="112"/>
    </row>
    <row r="324" spans="3:10" x14ac:dyDescent="0.25">
      <c r="C324" s="88">
        <f t="shared" si="31"/>
        <v>310</v>
      </c>
      <c r="D324" s="86" t="str">
        <f t="shared" si="35"/>
        <v/>
      </c>
      <c r="E324" s="86" t="str">
        <f t="shared" si="32"/>
        <v/>
      </c>
      <c r="F324" s="87" t="str">
        <f t="shared" si="33"/>
        <v/>
      </c>
      <c r="G324" s="86" t="str">
        <f t="shared" si="34"/>
        <v/>
      </c>
      <c r="H324" s="86" t="str">
        <f t="shared" si="29"/>
        <v/>
      </c>
      <c r="I324" s="86" t="e">
        <f t="shared" si="30"/>
        <v>#VALUE!</v>
      </c>
      <c r="J324" s="112"/>
    </row>
    <row r="325" spans="3:10" x14ac:dyDescent="0.25">
      <c r="C325" s="88">
        <f t="shared" si="31"/>
        <v>311</v>
      </c>
      <c r="D325" s="86" t="str">
        <f t="shared" si="35"/>
        <v/>
      </c>
      <c r="E325" s="86" t="str">
        <f t="shared" si="32"/>
        <v/>
      </c>
      <c r="F325" s="87" t="str">
        <f t="shared" si="33"/>
        <v/>
      </c>
      <c r="G325" s="86" t="str">
        <f t="shared" si="34"/>
        <v/>
      </c>
      <c r="H325" s="86" t="str">
        <f t="shared" si="29"/>
        <v/>
      </c>
      <c r="I325" s="86" t="e">
        <f t="shared" si="30"/>
        <v>#VALUE!</v>
      </c>
      <c r="J325" s="112"/>
    </row>
    <row r="326" spans="3:10" x14ac:dyDescent="0.25">
      <c r="C326" s="88">
        <f t="shared" si="31"/>
        <v>312</v>
      </c>
      <c r="D326" s="86" t="str">
        <f t="shared" si="35"/>
        <v/>
      </c>
      <c r="E326" s="86" t="str">
        <f t="shared" si="32"/>
        <v/>
      </c>
      <c r="F326" s="87" t="str">
        <f t="shared" si="33"/>
        <v/>
      </c>
      <c r="G326" s="86" t="str">
        <f t="shared" si="34"/>
        <v/>
      </c>
      <c r="H326" s="86" t="str">
        <f t="shared" si="29"/>
        <v/>
      </c>
      <c r="I326" s="86" t="e">
        <f t="shared" si="30"/>
        <v>#VALUE!</v>
      </c>
      <c r="J326" s="112"/>
    </row>
    <row r="327" spans="3:10" x14ac:dyDescent="0.25">
      <c r="C327" s="88">
        <f t="shared" si="31"/>
        <v>313</v>
      </c>
      <c r="D327" s="86" t="str">
        <f t="shared" si="35"/>
        <v/>
      </c>
      <c r="E327" s="86" t="str">
        <f t="shared" si="32"/>
        <v/>
      </c>
      <c r="F327" s="87" t="str">
        <f t="shared" si="33"/>
        <v/>
      </c>
      <c r="G327" s="86" t="str">
        <f t="shared" si="34"/>
        <v/>
      </c>
      <c r="H327" s="86" t="str">
        <f t="shared" si="29"/>
        <v/>
      </c>
      <c r="I327" s="86" t="e">
        <f t="shared" si="30"/>
        <v>#VALUE!</v>
      </c>
      <c r="J327" s="112"/>
    </row>
    <row r="328" spans="3:10" x14ac:dyDescent="0.25">
      <c r="C328" s="88">
        <f t="shared" si="31"/>
        <v>314</v>
      </c>
      <c r="D328" s="86" t="str">
        <f t="shared" si="35"/>
        <v/>
      </c>
      <c r="E328" s="86" t="str">
        <f t="shared" si="32"/>
        <v/>
      </c>
      <c r="F328" s="87" t="str">
        <f t="shared" si="33"/>
        <v/>
      </c>
      <c r="G328" s="86" t="str">
        <f t="shared" si="34"/>
        <v/>
      </c>
      <c r="H328" s="86" t="str">
        <f t="shared" si="29"/>
        <v/>
      </c>
      <c r="I328" s="86" t="e">
        <f t="shared" si="30"/>
        <v>#VALUE!</v>
      </c>
      <c r="J328" s="112"/>
    </row>
    <row r="329" spans="3:10" x14ac:dyDescent="0.25">
      <c r="C329" s="88">
        <f t="shared" si="31"/>
        <v>315</v>
      </c>
      <c r="D329" s="86" t="str">
        <f t="shared" si="35"/>
        <v/>
      </c>
      <c r="E329" s="86" t="str">
        <f t="shared" si="32"/>
        <v/>
      </c>
      <c r="F329" s="87" t="str">
        <f t="shared" si="33"/>
        <v/>
      </c>
      <c r="G329" s="86" t="str">
        <f t="shared" si="34"/>
        <v/>
      </c>
      <c r="H329" s="86" t="str">
        <f t="shared" si="29"/>
        <v/>
      </c>
      <c r="I329" s="86" t="e">
        <f t="shared" si="30"/>
        <v>#VALUE!</v>
      </c>
      <c r="J329" s="112"/>
    </row>
    <row r="330" spans="3:10" x14ac:dyDescent="0.25">
      <c r="C330" s="88">
        <f t="shared" si="31"/>
        <v>316</v>
      </c>
      <c r="D330" s="86" t="str">
        <f t="shared" si="35"/>
        <v/>
      </c>
      <c r="E330" s="86" t="str">
        <f t="shared" si="32"/>
        <v/>
      </c>
      <c r="F330" s="87" t="str">
        <f t="shared" si="33"/>
        <v/>
      </c>
      <c r="G330" s="86" t="str">
        <f t="shared" si="34"/>
        <v/>
      </c>
      <c r="H330" s="86" t="str">
        <f t="shared" si="29"/>
        <v/>
      </c>
      <c r="I330" s="86" t="e">
        <f t="shared" si="30"/>
        <v>#VALUE!</v>
      </c>
      <c r="J330" s="112"/>
    </row>
    <row r="331" spans="3:10" x14ac:dyDescent="0.25">
      <c r="C331" s="88">
        <f t="shared" si="31"/>
        <v>317</v>
      </c>
      <c r="D331" s="86" t="str">
        <f t="shared" si="35"/>
        <v/>
      </c>
      <c r="E331" s="86" t="str">
        <f t="shared" si="32"/>
        <v/>
      </c>
      <c r="F331" s="87" t="str">
        <f t="shared" si="33"/>
        <v/>
      </c>
      <c r="G331" s="86" t="str">
        <f t="shared" si="34"/>
        <v/>
      </c>
      <c r="H331" s="86" t="str">
        <f t="shared" si="29"/>
        <v/>
      </c>
      <c r="I331" s="86" t="e">
        <f t="shared" si="30"/>
        <v>#VALUE!</v>
      </c>
      <c r="J331" s="112"/>
    </row>
    <row r="332" spans="3:10" x14ac:dyDescent="0.25">
      <c r="C332" s="88">
        <f t="shared" si="31"/>
        <v>318</v>
      </c>
      <c r="D332" s="86" t="str">
        <f t="shared" si="35"/>
        <v/>
      </c>
      <c r="E332" s="86" t="str">
        <f t="shared" si="32"/>
        <v/>
      </c>
      <c r="F332" s="87" t="str">
        <f t="shared" si="33"/>
        <v/>
      </c>
      <c r="G332" s="86" t="str">
        <f t="shared" si="34"/>
        <v/>
      </c>
      <c r="H332" s="86" t="str">
        <f t="shared" si="29"/>
        <v/>
      </c>
      <c r="I332" s="86" t="e">
        <f t="shared" si="30"/>
        <v>#VALUE!</v>
      </c>
      <c r="J332" s="112"/>
    </row>
    <row r="333" spans="3:10" x14ac:dyDescent="0.25">
      <c r="C333" s="88">
        <f t="shared" si="31"/>
        <v>319</v>
      </c>
      <c r="D333" s="86" t="str">
        <f t="shared" si="35"/>
        <v/>
      </c>
      <c r="E333" s="86" t="str">
        <f t="shared" si="32"/>
        <v/>
      </c>
      <c r="F333" s="87" t="str">
        <f t="shared" si="33"/>
        <v/>
      </c>
      <c r="G333" s="86" t="str">
        <f t="shared" si="34"/>
        <v/>
      </c>
      <c r="H333" s="86" t="str">
        <f t="shared" si="29"/>
        <v/>
      </c>
      <c r="I333" s="86" t="e">
        <f t="shared" si="30"/>
        <v>#VALUE!</v>
      </c>
      <c r="J333" s="112"/>
    </row>
    <row r="334" spans="3:10" x14ac:dyDescent="0.25">
      <c r="C334" s="88">
        <f t="shared" si="31"/>
        <v>320</v>
      </c>
      <c r="D334" s="86" t="str">
        <f t="shared" si="35"/>
        <v/>
      </c>
      <c r="E334" s="86" t="str">
        <f t="shared" si="32"/>
        <v/>
      </c>
      <c r="F334" s="87" t="str">
        <f t="shared" si="33"/>
        <v/>
      </c>
      <c r="G334" s="86" t="str">
        <f t="shared" si="34"/>
        <v/>
      </c>
      <c r="H334" s="86" t="str">
        <f t="shared" si="29"/>
        <v/>
      </c>
      <c r="I334" s="86" t="e">
        <f t="shared" si="30"/>
        <v>#VALUE!</v>
      </c>
      <c r="J334" s="112"/>
    </row>
    <row r="335" spans="3:10" x14ac:dyDescent="0.25">
      <c r="C335" s="88">
        <f t="shared" si="31"/>
        <v>321</v>
      </c>
      <c r="D335" s="86" t="str">
        <f t="shared" si="35"/>
        <v/>
      </c>
      <c r="E335" s="86" t="str">
        <f t="shared" si="32"/>
        <v/>
      </c>
      <c r="F335" s="87" t="str">
        <f t="shared" si="33"/>
        <v/>
      </c>
      <c r="G335" s="86" t="str">
        <f t="shared" si="34"/>
        <v/>
      </c>
      <c r="H335" s="86" t="str">
        <f t="shared" ref="H335:H340" si="36">IF(C335&lt;=$D$7*$E$5,IF(C335&lt;=$D$9,IF($D$8="Capital e Intereses",0,$G$14*$D$11*$G$11),G334*$D$11*$G$11),"")</f>
        <v/>
      </c>
      <c r="I335" s="86" t="e">
        <f t="shared" ref="I335:I402" si="37">IF(C335="","",IF($E$5*$D$7&gt;=C335,E335*$G$10+F335,E335+F335))</f>
        <v>#VALUE!</v>
      </c>
      <c r="J335" s="112"/>
    </row>
    <row r="336" spans="3:10" x14ac:dyDescent="0.25">
      <c r="C336" s="88">
        <f t="shared" ref="C336:C399" si="38">IF(OR(C335=$D$10,C335=""),"",IF($D$8="Capital e Intereses",IF(ISNUMBER(C335),C335+1,IF(OR($D$9="",$D$9=0),1,$D$9+1)),IF(ISNUMBER(C335),C335+1,1)))</f>
        <v>322</v>
      </c>
      <c r="D336" s="86" t="str">
        <f t="shared" si="35"/>
        <v/>
      </c>
      <c r="E336" s="86" t="str">
        <f t="shared" ref="E336:E399" si="39">IF(C336&lt;=$D$10,IF(C336&lt;=$D$9,IF($D$8="Capital e Intereses",0,$G$14*$D$11),G335*$D$11),"")</f>
        <v/>
      </c>
      <c r="F336" s="87" t="str">
        <f t="shared" ref="F336:F399" si="40">IF(C336&lt;=$D$10,D336-E336,"")</f>
        <v/>
      </c>
      <c r="G336" s="86" t="str">
        <f t="shared" ref="G336:G399" si="41">IF(C336&lt;=$D$10,IF(C336&lt;=$D$9,IF($D$8="Capital e Intereses",$G$14*(1+$D$11)^C336,G335-F336),G335-F336),"")</f>
        <v/>
      </c>
      <c r="H336" s="86" t="str">
        <f t="shared" si="36"/>
        <v/>
      </c>
      <c r="I336" s="86" t="e">
        <f t="shared" si="37"/>
        <v>#VALUE!</v>
      </c>
      <c r="J336" s="112"/>
    </row>
    <row r="337" spans="3:10" x14ac:dyDescent="0.25">
      <c r="C337" s="88">
        <f t="shared" si="38"/>
        <v>323</v>
      </c>
      <c r="D337" s="86" t="str">
        <f t="shared" si="35"/>
        <v/>
      </c>
      <c r="E337" s="86" t="str">
        <f t="shared" si="39"/>
        <v/>
      </c>
      <c r="F337" s="87" t="str">
        <f t="shared" si="40"/>
        <v/>
      </c>
      <c r="G337" s="86" t="str">
        <f t="shared" si="41"/>
        <v/>
      </c>
      <c r="H337" s="86" t="str">
        <f t="shared" si="36"/>
        <v/>
      </c>
      <c r="I337" s="86" t="e">
        <f t="shared" si="37"/>
        <v>#VALUE!</v>
      </c>
      <c r="J337" s="112"/>
    </row>
    <row r="338" spans="3:10" x14ac:dyDescent="0.25">
      <c r="C338" s="88">
        <f t="shared" si="38"/>
        <v>324</v>
      </c>
      <c r="D338" s="86" t="str">
        <f t="shared" ref="D338:D401" si="42">IF(C338&lt;=$D$10,IF(C338&lt;=$D$9,IF($D$8="Capital e Intereses",0,$G$14*$D$11),IF($D$8="Capital",($G$14/PV($D$11,$D$10-$D$9,-1)),$G$14*(1+$D$11)^$D$9/PV($D$11,$D$10-$D$9,-1))),"")</f>
        <v/>
      </c>
      <c r="E338" s="86" t="str">
        <f t="shared" si="39"/>
        <v/>
      </c>
      <c r="F338" s="87" t="str">
        <f t="shared" si="40"/>
        <v/>
      </c>
      <c r="G338" s="86" t="str">
        <f t="shared" si="41"/>
        <v/>
      </c>
      <c r="H338" s="86" t="str">
        <f t="shared" si="36"/>
        <v/>
      </c>
      <c r="I338" s="86" t="e">
        <f t="shared" si="37"/>
        <v>#VALUE!</v>
      </c>
      <c r="J338" s="112"/>
    </row>
    <row r="339" spans="3:10" x14ac:dyDescent="0.25">
      <c r="C339" s="88">
        <f t="shared" si="38"/>
        <v>325</v>
      </c>
      <c r="D339" s="86" t="str">
        <f t="shared" si="42"/>
        <v/>
      </c>
      <c r="E339" s="86" t="str">
        <f t="shared" si="39"/>
        <v/>
      </c>
      <c r="F339" s="87" t="str">
        <f t="shared" si="40"/>
        <v/>
      </c>
      <c r="G339" s="86" t="str">
        <f t="shared" si="41"/>
        <v/>
      </c>
      <c r="H339" s="86" t="str">
        <f t="shared" si="36"/>
        <v/>
      </c>
      <c r="I339" s="86" t="e">
        <f t="shared" si="37"/>
        <v>#VALUE!</v>
      </c>
      <c r="J339" s="112"/>
    </row>
    <row r="340" spans="3:10" x14ac:dyDescent="0.25">
      <c r="C340" s="88">
        <f t="shared" si="38"/>
        <v>326</v>
      </c>
      <c r="D340" s="86" t="str">
        <f t="shared" si="42"/>
        <v/>
      </c>
      <c r="E340" s="86" t="str">
        <f t="shared" si="39"/>
        <v/>
      </c>
      <c r="F340" s="87" t="str">
        <f t="shared" si="40"/>
        <v/>
      </c>
      <c r="G340" s="86" t="str">
        <f t="shared" si="41"/>
        <v/>
      </c>
      <c r="H340" s="86" t="str">
        <f t="shared" si="36"/>
        <v/>
      </c>
      <c r="I340" s="86" t="e">
        <f t="shared" si="37"/>
        <v>#VALUE!</v>
      </c>
      <c r="J340" s="112"/>
    </row>
    <row r="341" spans="3:10" x14ac:dyDescent="0.25">
      <c r="C341" s="88">
        <f t="shared" si="38"/>
        <v>327</v>
      </c>
      <c r="D341" s="86" t="str">
        <f t="shared" si="42"/>
        <v/>
      </c>
      <c r="E341" s="86" t="str">
        <f t="shared" si="39"/>
        <v/>
      </c>
      <c r="F341" s="87" t="str">
        <f t="shared" si="40"/>
        <v/>
      </c>
      <c r="G341" s="86" t="str">
        <f t="shared" si="41"/>
        <v/>
      </c>
      <c r="H341" s="86" t="str">
        <f t="shared" ref="H341:H400" si="43">IF(C341&lt;=$D$10,IF(C341&lt;=$D$9,IF($D$8="Capital e Intereses",0,$G$14*$D$11*$G$11),G340*$D$11*$G$11),"")</f>
        <v/>
      </c>
      <c r="I341" s="86" t="e">
        <f t="shared" si="37"/>
        <v>#VALUE!</v>
      </c>
      <c r="J341" s="112"/>
    </row>
    <row r="342" spans="3:10" x14ac:dyDescent="0.25">
      <c r="C342" s="88">
        <f t="shared" si="38"/>
        <v>328</v>
      </c>
      <c r="D342" s="86" t="str">
        <f t="shared" si="42"/>
        <v/>
      </c>
      <c r="E342" s="86" t="str">
        <f t="shared" si="39"/>
        <v/>
      </c>
      <c r="F342" s="87" t="str">
        <f t="shared" si="40"/>
        <v/>
      </c>
      <c r="G342" s="86" t="str">
        <f t="shared" si="41"/>
        <v/>
      </c>
      <c r="H342" s="86" t="str">
        <f t="shared" si="43"/>
        <v/>
      </c>
      <c r="I342" s="86" t="e">
        <f t="shared" si="37"/>
        <v>#VALUE!</v>
      </c>
      <c r="J342" s="112"/>
    </row>
    <row r="343" spans="3:10" x14ac:dyDescent="0.25">
      <c r="C343" s="88">
        <f t="shared" si="38"/>
        <v>329</v>
      </c>
      <c r="D343" s="86" t="str">
        <f t="shared" si="42"/>
        <v/>
      </c>
      <c r="E343" s="86" t="str">
        <f t="shared" si="39"/>
        <v/>
      </c>
      <c r="F343" s="87" t="str">
        <f t="shared" si="40"/>
        <v/>
      </c>
      <c r="G343" s="86" t="str">
        <f t="shared" si="41"/>
        <v/>
      </c>
      <c r="H343" s="86" t="str">
        <f t="shared" si="43"/>
        <v/>
      </c>
      <c r="I343" s="86" t="e">
        <f t="shared" si="37"/>
        <v>#VALUE!</v>
      </c>
      <c r="J343" s="112"/>
    </row>
    <row r="344" spans="3:10" x14ac:dyDescent="0.25">
      <c r="C344" s="88">
        <f t="shared" si="38"/>
        <v>330</v>
      </c>
      <c r="D344" s="86" t="str">
        <f t="shared" si="42"/>
        <v/>
      </c>
      <c r="E344" s="86" t="str">
        <f t="shared" si="39"/>
        <v/>
      </c>
      <c r="F344" s="87" t="str">
        <f t="shared" si="40"/>
        <v/>
      </c>
      <c r="G344" s="86" t="str">
        <f t="shared" si="41"/>
        <v/>
      </c>
      <c r="H344" s="86" t="str">
        <f t="shared" si="43"/>
        <v/>
      </c>
      <c r="I344" s="86" t="e">
        <f t="shared" si="37"/>
        <v>#VALUE!</v>
      </c>
      <c r="J344" s="112"/>
    </row>
    <row r="345" spans="3:10" x14ac:dyDescent="0.25">
      <c r="C345" s="88">
        <f t="shared" si="38"/>
        <v>331</v>
      </c>
      <c r="D345" s="86" t="str">
        <f t="shared" si="42"/>
        <v/>
      </c>
      <c r="E345" s="86" t="str">
        <f t="shared" si="39"/>
        <v/>
      </c>
      <c r="F345" s="87" t="str">
        <f t="shared" si="40"/>
        <v/>
      </c>
      <c r="G345" s="86" t="str">
        <f t="shared" si="41"/>
        <v/>
      </c>
      <c r="H345" s="86" t="str">
        <f t="shared" si="43"/>
        <v/>
      </c>
      <c r="I345" s="86" t="e">
        <f t="shared" si="37"/>
        <v>#VALUE!</v>
      </c>
      <c r="J345" s="112"/>
    </row>
    <row r="346" spans="3:10" x14ac:dyDescent="0.25">
      <c r="C346" s="88">
        <f t="shared" si="38"/>
        <v>332</v>
      </c>
      <c r="D346" s="86" t="str">
        <f t="shared" si="42"/>
        <v/>
      </c>
      <c r="E346" s="86" t="str">
        <f t="shared" si="39"/>
        <v/>
      </c>
      <c r="F346" s="87" t="str">
        <f t="shared" si="40"/>
        <v/>
      </c>
      <c r="G346" s="86" t="str">
        <f t="shared" si="41"/>
        <v/>
      </c>
      <c r="H346" s="86" t="str">
        <f t="shared" si="43"/>
        <v/>
      </c>
      <c r="I346" s="86" t="e">
        <f t="shared" si="37"/>
        <v>#VALUE!</v>
      </c>
      <c r="J346" s="112"/>
    </row>
    <row r="347" spans="3:10" x14ac:dyDescent="0.25">
      <c r="C347" s="88">
        <f t="shared" si="38"/>
        <v>333</v>
      </c>
      <c r="D347" s="86" t="str">
        <f t="shared" si="42"/>
        <v/>
      </c>
      <c r="E347" s="86" t="str">
        <f t="shared" si="39"/>
        <v/>
      </c>
      <c r="F347" s="87" t="str">
        <f t="shared" si="40"/>
        <v/>
      </c>
      <c r="G347" s="86" t="str">
        <f t="shared" si="41"/>
        <v/>
      </c>
      <c r="H347" s="86" t="str">
        <f t="shared" si="43"/>
        <v/>
      </c>
      <c r="I347" s="86" t="e">
        <f t="shared" si="37"/>
        <v>#VALUE!</v>
      </c>
      <c r="J347" s="112"/>
    </row>
    <row r="348" spans="3:10" x14ac:dyDescent="0.25">
      <c r="C348" s="88">
        <f t="shared" si="38"/>
        <v>334</v>
      </c>
      <c r="D348" s="86" t="str">
        <f t="shared" si="42"/>
        <v/>
      </c>
      <c r="E348" s="86" t="str">
        <f t="shared" si="39"/>
        <v/>
      </c>
      <c r="F348" s="87" t="str">
        <f t="shared" si="40"/>
        <v/>
      </c>
      <c r="G348" s="86" t="str">
        <f t="shared" si="41"/>
        <v/>
      </c>
      <c r="H348" s="86" t="str">
        <f t="shared" si="43"/>
        <v/>
      </c>
      <c r="I348" s="86" t="e">
        <f t="shared" si="37"/>
        <v>#VALUE!</v>
      </c>
      <c r="J348" s="112"/>
    </row>
    <row r="349" spans="3:10" x14ac:dyDescent="0.25">
      <c r="C349" s="88">
        <f t="shared" si="38"/>
        <v>335</v>
      </c>
      <c r="D349" s="86" t="str">
        <f t="shared" si="42"/>
        <v/>
      </c>
      <c r="E349" s="86" t="str">
        <f t="shared" si="39"/>
        <v/>
      </c>
      <c r="F349" s="87" t="str">
        <f t="shared" si="40"/>
        <v/>
      </c>
      <c r="G349" s="86" t="str">
        <f t="shared" si="41"/>
        <v/>
      </c>
      <c r="H349" s="86" t="str">
        <f t="shared" si="43"/>
        <v/>
      </c>
      <c r="I349" s="86" t="e">
        <f t="shared" si="37"/>
        <v>#VALUE!</v>
      </c>
      <c r="J349" s="112"/>
    </row>
    <row r="350" spans="3:10" x14ac:dyDescent="0.25">
      <c r="C350" s="88">
        <f t="shared" si="38"/>
        <v>336</v>
      </c>
      <c r="D350" s="86" t="str">
        <f t="shared" si="42"/>
        <v/>
      </c>
      <c r="E350" s="86" t="str">
        <f t="shared" si="39"/>
        <v/>
      </c>
      <c r="F350" s="87" t="str">
        <f t="shared" si="40"/>
        <v/>
      </c>
      <c r="G350" s="86" t="str">
        <f t="shared" si="41"/>
        <v/>
      </c>
      <c r="H350" s="86" t="str">
        <f t="shared" si="43"/>
        <v/>
      </c>
      <c r="I350" s="86" t="e">
        <f t="shared" si="37"/>
        <v>#VALUE!</v>
      </c>
      <c r="J350" s="112"/>
    </row>
    <row r="351" spans="3:10" x14ac:dyDescent="0.25">
      <c r="C351" s="88">
        <f t="shared" si="38"/>
        <v>337</v>
      </c>
      <c r="D351" s="86" t="str">
        <f t="shared" si="42"/>
        <v/>
      </c>
      <c r="E351" s="86" t="str">
        <f t="shared" si="39"/>
        <v/>
      </c>
      <c r="F351" s="87" t="str">
        <f t="shared" si="40"/>
        <v/>
      </c>
      <c r="G351" s="86" t="str">
        <f t="shared" si="41"/>
        <v/>
      </c>
      <c r="H351" s="86" t="str">
        <f t="shared" si="43"/>
        <v/>
      </c>
      <c r="I351" s="86" t="e">
        <f t="shared" si="37"/>
        <v>#VALUE!</v>
      </c>
      <c r="J351" s="112"/>
    </row>
    <row r="352" spans="3:10" x14ac:dyDescent="0.25">
      <c r="C352" s="88">
        <f t="shared" si="38"/>
        <v>338</v>
      </c>
      <c r="D352" s="86" t="str">
        <f t="shared" si="42"/>
        <v/>
      </c>
      <c r="E352" s="86" t="str">
        <f t="shared" si="39"/>
        <v/>
      </c>
      <c r="F352" s="87" t="str">
        <f t="shared" si="40"/>
        <v/>
      </c>
      <c r="G352" s="86" t="str">
        <f t="shared" si="41"/>
        <v/>
      </c>
      <c r="H352" s="86" t="str">
        <f t="shared" si="43"/>
        <v/>
      </c>
      <c r="I352" s="86" t="e">
        <f t="shared" si="37"/>
        <v>#VALUE!</v>
      </c>
      <c r="J352" s="112"/>
    </row>
    <row r="353" spans="3:10" x14ac:dyDescent="0.25">
      <c r="C353" s="88">
        <f t="shared" si="38"/>
        <v>339</v>
      </c>
      <c r="D353" s="86" t="str">
        <f t="shared" si="42"/>
        <v/>
      </c>
      <c r="E353" s="86" t="str">
        <f t="shared" si="39"/>
        <v/>
      </c>
      <c r="F353" s="87" t="str">
        <f t="shared" si="40"/>
        <v/>
      </c>
      <c r="G353" s="86" t="str">
        <f t="shared" si="41"/>
        <v/>
      </c>
      <c r="H353" s="86" t="str">
        <f t="shared" si="43"/>
        <v/>
      </c>
      <c r="I353" s="86" t="e">
        <f t="shared" si="37"/>
        <v>#VALUE!</v>
      </c>
      <c r="J353" s="112"/>
    </row>
    <row r="354" spans="3:10" x14ac:dyDescent="0.25">
      <c r="C354" s="88">
        <f t="shared" si="38"/>
        <v>340</v>
      </c>
      <c r="D354" s="86" t="str">
        <f t="shared" si="42"/>
        <v/>
      </c>
      <c r="E354" s="86" t="str">
        <f t="shared" si="39"/>
        <v/>
      </c>
      <c r="F354" s="87" t="str">
        <f t="shared" si="40"/>
        <v/>
      </c>
      <c r="G354" s="86" t="str">
        <f t="shared" si="41"/>
        <v/>
      </c>
      <c r="H354" s="86" t="str">
        <f t="shared" si="43"/>
        <v/>
      </c>
      <c r="I354" s="86" t="e">
        <f t="shared" si="37"/>
        <v>#VALUE!</v>
      </c>
      <c r="J354" s="112"/>
    </row>
    <row r="355" spans="3:10" x14ac:dyDescent="0.25">
      <c r="C355" s="88">
        <f t="shared" si="38"/>
        <v>341</v>
      </c>
      <c r="D355" s="86" t="str">
        <f t="shared" si="42"/>
        <v/>
      </c>
      <c r="E355" s="86" t="str">
        <f t="shared" si="39"/>
        <v/>
      </c>
      <c r="F355" s="87" t="str">
        <f t="shared" si="40"/>
        <v/>
      </c>
      <c r="G355" s="86" t="str">
        <f t="shared" si="41"/>
        <v/>
      </c>
      <c r="H355" s="86" t="str">
        <f t="shared" si="43"/>
        <v/>
      </c>
      <c r="I355" s="86" t="e">
        <f t="shared" si="37"/>
        <v>#VALUE!</v>
      </c>
      <c r="J355" s="112"/>
    </row>
    <row r="356" spans="3:10" x14ac:dyDescent="0.25">
      <c r="C356" s="88">
        <f t="shared" si="38"/>
        <v>342</v>
      </c>
      <c r="D356" s="86" t="str">
        <f t="shared" si="42"/>
        <v/>
      </c>
      <c r="E356" s="86" t="str">
        <f t="shared" si="39"/>
        <v/>
      </c>
      <c r="F356" s="87" t="str">
        <f t="shared" si="40"/>
        <v/>
      </c>
      <c r="G356" s="86" t="str">
        <f t="shared" si="41"/>
        <v/>
      </c>
      <c r="H356" s="86" t="str">
        <f t="shared" si="43"/>
        <v/>
      </c>
      <c r="I356" s="86" t="e">
        <f t="shared" si="37"/>
        <v>#VALUE!</v>
      </c>
      <c r="J356" s="112"/>
    </row>
    <row r="357" spans="3:10" x14ac:dyDescent="0.25">
      <c r="C357" s="88">
        <f t="shared" si="38"/>
        <v>343</v>
      </c>
      <c r="D357" s="86" t="str">
        <f t="shared" si="42"/>
        <v/>
      </c>
      <c r="E357" s="86" t="str">
        <f t="shared" si="39"/>
        <v/>
      </c>
      <c r="F357" s="87" t="str">
        <f t="shared" si="40"/>
        <v/>
      </c>
      <c r="G357" s="86" t="str">
        <f t="shared" si="41"/>
        <v/>
      </c>
      <c r="H357" s="86" t="str">
        <f t="shared" si="43"/>
        <v/>
      </c>
      <c r="I357" s="86" t="e">
        <f t="shared" si="37"/>
        <v>#VALUE!</v>
      </c>
      <c r="J357" s="112"/>
    </row>
    <row r="358" spans="3:10" x14ac:dyDescent="0.25">
      <c r="C358" s="88">
        <f t="shared" si="38"/>
        <v>344</v>
      </c>
      <c r="D358" s="86" t="str">
        <f t="shared" si="42"/>
        <v/>
      </c>
      <c r="E358" s="86" t="str">
        <f t="shared" si="39"/>
        <v/>
      </c>
      <c r="F358" s="87" t="str">
        <f t="shared" si="40"/>
        <v/>
      </c>
      <c r="G358" s="86" t="str">
        <f t="shared" si="41"/>
        <v/>
      </c>
      <c r="H358" s="86" t="str">
        <f t="shared" si="43"/>
        <v/>
      </c>
      <c r="I358" s="86" t="e">
        <f t="shared" si="37"/>
        <v>#VALUE!</v>
      </c>
      <c r="J358" s="112"/>
    </row>
    <row r="359" spans="3:10" x14ac:dyDescent="0.25">
      <c r="C359" s="88">
        <f t="shared" si="38"/>
        <v>345</v>
      </c>
      <c r="D359" s="86" t="str">
        <f t="shared" si="42"/>
        <v/>
      </c>
      <c r="E359" s="86" t="str">
        <f t="shared" si="39"/>
        <v/>
      </c>
      <c r="F359" s="87" t="str">
        <f t="shared" si="40"/>
        <v/>
      </c>
      <c r="G359" s="86" t="str">
        <f t="shared" si="41"/>
        <v/>
      </c>
      <c r="H359" s="86" t="str">
        <f t="shared" si="43"/>
        <v/>
      </c>
      <c r="I359" s="86" t="e">
        <f t="shared" si="37"/>
        <v>#VALUE!</v>
      </c>
      <c r="J359" s="112"/>
    </row>
    <row r="360" spans="3:10" x14ac:dyDescent="0.25">
      <c r="C360" s="88">
        <f t="shared" si="38"/>
        <v>346</v>
      </c>
      <c r="D360" s="86" t="str">
        <f t="shared" si="42"/>
        <v/>
      </c>
      <c r="E360" s="86" t="str">
        <f t="shared" si="39"/>
        <v/>
      </c>
      <c r="F360" s="87" t="str">
        <f t="shared" si="40"/>
        <v/>
      </c>
      <c r="G360" s="86" t="str">
        <f t="shared" si="41"/>
        <v/>
      </c>
      <c r="H360" s="86" t="str">
        <f t="shared" si="43"/>
        <v/>
      </c>
      <c r="I360" s="86" t="e">
        <f t="shared" si="37"/>
        <v>#VALUE!</v>
      </c>
      <c r="J360" s="112"/>
    </row>
    <row r="361" spans="3:10" x14ac:dyDescent="0.25">
      <c r="C361" s="88">
        <f t="shared" si="38"/>
        <v>347</v>
      </c>
      <c r="D361" s="86" t="str">
        <f t="shared" si="42"/>
        <v/>
      </c>
      <c r="E361" s="86" t="str">
        <f t="shared" si="39"/>
        <v/>
      </c>
      <c r="F361" s="87" t="str">
        <f t="shared" si="40"/>
        <v/>
      </c>
      <c r="G361" s="86" t="str">
        <f t="shared" si="41"/>
        <v/>
      </c>
      <c r="H361" s="86" t="str">
        <f t="shared" si="43"/>
        <v/>
      </c>
      <c r="I361" s="86" t="e">
        <f t="shared" si="37"/>
        <v>#VALUE!</v>
      </c>
      <c r="J361" s="112"/>
    </row>
    <row r="362" spans="3:10" x14ac:dyDescent="0.25">
      <c r="C362" s="88">
        <f t="shared" si="38"/>
        <v>348</v>
      </c>
      <c r="D362" s="86" t="str">
        <f t="shared" si="42"/>
        <v/>
      </c>
      <c r="E362" s="86" t="str">
        <f t="shared" si="39"/>
        <v/>
      </c>
      <c r="F362" s="87" t="str">
        <f t="shared" si="40"/>
        <v/>
      </c>
      <c r="G362" s="86" t="str">
        <f t="shared" si="41"/>
        <v/>
      </c>
      <c r="H362" s="86" t="str">
        <f t="shared" si="43"/>
        <v/>
      </c>
      <c r="I362" s="86" t="e">
        <f t="shared" si="37"/>
        <v>#VALUE!</v>
      </c>
      <c r="J362" s="112"/>
    </row>
    <row r="363" spans="3:10" x14ac:dyDescent="0.25">
      <c r="C363" s="88">
        <f t="shared" si="38"/>
        <v>349</v>
      </c>
      <c r="D363" s="86" t="str">
        <f t="shared" si="42"/>
        <v/>
      </c>
      <c r="E363" s="86" t="str">
        <f t="shared" si="39"/>
        <v/>
      </c>
      <c r="F363" s="87" t="str">
        <f t="shared" si="40"/>
        <v/>
      </c>
      <c r="G363" s="86" t="str">
        <f t="shared" si="41"/>
        <v/>
      </c>
      <c r="H363" s="86" t="str">
        <f t="shared" si="43"/>
        <v/>
      </c>
      <c r="I363" s="86" t="e">
        <f t="shared" si="37"/>
        <v>#VALUE!</v>
      </c>
      <c r="J363" s="112"/>
    </row>
    <row r="364" spans="3:10" x14ac:dyDescent="0.25">
      <c r="C364" s="88">
        <f t="shared" si="38"/>
        <v>350</v>
      </c>
      <c r="D364" s="86" t="str">
        <f t="shared" si="42"/>
        <v/>
      </c>
      <c r="E364" s="86" t="str">
        <f t="shared" si="39"/>
        <v/>
      </c>
      <c r="F364" s="87" t="str">
        <f t="shared" si="40"/>
        <v/>
      </c>
      <c r="G364" s="86" t="str">
        <f t="shared" si="41"/>
        <v/>
      </c>
      <c r="H364" s="86" t="str">
        <f t="shared" si="43"/>
        <v/>
      </c>
      <c r="I364" s="86" t="e">
        <f t="shared" si="37"/>
        <v>#VALUE!</v>
      </c>
      <c r="J364" s="112"/>
    </row>
    <row r="365" spans="3:10" x14ac:dyDescent="0.25">
      <c r="C365" s="88">
        <f t="shared" si="38"/>
        <v>351</v>
      </c>
      <c r="D365" s="86" t="str">
        <f t="shared" si="42"/>
        <v/>
      </c>
      <c r="E365" s="86" t="str">
        <f t="shared" si="39"/>
        <v/>
      </c>
      <c r="F365" s="87" t="str">
        <f t="shared" si="40"/>
        <v/>
      </c>
      <c r="G365" s="86" t="str">
        <f t="shared" si="41"/>
        <v/>
      </c>
      <c r="H365" s="86" t="str">
        <f t="shared" si="43"/>
        <v/>
      </c>
      <c r="I365" s="86" t="e">
        <f t="shared" si="37"/>
        <v>#VALUE!</v>
      </c>
      <c r="J365" s="112"/>
    </row>
    <row r="366" spans="3:10" x14ac:dyDescent="0.25">
      <c r="C366" s="88">
        <f t="shared" si="38"/>
        <v>352</v>
      </c>
      <c r="D366" s="86" t="str">
        <f t="shared" si="42"/>
        <v/>
      </c>
      <c r="E366" s="86" t="str">
        <f t="shared" si="39"/>
        <v/>
      </c>
      <c r="F366" s="87" t="str">
        <f t="shared" si="40"/>
        <v/>
      </c>
      <c r="G366" s="86" t="str">
        <f t="shared" si="41"/>
        <v/>
      </c>
      <c r="H366" s="86" t="str">
        <f t="shared" si="43"/>
        <v/>
      </c>
      <c r="I366" s="86" t="e">
        <f t="shared" si="37"/>
        <v>#VALUE!</v>
      </c>
      <c r="J366" s="112"/>
    </row>
    <row r="367" spans="3:10" x14ac:dyDescent="0.25">
      <c r="C367" s="88">
        <f t="shared" si="38"/>
        <v>353</v>
      </c>
      <c r="D367" s="86" t="str">
        <f t="shared" si="42"/>
        <v/>
      </c>
      <c r="E367" s="86" t="str">
        <f t="shared" si="39"/>
        <v/>
      </c>
      <c r="F367" s="87" t="str">
        <f t="shared" si="40"/>
        <v/>
      </c>
      <c r="G367" s="86" t="str">
        <f t="shared" si="41"/>
        <v/>
      </c>
      <c r="H367" s="86" t="str">
        <f t="shared" si="43"/>
        <v/>
      </c>
      <c r="I367" s="86" t="e">
        <f t="shared" si="37"/>
        <v>#VALUE!</v>
      </c>
      <c r="J367" s="112"/>
    </row>
    <row r="368" spans="3:10" x14ac:dyDescent="0.25">
      <c r="C368" s="88">
        <f t="shared" si="38"/>
        <v>354</v>
      </c>
      <c r="D368" s="86" t="str">
        <f t="shared" si="42"/>
        <v/>
      </c>
      <c r="E368" s="86" t="str">
        <f t="shared" si="39"/>
        <v/>
      </c>
      <c r="F368" s="87" t="str">
        <f t="shared" si="40"/>
        <v/>
      </c>
      <c r="G368" s="86" t="str">
        <f t="shared" si="41"/>
        <v/>
      </c>
      <c r="H368" s="86" t="str">
        <f t="shared" si="43"/>
        <v/>
      </c>
      <c r="I368" s="86" t="e">
        <f t="shared" si="37"/>
        <v>#VALUE!</v>
      </c>
      <c r="J368" s="112"/>
    </row>
    <row r="369" spans="3:10" x14ac:dyDescent="0.25">
      <c r="C369" s="88">
        <f t="shared" si="38"/>
        <v>355</v>
      </c>
      <c r="D369" s="86" t="str">
        <f t="shared" si="42"/>
        <v/>
      </c>
      <c r="E369" s="86" t="str">
        <f t="shared" si="39"/>
        <v/>
      </c>
      <c r="F369" s="87" t="str">
        <f t="shared" si="40"/>
        <v/>
      </c>
      <c r="G369" s="86" t="str">
        <f t="shared" si="41"/>
        <v/>
      </c>
      <c r="H369" s="86" t="str">
        <f t="shared" si="43"/>
        <v/>
      </c>
      <c r="I369" s="86" t="e">
        <f t="shared" si="37"/>
        <v>#VALUE!</v>
      </c>
      <c r="J369" s="112"/>
    </row>
    <row r="370" spans="3:10" x14ac:dyDescent="0.25">
      <c r="C370" s="88">
        <f t="shared" si="38"/>
        <v>356</v>
      </c>
      <c r="D370" s="86" t="str">
        <f t="shared" si="42"/>
        <v/>
      </c>
      <c r="E370" s="86" t="str">
        <f t="shared" si="39"/>
        <v/>
      </c>
      <c r="F370" s="87" t="str">
        <f t="shared" si="40"/>
        <v/>
      </c>
      <c r="G370" s="86" t="str">
        <f t="shared" si="41"/>
        <v/>
      </c>
      <c r="H370" s="86" t="str">
        <f t="shared" si="43"/>
        <v/>
      </c>
      <c r="I370" s="86" t="e">
        <f t="shared" si="37"/>
        <v>#VALUE!</v>
      </c>
      <c r="J370" s="112"/>
    </row>
    <row r="371" spans="3:10" x14ac:dyDescent="0.25">
      <c r="C371" s="88">
        <f t="shared" si="38"/>
        <v>357</v>
      </c>
      <c r="D371" s="86" t="str">
        <f t="shared" si="42"/>
        <v/>
      </c>
      <c r="E371" s="86" t="str">
        <f t="shared" si="39"/>
        <v/>
      </c>
      <c r="F371" s="87" t="str">
        <f t="shared" si="40"/>
        <v/>
      </c>
      <c r="G371" s="86" t="str">
        <f t="shared" si="41"/>
        <v/>
      </c>
      <c r="H371" s="86" t="str">
        <f t="shared" si="43"/>
        <v/>
      </c>
      <c r="I371" s="86" t="e">
        <f t="shared" si="37"/>
        <v>#VALUE!</v>
      </c>
      <c r="J371" s="112"/>
    </row>
    <row r="372" spans="3:10" x14ac:dyDescent="0.25">
      <c r="C372" s="88">
        <f t="shared" si="38"/>
        <v>358</v>
      </c>
      <c r="D372" s="86" t="str">
        <f t="shared" si="42"/>
        <v/>
      </c>
      <c r="E372" s="86" t="str">
        <f t="shared" si="39"/>
        <v/>
      </c>
      <c r="F372" s="87" t="str">
        <f t="shared" si="40"/>
        <v/>
      </c>
      <c r="G372" s="86" t="str">
        <f t="shared" si="41"/>
        <v/>
      </c>
      <c r="H372" s="86" t="str">
        <f t="shared" si="43"/>
        <v/>
      </c>
      <c r="I372" s="86" t="e">
        <f t="shared" si="37"/>
        <v>#VALUE!</v>
      </c>
      <c r="J372" s="112"/>
    </row>
    <row r="373" spans="3:10" x14ac:dyDescent="0.25">
      <c r="C373" s="88">
        <f t="shared" si="38"/>
        <v>359</v>
      </c>
      <c r="D373" s="86" t="str">
        <f t="shared" si="42"/>
        <v/>
      </c>
      <c r="E373" s="86" t="str">
        <f t="shared" si="39"/>
        <v/>
      </c>
      <c r="F373" s="87" t="str">
        <f t="shared" si="40"/>
        <v/>
      </c>
      <c r="G373" s="86" t="str">
        <f t="shared" si="41"/>
        <v/>
      </c>
      <c r="H373" s="86" t="str">
        <f t="shared" si="43"/>
        <v/>
      </c>
      <c r="I373" s="86" t="e">
        <f t="shared" si="37"/>
        <v>#VALUE!</v>
      </c>
      <c r="J373" s="112"/>
    </row>
    <row r="374" spans="3:10" x14ac:dyDescent="0.25">
      <c r="C374" s="88">
        <f t="shared" si="38"/>
        <v>360</v>
      </c>
      <c r="D374" s="86" t="str">
        <f t="shared" si="42"/>
        <v/>
      </c>
      <c r="E374" s="86" t="str">
        <f t="shared" si="39"/>
        <v/>
      </c>
      <c r="F374" s="87" t="str">
        <f t="shared" si="40"/>
        <v/>
      </c>
      <c r="G374" s="86" t="str">
        <f t="shared" si="41"/>
        <v/>
      </c>
      <c r="H374" s="86" t="str">
        <f t="shared" si="43"/>
        <v/>
      </c>
      <c r="I374" s="86" t="e">
        <f t="shared" si="37"/>
        <v>#VALUE!</v>
      </c>
      <c r="J374" s="112"/>
    </row>
    <row r="375" spans="3:10" x14ac:dyDescent="0.25">
      <c r="C375" s="88">
        <f t="shared" si="38"/>
        <v>361</v>
      </c>
      <c r="D375" s="86" t="str">
        <f t="shared" si="42"/>
        <v/>
      </c>
      <c r="E375" s="86" t="str">
        <f t="shared" si="39"/>
        <v/>
      </c>
      <c r="F375" s="87" t="str">
        <f t="shared" si="40"/>
        <v/>
      </c>
      <c r="G375" s="86" t="str">
        <f t="shared" si="41"/>
        <v/>
      </c>
      <c r="H375" s="86" t="str">
        <f t="shared" si="43"/>
        <v/>
      </c>
      <c r="I375" s="86" t="e">
        <f t="shared" si="37"/>
        <v>#VALUE!</v>
      </c>
      <c r="J375" s="112"/>
    </row>
    <row r="376" spans="3:10" x14ac:dyDescent="0.25">
      <c r="C376" s="88">
        <f t="shared" si="38"/>
        <v>362</v>
      </c>
      <c r="D376" s="86" t="str">
        <f t="shared" si="42"/>
        <v/>
      </c>
      <c r="E376" s="86" t="str">
        <f t="shared" si="39"/>
        <v/>
      </c>
      <c r="F376" s="87" t="str">
        <f t="shared" si="40"/>
        <v/>
      </c>
      <c r="G376" s="86" t="str">
        <f t="shared" si="41"/>
        <v/>
      </c>
      <c r="H376" s="86" t="str">
        <f t="shared" si="43"/>
        <v/>
      </c>
      <c r="I376" s="86" t="e">
        <f t="shared" si="37"/>
        <v>#VALUE!</v>
      </c>
      <c r="J376" s="112"/>
    </row>
    <row r="377" spans="3:10" x14ac:dyDescent="0.25">
      <c r="C377" s="88">
        <f t="shared" si="38"/>
        <v>363</v>
      </c>
      <c r="D377" s="86" t="str">
        <f t="shared" si="42"/>
        <v/>
      </c>
      <c r="E377" s="86" t="str">
        <f t="shared" si="39"/>
        <v/>
      </c>
      <c r="F377" s="87" t="str">
        <f t="shared" si="40"/>
        <v/>
      </c>
      <c r="G377" s="86" t="str">
        <f t="shared" si="41"/>
        <v/>
      </c>
      <c r="H377" s="86" t="str">
        <f t="shared" si="43"/>
        <v/>
      </c>
      <c r="I377" s="86" t="e">
        <f t="shared" si="37"/>
        <v>#VALUE!</v>
      </c>
      <c r="J377" s="112"/>
    </row>
    <row r="378" spans="3:10" x14ac:dyDescent="0.25">
      <c r="C378" s="88">
        <f t="shared" si="38"/>
        <v>364</v>
      </c>
      <c r="D378" s="86" t="str">
        <f t="shared" si="42"/>
        <v/>
      </c>
      <c r="E378" s="86" t="str">
        <f t="shared" si="39"/>
        <v/>
      </c>
      <c r="F378" s="87" t="str">
        <f t="shared" si="40"/>
        <v/>
      </c>
      <c r="G378" s="86" t="str">
        <f t="shared" si="41"/>
        <v/>
      </c>
      <c r="H378" s="86" t="str">
        <f t="shared" si="43"/>
        <v/>
      </c>
      <c r="I378" s="86" t="e">
        <f t="shared" si="37"/>
        <v>#VALUE!</v>
      </c>
      <c r="J378" s="112"/>
    </row>
    <row r="379" spans="3:10" x14ac:dyDescent="0.25">
      <c r="C379" s="88">
        <f t="shared" si="38"/>
        <v>365</v>
      </c>
      <c r="D379" s="86" t="str">
        <f t="shared" si="42"/>
        <v/>
      </c>
      <c r="E379" s="86" t="str">
        <f t="shared" si="39"/>
        <v/>
      </c>
      <c r="F379" s="87" t="str">
        <f t="shared" si="40"/>
        <v/>
      </c>
      <c r="G379" s="86" t="str">
        <f t="shared" si="41"/>
        <v/>
      </c>
      <c r="H379" s="86" t="str">
        <f t="shared" si="43"/>
        <v/>
      </c>
      <c r="I379" s="86" t="e">
        <f t="shared" si="37"/>
        <v>#VALUE!</v>
      </c>
      <c r="J379" s="112"/>
    </row>
    <row r="380" spans="3:10" x14ac:dyDescent="0.25">
      <c r="C380" s="88">
        <f t="shared" si="38"/>
        <v>366</v>
      </c>
      <c r="D380" s="86" t="str">
        <f t="shared" si="42"/>
        <v/>
      </c>
      <c r="E380" s="86" t="str">
        <f t="shared" si="39"/>
        <v/>
      </c>
      <c r="F380" s="87" t="str">
        <f t="shared" si="40"/>
        <v/>
      </c>
      <c r="G380" s="86" t="str">
        <f t="shared" si="41"/>
        <v/>
      </c>
      <c r="H380" s="86" t="str">
        <f t="shared" si="43"/>
        <v/>
      </c>
      <c r="I380" s="86" t="e">
        <f t="shared" si="37"/>
        <v>#VALUE!</v>
      </c>
      <c r="J380" s="112"/>
    </row>
    <row r="381" spans="3:10" x14ac:dyDescent="0.25">
      <c r="C381" s="88">
        <f t="shared" si="38"/>
        <v>367</v>
      </c>
      <c r="D381" s="86" t="str">
        <f t="shared" si="42"/>
        <v/>
      </c>
      <c r="E381" s="86" t="str">
        <f t="shared" si="39"/>
        <v/>
      </c>
      <c r="F381" s="87" t="str">
        <f t="shared" si="40"/>
        <v/>
      </c>
      <c r="G381" s="86" t="str">
        <f t="shared" si="41"/>
        <v/>
      </c>
      <c r="H381" s="86" t="str">
        <f t="shared" si="43"/>
        <v/>
      </c>
      <c r="I381" s="86" t="e">
        <f t="shared" si="37"/>
        <v>#VALUE!</v>
      </c>
      <c r="J381" s="112"/>
    </row>
    <row r="382" spans="3:10" x14ac:dyDescent="0.25">
      <c r="C382" s="88">
        <f t="shared" si="38"/>
        <v>368</v>
      </c>
      <c r="D382" s="86" t="str">
        <f t="shared" si="42"/>
        <v/>
      </c>
      <c r="E382" s="86" t="str">
        <f t="shared" si="39"/>
        <v/>
      </c>
      <c r="F382" s="87" t="str">
        <f t="shared" si="40"/>
        <v/>
      </c>
      <c r="G382" s="86" t="str">
        <f t="shared" si="41"/>
        <v/>
      </c>
      <c r="H382" s="86" t="str">
        <f t="shared" si="43"/>
        <v/>
      </c>
      <c r="I382" s="86" t="e">
        <f t="shared" si="37"/>
        <v>#VALUE!</v>
      </c>
      <c r="J382" s="112"/>
    </row>
    <row r="383" spans="3:10" x14ac:dyDescent="0.25">
      <c r="C383" s="88">
        <f t="shared" si="38"/>
        <v>369</v>
      </c>
      <c r="D383" s="86" t="str">
        <f t="shared" si="42"/>
        <v/>
      </c>
      <c r="E383" s="86" t="str">
        <f t="shared" si="39"/>
        <v/>
      </c>
      <c r="F383" s="87" t="str">
        <f t="shared" si="40"/>
        <v/>
      </c>
      <c r="G383" s="86" t="str">
        <f t="shared" si="41"/>
        <v/>
      </c>
      <c r="H383" s="86" t="str">
        <f t="shared" si="43"/>
        <v/>
      </c>
      <c r="I383" s="86" t="e">
        <f t="shared" si="37"/>
        <v>#VALUE!</v>
      </c>
      <c r="J383" s="112"/>
    </row>
    <row r="384" spans="3:10" x14ac:dyDescent="0.25">
      <c r="C384" s="88">
        <f t="shared" si="38"/>
        <v>370</v>
      </c>
      <c r="D384" s="86" t="str">
        <f t="shared" si="42"/>
        <v/>
      </c>
      <c r="E384" s="86" t="str">
        <f t="shared" si="39"/>
        <v/>
      </c>
      <c r="F384" s="87" t="str">
        <f t="shared" si="40"/>
        <v/>
      </c>
      <c r="G384" s="86" t="str">
        <f t="shared" si="41"/>
        <v/>
      </c>
      <c r="H384" s="86" t="str">
        <f t="shared" si="43"/>
        <v/>
      </c>
      <c r="I384" s="86" t="e">
        <f t="shared" si="37"/>
        <v>#VALUE!</v>
      </c>
      <c r="J384" s="112"/>
    </row>
    <row r="385" spans="3:10" x14ac:dyDescent="0.25">
      <c r="C385" s="88">
        <f t="shared" si="38"/>
        <v>371</v>
      </c>
      <c r="D385" s="86" t="str">
        <f t="shared" si="42"/>
        <v/>
      </c>
      <c r="E385" s="86" t="str">
        <f t="shared" si="39"/>
        <v/>
      </c>
      <c r="F385" s="87" t="str">
        <f t="shared" si="40"/>
        <v/>
      </c>
      <c r="G385" s="86" t="str">
        <f t="shared" si="41"/>
        <v/>
      </c>
      <c r="H385" s="86" t="str">
        <f t="shared" si="43"/>
        <v/>
      </c>
      <c r="I385" s="86" t="e">
        <f t="shared" si="37"/>
        <v>#VALUE!</v>
      </c>
      <c r="J385" s="112"/>
    </row>
    <row r="386" spans="3:10" x14ac:dyDescent="0.25">
      <c r="C386" s="88">
        <f t="shared" si="38"/>
        <v>372</v>
      </c>
      <c r="D386" s="86" t="str">
        <f t="shared" si="42"/>
        <v/>
      </c>
      <c r="E386" s="86" t="str">
        <f t="shared" si="39"/>
        <v/>
      </c>
      <c r="F386" s="87" t="str">
        <f t="shared" si="40"/>
        <v/>
      </c>
      <c r="G386" s="86" t="str">
        <f t="shared" si="41"/>
        <v/>
      </c>
      <c r="H386" s="86" t="str">
        <f t="shared" si="43"/>
        <v/>
      </c>
      <c r="I386" s="86" t="e">
        <f t="shared" si="37"/>
        <v>#VALUE!</v>
      </c>
      <c r="J386" s="112"/>
    </row>
    <row r="387" spans="3:10" x14ac:dyDescent="0.25">
      <c r="C387" s="88">
        <f t="shared" si="38"/>
        <v>373</v>
      </c>
      <c r="D387" s="86" t="str">
        <f t="shared" si="42"/>
        <v/>
      </c>
      <c r="E387" s="86" t="str">
        <f t="shared" si="39"/>
        <v/>
      </c>
      <c r="F387" s="87" t="str">
        <f t="shared" si="40"/>
        <v/>
      </c>
      <c r="G387" s="86" t="str">
        <f t="shared" si="41"/>
        <v/>
      </c>
      <c r="H387" s="86" t="str">
        <f t="shared" si="43"/>
        <v/>
      </c>
      <c r="I387" s="86" t="e">
        <f t="shared" si="37"/>
        <v>#VALUE!</v>
      </c>
      <c r="J387" s="112"/>
    </row>
    <row r="388" spans="3:10" x14ac:dyDescent="0.25">
      <c r="C388" s="88">
        <f t="shared" si="38"/>
        <v>374</v>
      </c>
      <c r="D388" s="86" t="str">
        <f t="shared" si="42"/>
        <v/>
      </c>
      <c r="E388" s="86" t="str">
        <f t="shared" si="39"/>
        <v/>
      </c>
      <c r="F388" s="87" t="str">
        <f t="shared" si="40"/>
        <v/>
      </c>
      <c r="G388" s="86" t="str">
        <f t="shared" si="41"/>
        <v/>
      </c>
      <c r="H388" s="86" t="str">
        <f t="shared" si="43"/>
        <v/>
      </c>
      <c r="I388" s="86" t="e">
        <f t="shared" si="37"/>
        <v>#VALUE!</v>
      </c>
      <c r="J388" s="112"/>
    </row>
    <row r="389" spans="3:10" x14ac:dyDescent="0.25">
      <c r="C389" s="88">
        <f t="shared" si="38"/>
        <v>375</v>
      </c>
      <c r="D389" s="86" t="str">
        <f t="shared" si="42"/>
        <v/>
      </c>
      <c r="E389" s="86" t="str">
        <f t="shared" si="39"/>
        <v/>
      </c>
      <c r="F389" s="87" t="str">
        <f t="shared" si="40"/>
        <v/>
      </c>
      <c r="G389" s="86" t="str">
        <f t="shared" si="41"/>
        <v/>
      </c>
      <c r="H389" s="86" t="str">
        <f t="shared" si="43"/>
        <v/>
      </c>
      <c r="I389" s="86" t="e">
        <f t="shared" si="37"/>
        <v>#VALUE!</v>
      </c>
      <c r="J389" s="112"/>
    </row>
    <row r="390" spans="3:10" x14ac:dyDescent="0.25">
      <c r="C390" s="88">
        <f t="shared" si="38"/>
        <v>376</v>
      </c>
      <c r="D390" s="86" t="str">
        <f t="shared" si="42"/>
        <v/>
      </c>
      <c r="E390" s="86" t="str">
        <f t="shared" si="39"/>
        <v/>
      </c>
      <c r="F390" s="87" t="str">
        <f t="shared" si="40"/>
        <v/>
      </c>
      <c r="G390" s="86" t="str">
        <f t="shared" si="41"/>
        <v/>
      </c>
      <c r="H390" s="86" t="str">
        <f t="shared" si="43"/>
        <v/>
      </c>
      <c r="I390" s="86" t="e">
        <f t="shared" si="37"/>
        <v>#VALUE!</v>
      </c>
      <c r="J390" s="112"/>
    </row>
    <row r="391" spans="3:10" x14ac:dyDescent="0.25">
      <c r="C391" s="88">
        <f t="shared" si="38"/>
        <v>377</v>
      </c>
      <c r="D391" s="86" t="str">
        <f t="shared" si="42"/>
        <v/>
      </c>
      <c r="E391" s="86" t="str">
        <f t="shared" si="39"/>
        <v/>
      </c>
      <c r="F391" s="87" t="str">
        <f t="shared" si="40"/>
        <v/>
      </c>
      <c r="G391" s="86" t="str">
        <f t="shared" si="41"/>
        <v/>
      </c>
      <c r="H391" s="86" t="str">
        <f t="shared" si="43"/>
        <v/>
      </c>
      <c r="I391" s="86" t="e">
        <f t="shared" si="37"/>
        <v>#VALUE!</v>
      </c>
      <c r="J391" s="112"/>
    </row>
    <row r="392" spans="3:10" x14ac:dyDescent="0.25">
      <c r="C392" s="88">
        <f t="shared" si="38"/>
        <v>378</v>
      </c>
      <c r="D392" s="86" t="str">
        <f t="shared" si="42"/>
        <v/>
      </c>
      <c r="E392" s="86" t="str">
        <f t="shared" si="39"/>
        <v/>
      </c>
      <c r="F392" s="87" t="str">
        <f t="shared" si="40"/>
        <v/>
      </c>
      <c r="G392" s="86" t="str">
        <f t="shared" si="41"/>
        <v/>
      </c>
      <c r="H392" s="86" t="str">
        <f t="shared" si="43"/>
        <v/>
      </c>
      <c r="I392" s="86" t="e">
        <f t="shared" si="37"/>
        <v>#VALUE!</v>
      </c>
      <c r="J392" s="112"/>
    </row>
    <row r="393" spans="3:10" x14ac:dyDescent="0.25">
      <c r="C393" s="88">
        <f t="shared" si="38"/>
        <v>379</v>
      </c>
      <c r="D393" s="86" t="str">
        <f t="shared" si="42"/>
        <v/>
      </c>
      <c r="E393" s="86" t="str">
        <f t="shared" si="39"/>
        <v/>
      </c>
      <c r="F393" s="87" t="str">
        <f t="shared" si="40"/>
        <v/>
      </c>
      <c r="G393" s="86" t="str">
        <f t="shared" si="41"/>
        <v/>
      </c>
      <c r="H393" s="86" t="str">
        <f t="shared" si="43"/>
        <v/>
      </c>
      <c r="I393" s="86" t="e">
        <f t="shared" si="37"/>
        <v>#VALUE!</v>
      </c>
      <c r="J393" s="112"/>
    </row>
    <row r="394" spans="3:10" x14ac:dyDescent="0.25">
      <c r="C394" s="88">
        <f t="shared" si="38"/>
        <v>380</v>
      </c>
      <c r="D394" s="86" t="str">
        <f t="shared" si="42"/>
        <v/>
      </c>
      <c r="E394" s="86" t="str">
        <f t="shared" si="39"/>
        <v/>
      </c>
      <c r="F394" s="87" t="str">
        <f t="shared" si="40"/>
        <v/>
      </c>
      <c r="G394" s="86" t="str">
        <f t="shared" si="41"/>
        <v/>
      </c>
      <c r="H394" s="86" t="str">
        <f t="shared" si="43"/>
        <v/>
      </c>
      <c r="I394" s="86" t="e">
        <f t="shared" si="37"/>
        <v>#VALUE!</v>
      </c>
      <c r="J394" s="112"/>
    </row>
    <row r="395" spans="3:10" x14ac:dyDescent="0.25">
      <c r="C395" s="88">
        <f t="shared" si="38"/>
        <v>381</v>
      </c>
      <c r="D395" s="86" t="str">
        <f t="shared" si="42"/>
        <v/>
      </c>
      <c r="E395" s="86" t="str">
        <f t="shared" si="39"/>
        <v/>
      </c>
      <c r="F395" s="87" t="str">
        <f t="shared" si="40"/>
        <v/>
      </c>
      <c r="G395" s="86" t="str">
        <f t="shared" si="41"/>
        <v/>
      </c>
      <c r="H395" s="86" t="str">
        <f t="shared" si="43"/>
        <v/>
      </c>
      <c r="I395" s="86" t="e">
        <f t="shared" si="37"/>
        <v>#VALUE!</v>
      </c>
      <c r="J395" s="112"/>
    </row>
    <row r="396" spans="3:10" x14ac:dyDescent="0.25">
      <c r="C396" s="88">
        <f t="shared" si="38"/>
        <v>382</v>
      </c>
      <c r="D396" s="86" t="str">
        <f t="shared" si="42"/>
        <v/>
      </c>
      <c r="E396" s="86" t="str">
        <f t="shared" si="39"/>
        <v/>
      </c>
      <c r="F396" s="87" t="str">
        <f t="shared" si="40"/>
        <v/>
      </c>
      <c r="G396" s="86" t="str">
        <f t="shared" si="41"/>
        <v/>
      </c>
      <c r="H396" s="86" t="str">
        <f t="shared" si="43"/>
        <v/>
      </c>
      <c r="I396" s="86" t="e">
        <f t="shared" si="37"/>
        <v>#VALUE!</v>
      </c>
      <c r="J396" s="112"/>
    </row>
    <row r="397" spans="3:10" x14ac:dyDescent="0.25">
      <c r="C397" s="88">
        <f t="shared" si="38"/>
        <v>383</v>
      </c>
      <c r="D397" s="86" t="str">
        <f t="shared" si="42"/>
        <v/>
      </c>
      <c r="E397" s="86" t="str">
        <f t="shared" si="39"/>
        <v/>
      </c>
      <c r="F397" s="87" t="str">
        <f t="shared" si="40"/>
        <v/>
      </c>
      <c r="G397" s="86" t="str">
        <f t="shared" si="41"/>
        <v/>
      </c>
      <c r="H397" s="86" t="str">
        <f t="shared" si="43"/>
        <v/>
      </c>
      <c r="I397" s="86" t="e">
        <f t="shared" si="37"/>
        <v>#VALUE!</v>
      </c>
      <c r="J397" s="112"/>
    </row>
    <row r="398" spans="3:10" x14ac:dyDescent="0.25">
      <c r="C398" s="88">
        <f t="shared" si="38"/>
        <v>384</v>
      </c>
      <c r="D398" s="86" t="str">
        <f t="shared" si="42"/>
        <v/>
      </c>
      <c r="E398" s="86" t="str">
        <f t="shared" si="39"/>
        <v/>
      </c>
      <c r="F398" s="87" t="str">
        <f t="shared" si="40"/>
        <v/>
      </c>
      <c r="G398" s="86" t="str">
        <f t="shared" si="41"/>
        <v/>
      </c>
      <c r="H398" s="86" t="str">
        <f t="shared" si="43"/>
        <v/>
      </c>
      <c r="I398" s="86" t="e">
        <f t="shared" si="37"/>
        <v>#VALUE!</v>
      </c>
      <c r="J398" s="112"/>
    </row>
    <row r="399" spans="3:10" x14ac:dyDescent="0.25">
      <c r="C399" s="88">
        <f t="shared" si="38"/>
        <v>385</v>
      </c>
      <c r="D399" s="86" t="str">
        <f t="shared" si="42"/>
        <v/>
      </c>
      <c r="E399" s="86" t="str">
        <f t="shared" si="39"/>
        <v/>
      </c>
      <c r="F399" s="87" t="str">
        <f t="shared" si="40"/>
        <v/>
      </c>
      <c r="G399" s="86" t="str">
        <f t="shared" si="41"/>
        <v/>
      </c>
      <c r="H399" s="86" t="str">
        <f t="shared" si="43"/>
        <v/>
      </c>
      <c r="I399" s="86" t="e">
        <f t="shared" si="37"/>
        <v>#VALUE!</v>
      </c>
      <c r="J399" s="112"/>
    </row>
    <row r="400" spans="3:10" x14ac:dyDescent="0.25">
      <c r="C400" s="88">
        <f t="shared" ref="C400:C401" si="44">IF(OR(C399=$D$10,C399=""),"",IF($D$8="Capital e Intereses",IF(ISNUMBER(C399),C399+1,IF(OR($D$9="",$D$9=0),1,$D$9+1)),IF(ISNUMBER(C399),C399+1,1)))</f>
        <v>386</v>
      </c>
      <c r="D400" s="86" t="str">
        <f t="shared" si="42"/>
        <v/>
      </c>
      <c r="E400" s="86" t="str">
        <f t="shared" ref="E400:E401" si="45">IF(C400&lt;=$D$10,IF(C400&lt;=$D$9,IF($D$8="Capital e Intereses",0,$G$14*$D$11),G399*$D$11),"")</f>
        <v/>
      </c>
      <c r="F400" s="87" t="str">
        <f t="shared" ref="F400:F401" si="46">IF(C400&lt;=$D$10,D400-E400,"")</f>
        <v/>
      </c>
      <c r="G400" s="86" t="str">
        <f t="shared" ref="G400:G401" si="47">IF(C400&lt;=$D$10,IF(C400&lt;=$D$9,IF($D$8="Capital e Intereses",$G$14*(1+$D$11)^C400,G399-F400),G399-F400),"")</f>
        <v/>
      </c>
      <c r="H400" s="86" t="str">
        <f t="shared" si="43"/>
        <v/>
      </c>
      <c r="I400" s="86" t="e">
        <f t="shared" si="37"/>
        <v>#VALUE!</v>
      </c>
      <c r="J400" s="112"/>
    </row>
    <row r="401" spans="3:10" x14ac:dyDescent="0.25">
      <c r="C401" s="88">
        <f t="shared" si="44"/>
        <v>387</v>
      </c>
      <c r="D401" s="86" t="str">
        <f t="shared" si="42"/>
        <v/>
      </c>
      <c r="E401" s="86" t="str">
        <f t="shared" si="45"/>
        <v/>
      </c>
      <c r="F401" s="87" t="str">
        <f t="shared" si="46"/>
        <v/>
      </c>
      <c r="G401" s="86" t="str">
        <f t="shared" si="47"/>
        <v/>
      </c>
      <c r="I401" s="86" t="e">
        <f t="shared" si="37"/>
        <v>#VALUE!</v>
      </c>
      <c r="J401" s="112"/>
    </row>
    <row r="402" spans="3:10" x14ac:dyDescent="0.25">
      <c r="C402" s="81"/>
      <c r="D402" s="89"/>
      <c r="E402" s="89"/>
      <c r="F402" s="89"/>
      <c r="G402" s="89"/>
      <c r="I402" s="86" t="str">
        <f t="shared" si="37"/>
        <v/>
      </c>
      <c r="J402" s="112"/>
    </row>
    <row r="403" spans="3:10" x14ac:dyDescent="0.25">
      <c r="C403" s="81"/>
      <c r="D403" s="89"/>
      <c r="E403" s="89"/>
      <c r="F403" s="89"/>
      <c r="G403" s="89"/>
    </row>
    <row r="404" spans="3:10" x14ac:dyDescent="0.25">
      <c r="C404" s="81"/>
      <c r="D404" s="89"/>
      <c r="E404" s="89"/>
      <c r="F404" s="89"/>
      <c r="G404" s="89"/>
    </row>
    <row r="405" spans="3:10" x14ac:dyDescent="0.25">
      <c r="C405" s="81"/>
      <c r="D405" s="89"/>
      <c r="E405" s="89"/>
      <c r="F405" s="89"/>
      <c r="G405" s="89"/>
    </row>
    <row r="406" spans="3:10" x14ac:dyDescent="0.25">
      <c r="C406" s="81"/>
      <c r="D406" s="89"/>
      <c r="E406" s="89"/>
      <c r="F406" s="89"/>
      <c r="G406" s="89"/>
    </row>
    <row r="407" spans="3:10" x14ac:dyDescent="0.25">
      <c r="C407" s="81"/>
      <c r="D407" s="89"/>
      <c r="E407" s="89"/>
      <c r="F407" s="89"/>
      <c r="G407" s="89"/>
    </row>
    <row r="408" spans="3:10" x14ac:dyDescent="0.25">
      <c r="C408" s="81"/>
      <c r="D408" s="89"/>
      <c r="E408" s="89"/>
      <c r="F408" s="89"/>
      <c r="G408" s="89"/>
    </row>
    <row r="409" spans="3:10" x14ac:dyDescent="0.25">
      <c r="C409" s="81"/>
      <c r="D409" s="89"/>
      <c r="E409" s="89"/>
      <c r="F409" s="89"/>
      <c r="G409" s="89"/>
    </row>
    <row r="410" spans="3:10" x14ac:dyDescent="0.25">
      <c r="C410" s="81"/>
      <c r="D410" s="89"/>
      <c r="E410" s="89"/>
      <c r="F410" s="89"/>
      <c r="G410" s="89"/>
    </row>
    <row r="411" spans="3:10" x14ac:dyDescent="0.25">
      <c r="C411" s="81"/>
      <c r="D411" s="89"/>
      <c r="E411" s="89"/>
      <c r="F411" s="89"/>
      <c r="G411" s="89"/>
    </row>
    <row r="412" spans="3:10" x14ac:dyDescent="0.25">
      <c r="C412" s="81"/>
      <c r="D412" s="89"/>
      <c r="E412" s="89"/>
      <c r="F412" s="89"/>
      <c r="G412" s="89"/>
    </row>
    <row r="413" spans="3:10" x14ac:dyDescent="0.25">
      <c r="C413" s="81"/>
      <c r="D413" s="89"/>
      <c r="E413" s="89"/>
      <c r="F413" s="89"/>
      <c r="G413" s="89"/>
    </row>
    <row r="414" spans="3:10" x14ac:dyDescent="0.25">
      <c r="C414" s="81"/>
      <c r="D414" s="89"/>
      <c r="E414" s="89"/>
      <c r="F414" s="89"/>
      <c r="G414" s="89"/>
    </row>
    <row r="415" spans="3:10" x14ac:dyDescent="0.25">
      <c r="C415" s="81"/>
      <c r="D415" s="89"/>
      <c r="E415" s="89"/>
      <c r="F415" s="89"/>
      <c r="G415" s="89"/>
    </row>
    <row r="416" spans="3:10" x14ac:dyDescent="0.25">
      <c r="C416" s="81"/>
      <c r="D416" s="89"/>
      <c r="E416" s="89"/>
      <c r="F416" s="89"/>
      <c r="G416" s="89"/>
    </row>
    <row r="417" spans="3:7" x14ac:dyDescent="0.25">
      <c r="C417" s="81"/>
      <c r="D417" s="89"/>
      <c r="E417" s="89"/>
      <c r="F417" s="89"/>
      <c r="G417" s="89"/>
    </row>
    <row r="418" spans="3:7" x14ac:dyDescent="0.25">
      <c r="C418" s="81"/>
      <c r="D418" s="89"/>
      <c r="E418" s="89"/>
      <c r="F418" s="89"/>
      <c r="G418" s="89"/>
    </row>
    <row r="419" spans="3:7" x14ac:dyDescent="0.25">
      <c r="C419" s="81"/>
      <c r="D419" s="89"/>
      <c r="E419" s="89"/>
      <c r="F419" s="89"/>
      <c r="G419" s="89"/>
    </row>
    <row r="420" spans="3:7" x14ac:dyDescent="0.25">
      <c r="C420" s="81"/>
      <c r="D420" s="89"/>
      <c r="E420" s="89"/>
      <c r="F420" s="89"/>
      <c r="G420" s="89"/>
    </row>
    <row r="421" spans="3:7" x14ac:dyDescent="0.25">
      <c r="C421" s="81"/>
      <c r="D421" s="89"/>
      <c r="E421" s="89"/>
      <c r="F421" s="89"/>
      <c r="G421" s="89"/>
    </row>
    <row r="422" spans="3:7" x14ac:dyDescent="0.25">
      <c r="C422" s="81"/>
      <c r="D422" s="89"/>
      <c r="E422" s="89"/>
      <c r="F422" s="89"/>
      <c r="G422" s="89"/>
    </row>
    <row r="423" spans="3:7" x14ac:dyDescent="0.25">
      <c r="C423" s="81"/>
      <c r="D423" s="89"/>
      <c r="E423" s="89"/>
      <c r="F423" s="89"/>
      <c r="G423" s="89"/>
    </row>
    <row r="424" spans="3:7" x14ac:dyDescent="0.25">
      <c r="C424" s="81"/>
      <c r="D424" s="89"/>
      <c r="E424" s="89"/>
      <c r="F424" s="89"/>
      <c r="G424" s="89"/>
    </row>
    <row r="425" spans="3:7" x14ac:dyDescent="0.25">
      <c r="C425" s="81"/>
      <c r="D425" s="89"/>
      <c r="E425" s="89"/>
      <c r="F425" s="89"/>
      <c r="G425" s="89"/>
    </row>
    <row r="426" spans="3:7" x14ac:dyDescent="0.25">
      <c r="C426" s="81"/>
      <c r="D426" s="89"/>
      <c r="E426" s="89"/>
      <c r="F426" s="89"/>
      <c r="G426" s="89"/>
    </row>
    <row r="427" spans="3:7" x14ac:dyDescent="0.25">
      <c r="C427" s="81"/>
      <c r="D427" s="89"/>
      <c r="E427" s="89"/>
      <c r="F427" s="89"/>
      <c r="G427" s="89"/>
    </row>
    <row r="428" spans="3:7" x14ac:dyDescent="0.25">
      <c r="C428" s="81"/>
      <c r="D428" s="89"/>
      <c r="E428" s="89"/>
      <c r="F428" s="89"/>
      <c r="G428" s="89"/>
    </row>
    <row r="429" spans="3:7" x14ac:dyDescent="0.25">
      <c r="C429" s="81"/>
      <c r="D429" s="89"/>
      <c r="E429" s="89"/>
      <c r="F429" s="89"/>
      <c r="G429" s="89"/>
    </row>
    <row r="430" spans="3:7" x14ac:dyDescent="0.25">
      <c r="C430" s="81"/>
      <c r="D430" s="89"/>
      <c r="E430" s="89"/>
      <c r="F430" s="89"/>
      <c r="G430" s="89"/>
    </row>
    <row r="431" spans="3:7" x14ac:dyDescent="0.25">
      <c r="C431" s="81"/>
      <c r="D431" s="89"/>
      <c r="E431" s="89"/>
      <c r="F431" s="89"/>
      <c r="G431" s="89"/>
    </row>
    <row r="432" spans="3:7" x14ac:dyDescent="0.25">
      <c r="C432" s="81"/>
      <c r="D432" s="89"/>
      <c r="E432" s="89"/>
      <c r="F432" s="89"/>
      <c r="G432" s="89"/>
    </row>
    <row r="433" spans="3:7" x14ac:dyDescent="0.25">
      <c r="C433" s="81"/>
      <c r="D433" s="89"/>
      <c r="E433" s="89"/>
      <c r="F433" s="89"/>
      <c r="G433" s="89"/>
    </row>
    <row r="434" spans="3:7" x14ac:dyDescent="0.25">
      <c r="C434" s="81"/>
      <c r="D434" s="89"/>
      <c r="E434" s="89"/>
      <c r="F434" s="89"/>
      <c r="G434" s="89"/>
    </row>
    <row r="435" spans="3:7" x14ac:dyDescent="0.25">
      <c r="C435" s="81"/>
      <c r="D435" s="89"/>
      <c r="E435" s="89"/>
      <c r="F435" s="89"/>
      <c r="G435" s="89"/>
    </row>
    <row r="436" spans="3:7" x14ac:dyDescent="0.25">
      <c r="C436" s="81"/>
      <c r="D436" s="89"/>
      <c r="E436" s="89"/>
      <c r="F436" s="89"/>
      <c r="G436" s="89"/>
    </row>
    <row r="437" spans="3:7" x14ac:dyDescent="0.25">
      <c r="C437" s="81"/>
      <c r="D437" s="89"/>
      <c r="E437" s="89"/>
      <c r="F437" s="89"/>
      <c r="G437" s="89"/>
    </row>
    <row r="438" spans="3:7" x14ac:dyDescent="0.25">
      <c r="C438" s="81"/>
      <c r="D438" s="89"/>
      <c r="E438" s="89"/>
      <c r="F438" s="89"/>
      <c r="G438" s="89"/>
    </row>
    <row r="439" spans="3:7" x14ac:dyDescent="0.25">
      <c r="C439" s="81"/>
      <c r="D439" s="89"/>
      <c r="E439" s="89"/>
      <c r="F439" s="89"/>
      <c r="G439" s="89"/>
    </row>
    <row r="440" spans="3:7" x14ac:dyDescent="0.25">
      <c r="C440" s="81"/>
      <c r="D440" s="89"/>
      <c r="E440" s="89"/>
      <c r="F440" s="89"/>
      <c r="G440" s="89"/>
    </row>
    <row r="441" spans="3:7" x14ac:dyDescent="0.25">
      <c r="C441" s="81"/>
      <c r="D441" s="89"/>
      <c r="E441" s="89"/>
      <c r="F441" s="89"/>
      <c r="G441" s="89"/>
    </row>
    <row r="442" spans="3:7" x14ac:dyDescent="0.25">
      <c r="C442" s="81"/>
      <c r="D442" s="89"/>
      <c r="E442" s="89"/>
      <c r="F442" s="89"/>
      <c r="G442" s="89"/>
    </row>
    <row r="443" spans="3:7" x14ac:dyDescent="0.25">
      <c r="C443" s="81"/>
      <c r="D443" s="89"/>
      <c r="E443" s="89"/>
      <c r="F443" s="89"/>
      <c r="G443" s="89"/>
    </row>
    <row r="444" spans="3:7" x14ac:dyDescent="0.25">
      <c r="C444" s="81"/>
      <c r="D444" s="89"/>
      <c r="E444" s="89"/>
      <c r="F444" s="89"/>
      <c r="G444" s="89"/>
    </row>
    <row r="445" spans="3:7" x14ac:dyDescent="0.25">
      <c r="C445" s="81"/>
      <c r="D445" s="89"/>
      <c r="E445" s="89"/>
      <c r="F445" s="89"/>
      <c r="G445" s="89"/>
    </row>
    <row r="446" spans="3:7" x14ac:dyDescent="0.25">
      <c r="C446" s="81"/>
      <c r="D446" s="89"/>
      <c r="E446" s="89"/>
      <c r="F446" s="89"/>
      <c r="G446" s="89"/>
    </row>
    <row r="447" spans="3:7" x14ac:dyDescent="0.25">
      <c r="C447" s="81"/>
      <c r="D447" s="89"/>
      <c r="E447" s="89"/>
      <c r="F447" s="89"/>
      <c r="G447" s="89"/>
    </row>
    <row r="448" spans="3:7" x14ac:dyDescent="0.25">
      <c r="C448" s="81"/>
      <c r="D448" s="89"/>
      <c r="E448" s="89"/>
      <c r="F448" s="89"/>
      <c r="G448" s="89"/>
    </row>
    <row r="449" spans="3:7" x14ac:dyDescent="0.25">
      <c r="C449" s="81"/>
      <c r="D449" s="89"/>
      <c r="E449" s="89"/>
      <c r="F449" s="89"/>
      <c r="G449" s="89"/>
    </row>
    <row r="450" spans="3:7" x14ac:dyDescent="0.25">
      <c r="C450" s="81"/>
      <c r="D450" s="89"/>
      <c r="E450" s="89"/>
      <c r="F450" s="89"/>
      <c r="G450" s="89"/>
    </row>
    <row r="451" spans="3:7" x14ac:dyDescent="0.25">
      <c r="C451" s="81"/>
      <c r="D451" s="89"/>
      <c r="E451" s="89"/>
      <c r="F451" s="89"/>
      <c r="G451" s="89"/>
    </row>
    <row r="452" spans="3:7" x14ac:dyDescent="0.25">
      <c r="C452" s="81"/>
      <c r="D452" s="89"/>
      <c r="E452" s="89"/>
      <c r="F452" s="89"/>
      <c r="G452" s="89"/>
    </row>
    <row r="453" spans="3:7" x14ac:dyDescent="0.25">
      <c r="C453" s="81"/>
      <c r="D453" s="89"/>
      <c r="E453" s="89"/>
      <c r="F453" s="89"/>
      <c r="G453" s="89"/>
    </row>
    <row r="454" spans="3:7" x14ac:dyDescent="0.25">
      <c r="C454" s="81"/>
      <c r="D454" s="89"/>
      <c r="E454" s="89"/>
      <c r="F454" s="89"/>
      <c r="G454" s="89"/>
    </row>
    <row r="455" spans="3:7" x14ac:dyDescent="0.25">
      <c r="C455" s="81"/>
      <c r="D455" s="89"/>
      <c r="E455" s="89"/>
      <c r="F455" s="89"/>
      <c r="G455" s="89"/>
    </row>
    <row r="456" spans="3:7" x14ac:dyDescent="0.25">
      <c r="C456" s="81"/>
      <c r="D456" s="89"/>
      <c r="E456" s="89"/>
      <c r="F456" s="89"/>
      <c r="G456" s="89"/>
    </row>
    <row r="457" spans="3:7" x14ac:dyDescent="0.25">
      <c r="C457" s="81"/>
      <c r="D457" s="89"/>
      <c r="E457" s="89"/>
      <c r="F457" s="89"/>
      <c r="G457" s="89"/>
    </row>
    <row r="458" spans="3:7" x14ac:dyDescent="0.25">
      <c r="C458" s="81"/>
      <c r="D458" s="89"/>
      <c r="E458" s="89"/>
      <c r="F458" s="89"/>
      <c r="G458" s="89"/>
    </row>
    <row r="459" spans="3:7" x14ac:dyDescent="0.25">
      <c r="C459" s="81"/>
      <c r="D459" s="89"/>
      <c r="E459" s="89"/>
      <c r="F459" s="89"/>
      <c r="G459" s="89"/>
    </row>
    <row r="460" spans="3:7" x14ac:dyDescent="0.25">
      <c r="C460" s="81"/>
      <c r="D460" s="89"/>
      <c r="E460" s="89"/>
      <c r="F460" s="89"/>
      <c r="G460" s="89"/>
    </row>
    <row r="461" spans="3:7" x14ac:dyDescent="0.25">
      <c r="C461" s="81"/>
      <c r="D461" s="89"/>
      <c r="E461" s="89"/>
      <c r="F461" s="89"/>
      <c r="G461" s="89"/>
    </row>
    <row r="462" spans="3:7" x14ac:dyDescent="0.25">
      <c r="C462" s="81"/>
      <c r="D462" s="89"/>
      <c r="E462" s="89"/>
      <c r="F462" s="89"/>
      <c r="G462" s="89"/>
    </row>
    <row r="463" spans="3:7" x14ac:dyDescent="0.25">
      <c r="C463" s="81"/>
      <c r="D463" s="89"/>
      <c r="E463" s="89"/>
      <c r="F463" s="89"/>
      <c r="G463" s="89"/>
    </row>
    <row r="464" spans="3:7" x14ac:dyDescent="0.25">
      <c r="C464" s="81"/>
      <c r="D464" s="89"/>
      <c r="E464" s="89"/>
      <c r="F464" s="89"/>
      <c r="G464" s="89"/>
    </row>
    <row r="465" spans="3:7" x14ac:dyDescent="0.25">
      <c r="C465" s="81"/>
      <c r="D465" s="89"/>
      <c r="E465" s="89"/>
      <c r="F465" s="89"/>
      <c r="G465" s="89"/>
    </row>
    <row r="466" spans="3:7" x14ac:dyDescent="0.25">
      <c r="C466" s="81"/>
      <c r="D466" s="89"/>
      <c r="E466" s="89"/>
      <c r="F466" s="89"/>
      <c r="G466" s="89"/>
    </row>
    <row r="467" spans="3:7" x14ac:dyDescent="0.25">
      <c r="C467" s="81"/>
      <c r="D467" s="89"/>
      <c r="E467" s="89"/>
      <c r="F467" s="89"/>
      <c r="G467" s="89"/>
    </row>
    <row r="468" spans="3:7" x14ac:dyDescent="0.25">
      <c r="C468" s="81"/>
      <c r="D468" s="89"/>
      <c r="E468" s="89"/>
      <c r="F468" s="89"/>
      <c r="G468" s="89"/>
    </row>
    <row r="469" spans="3:7" x14ac:dyDescent="0.25">
      <c r="C469" s="81"/>
      <c r="D469" s="89"/>
      <c r="E469" s="89"/>
      <c r="F469" s="89"/>
      <c r="G469" s="89"/>
    </row>
    <row r="470" spans="3:7" x14ac:dyDescent="0.25">
      <c r="C470" s="81"/>
      <c r="D470" s="89"/>
      <c r="E470" s="89"/>
      <c r="F470" s="89"/>
      <c r="G470" s="89"/>
    </row>
    <row r="471" spans="3:7" x14ac:dyDescent="0.25">
      <c r="C471" s="81"/>
      <c r="D471" s="89"/>
      <c r="E471" s="89"/>
      <c r="F471" s="89"/>
      <c r="G471" s="89"/>
    </row>
    <row r="472" spans="3:7" x14ac:dyDescent="0.25">
      <c r="C472" s="81"/>
      <c r="D472" s="89"/>
      <c r="E472" s="89"/>
      <c r="F472" s="89"/>
      <c r="G472" s="89"/>
    </row>
    <row r="473" spans="3:7" x14ac:dyDescent="0.25">
      <c r="C473" s="81"/>
      <c r="D473" s="89"/>
      <c r="E473" s="89"/>
      <c r="F473" s="89"/>
      <c r="G473" s="89"/>
    </row>
    <row r="474" spans="3:7" x14ac:dyDescent="0.25">
      <c r="C474" s="81"/>
      <c r="D474" s="89"/>
      <c r="E474" s="89"/>
      <c r="F474" s="89"/>
      <c r="G474" s="89"/>
    </row>
    <row r="475" spans="3:7" x14ac:dyDescent="0.25">
      <c r="C475" s="81"/>
      <c r="D475" s="89"/>
      <c r="E475" s="89"/>
      <c r="F475" s="89"/>
      <c r="G475" s="89"/>
    </row>
    <row r="476" spans="3:7" x14ac:dyDescent="0.25">
      <c r="C476" s="81"/>
      <c r="D476" s="89"/>
      <c r="E476" s="89"/>
      <c r="F476" s="89"/>
      <c r="G476" s="89"/>
    </row>
    <row r="477" spans="3:7" x14ac:dyDescent="0.25">
      <c r="C477" s="81"/>
      <c r="D477" s="89"/>
      <c r="E477" s="89"/>
      <c r="F477" s="89"/>
      <c r="G477" s="89"/>
    </row>
    <row r="478" spans="3:7" x14ac:dyDescent="0.25">
      <c r="C478" s="81"/>
      <c r="D478" s="89"/>
      <c r="E478" s="89"/>
      <c r="F478" s="89"/>
      <c r="G478" s="89"/>
    </row>
    <row r="479" spans="3:7" x14ac:dyDescent="0.25">
      <c r="C479" s="81"/>
      <c r="D479" s="89"/>
      <c r="E479" s="89"/>
      <c r="F479" s="89"/>
      <c r="G479" s="89"/>
    </row>
    <row r="480" spans="3:7" x14ac:dyDescent="0.25">
      <c r="C480" s="81"/>
      <c r="D480" s="89"/>
      <c r="E480" s="89"/>
      <c r="F480" s="89"/>
      <c r="G480" s="89"/>
    </row>
    <row r="481" spans="3:7" x14ac:dyDescent="0.25">
      <c r="C481" s="81"/>
      <c r="D481" s="89"/>
      <c r="E481" s="89"/>
      <c r="F481" s="89"/>
      <c r="G481" s="89"/>
    </row>
    <row r="482" spans="3:7" x14ac:dyDescent="0.25">
      <c r="C482" s="81"/>
      <c r="D482" s="89"/>
      <c r="E482" s="89"/>
      <c r="F482" s="89"/>
      <c r="G482" s="89"/>
    </row>
    <row r="483" spans="3:7" x14ac:dyDescent="0.25">
      <c r="C483" s="81"/>
      <c r="D483" s="89"/>
      <c r="E483" s="89"/>
      <c r="F483" s="89"/>
      <c r="G483" s="89"/>
    </row>
    <row r="484" spans="3:7" x14ac:dyDescent="0.25">
      <c r="C484" s="81"/>
      <c r="D484" s="89"/>
      <c r="E484" s="89"/>
      <c r="F484" s="89"/>
      <c r="G484" s="89"/>
    </row>
    <row r="485" spans="3:7" x14ac:dyDescent="0.25">
      <c r="C485" s="81"/>
      <c r="D485" s="89"/>
      <c r="E485" s="89"/>
      <c r="F485" s="89"/>
      <c r="G485" s="89"/>
    </row>
    <row r="486" spans="3:7" x14ac:dyDescent="0.25">
      <c r="C486" s="81"/>
      <c r="D486" s="89"/>
      <c r="E486" s="89"/>
      <c r="F486" s="89"/>
      <c r="G486" s="89"/>
    </row>
    <row r="487" spans="3:7" x14ac:dyDescent="0.25">
      <c r="C487" s="81"/>
      <c r="D487" s="89"/>
      <c r="E487" s="89"/>
      <c r="F487" s="89"/>
      <c r="G487" s="89"/>
    </row>
    <row r="488" spans="3:7" x14ac:dyDescent="0.25">
      <c r="C488" s="81"/>
      <c r="D488" s="89"/>
      <c r="E488" s="89"/>
      <c r="F488" s="89"/>
      <c r="G488" s="89"/>
    </row>
    <row r="489" spans="3:7" x14ac:dyDescent="0.25">
      <c r="C489" s="81"/>
      <c r="D489" s="89"/>
      <c r="E489" s="89"/>
      <c r="F489" s="89"/>
      <c r="G489" s="89"/>
    </row>
    <row r="490" spans="3:7" x14ac:dyDescent="0.25">
      <c r="C490" s="81"/>
      <c r="D490" s="89"/>
      <c r="E490" s="89"/>
      <c r="F490" s="89"/>
      <c r="G490" s="89"/>
    </row>
    <row r="491" spans="3:7" x14ac:dyDescent="0.25">
      <c r="C491" s="81"/>
      <c r="D491" s="89"/>
      <c r="E491" s="89"/>
      <c r="F491" s="89"/>
      <c r="G491" s="89"/>
    </row>
    <row r="492" spans="3:7" x14ac:dyDescent="0.25">
      <c r="C492" s="81"/>
      <c r="D492" s="89"/>
      <c r="E492" s="89"/>
      <c r="F492" s="89"/>
      <c r="G492" s="89"/>
    </row>
    <row r="493" spans="3:7" x14ac:dyDescent="0.25">
      <c r="C493" s="81"/>
      <c r="D493" s="89"/>
      <c r="E493" s="89"/>
      <c r="F493" s="89"/>
      <c r="G493" s="89"/>
    </row>
    <row r="494" spans="3:7" x14ac:dyDescent="0.25">
      <c r="C494" s="81"/>
      <c r="D494" s="89"/>
      <c r="E494" s="89"/>
      <c r="F494" s="89"/>
      <c r="G494" s="89"/>
    </row>
    <row r="495" spans="3:7" x14ac:dyDescent="0.25">
      <c r="C495" s="81"/>
      <c r="D495" s="89"/>
      <c r="E495" s="89"/>
      <c r="F495" s="89"/>
      <c r="G495" s="89"/>
    </row>
    <row r="496" spans="3:7" x14ac:dyDescent="0.25">
      <c r="C496" s="81"/>
      <c r="D496" s="89"/>
      <c r="E496" s="89"/>
      <c r="F496" s="89"/>
      <c r="G496" s="89"/>
    </row>
    <row r="497" spans="3:7" x14ac:dyDescent="0.25">
      <c r="C497" s="81"/>
      <c r="D497" s="89"/>
      <c r="E497" s="89"/>
      <c r="F497" s="89"/>
      <c r="G497" s="89"/>
    </row>
    <row r="498" spans="3:7" x14ac:dyDescent="0.25">
      <c r="C498" s="81"/>
      <c r="D498" s="89"/>
      <c r="E498" s="89"/>
      <c r="F498" s="89"/>
      <c r="G498" s="89"/>
    </row>
    <row r="499" spans="3:7" x14ac:dyDescent="0.25">
      <c r="C499" s="81"/>
      <c r="D499" s="89"/>
      <c r="E499" s="89"/>
      <c r="F499" s="89"/>
      <c r="G499" s="89"/>
    </row>
    <row r="500" spans="3:7" x14ac:dyDescent="0.25">
      <c r="C500" s="81"/>
      <c r="D500" s="89"/>
      <c r="E500" s="89"/>
      <c r="F500" s="89"/>
      <c r="G500" s="89"/>
    </row>
    <row r="501" spans="3:7" x14ac:dyDescent="0.25">
      <c r="C501" s="81"/>
      <c r="D501" s="89"/>
      <c r="E501" s="89"/>
      <c r="F501" s="89"/>
      <c r="G501" s="89"/>
    </row>
    <row r="502" spans="3:7" x14ac:dyDescent="0.25">
      <c r="C502" s="81"/>
      <c r="D502" s="89"/>
      <c r="E502" s="89"/>
      <c r="F502" s="89"/>
      <c r="G502" s="89"/>
    </row>
    <row r="503" spans="3:7" x14ac:dyDescent="0.25">
      <c r="C503" s="81"/>
      <c r="D503" s="89"/>
      <c r="E503" s="89"/>
      <c r="F503" s="89"/>
      <c r="G503" s="89"/>
    </row>
    <row r="504" spans="3:7" x14ac:dyDescent="0.25">
      <c r="C504" s="81"/>
      <c r="D504" s="89"/>
      <c r="E504" s="89"/>
      <c r="F504" s="89"/>
      <c r="G504" s="89"/>
    </row>
    <row r="505" spans="3:7" x14ac:dyDescent="0.25">
      <c r="C505" s="81"/>
      <c r="D505" s="89"/>
      <c r="E505" s="89"/>
      <c r="F505" s="89"/>
      <c r="G505" s="89"/>
    </row>
    <row r="506" spans="3:7" x14ac:dyDescent="0.25">
      <c r="C506" s="81"/>
      <c r="D506" s="89"/>
      <c r="E506" s="89"/>
      <c r="F506" s="89"/>
      <c r="G506" s="89"/>
    </row>
    <row r="507" spans="3:7" x14ac:dyDescent="0.25">
      <c r="C507" s="81"/>
      <c r="D507" s="89"/>
      <c r="E507" s="89"/>
      <c r="F507" s="89"/>
      <c r="G507" s="89"/>
    </row>
    <row r="508" spans="3:7" x14ac:dyDescent="0.25">
      <c r="C508" s="81"/>
      <c r="D508" s="89"/>
      <c r="E508" s="89"/>
      <c r="F508" s="89"/>
      <c r="G508" s="89"/>
    </row>
    <row r="509" spans="3:7" x14ac:dyDescent="0.25">
      <c r="C509" s="81"/>
      <c r="D509" s="89"/>
      <c r="E509" s="89"/>
      <c r="F509" s="89"/>
      <c r="G509" s="89"/>
    </row>
    <row r="510" spans="3:7" x14ac:dyDescent="0.25">
      <c r="C510" s="81"/>
      <c r="D510" s="89"/>
      <c r="E510" s="89"/>
      <c r="F510" s="89"/>
      <c r="G510" s="89"/>
    </row>
    <row r="511" spans="3:7" x14ac:dyDescent="0.25">
      <c r="C511" s="81"/>
      <c r="D511" s="89"/>
      <c r="E511" s="89"/>
      <c r="F511" s="89"/>
      <c r="G511" s="89"/>
    </row>
    <row r="512" spans="3:7" x14ac:dyDescent="0.25">
      <c r="C512" s="81"/>
      <c r="D512" s="89"/>
      <c r="E512" s="89"/>
      <c r="F512" s="89"/>
      <c r="G512" s="89"/>
    </row>
    <row r="513" spans="3:7" x14ac:dyDescent="0.25">
      <c r="C513" s="81"/>
      <c r="D513" s="89"/>
      <c r="E513" s="89"/>
      <c r="F513" s="89"/>
      <c r="G513" s="89"/>
    </row>
  </sheetData>
  <sheetProtection algorithmName="SHA-512" hashValue="551FTm/ykGrSbqCPiAHy9aviC8XBN6eCZEA979CO1KI5JpPDdAS7yqFp/88xxCEjifvOZGFVWopttD6e1lR8nw==" saltValue="M0hnlKOmEDFPg8b1BbkQAg==" spinCount="100000" sheet="1" objects="1" scenarios="1"/>
  <mergeCells count="2">
    <mergeCell ref="F3:G3"/>
    <mergeCell ref="N5:O5"/>
  </mergeCells>
  <conditionalFormatting sqref="C402:G513 C49:C133 C143:C401">
    <cfRule type="expression" dxfId="7" priority="4">
      <formula>C49&lt;&gt;""</formula>
    </cfRule>
  </conditionalFormatting>
  <conditionalFormatting sqref="C14:G401 H15:H400 I15:I402">
    <cfRule type="expression" dxfId="6" priority="3">
      <formula>ROW()&lt;COUNTIF($C:$C,"&gt;0")+15</formula>
    </cfRule>
  </conditionalFormatting>
  <conditionalFormatting sqref="C14:G14">
    <cfRule type="expression" dxfId="5" priority="2">
      <formula>$C$14=0</formula>
    </cfRule>
  </conditionalFormatting>
  <conditionalFormatting sqref="C134:C142">
    <cfRule type="expression" dxfId="4" priority="1">
      <formula>C134&lt;&gt;""</formula>
    </cfRule>
  </conditionalFormatting>
  <dataValidations count="3">
    <dataValidation type="custom" allowBlank="1" showInputMessage="1" showErrorMessage="1" errorTitle="Error" error="La cantidad de período de gracia debe ser menor al número de pagos" sqref="D9">
      <formula1>D9&lt;D7</formula1>
    </dataValidation>
    <dataValidation type="list" allowBlank="1" showInputMessage="1" showErrorMessage="1" sqref="D8">
      <formula1>Tipos</formula1>
    </dataValidation>
    <dataValidation type="list" allowBlank="1" showInputMessage="1" showErrorMessage="1" sqref="D6">
      <formula1>Frecuencia</formula1>
    </dataValidation>
  </dataValidation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X998"/>
  <sheetViews>
    <sheetView topLeftCell="A24" zoomScale="115" zoomScaleNormal="115" workbookViewId="0">
      <selection activeCell="A38" sqref="A38"/>
    </sheetView>
  </sheetViews>
  <sheetFormatPr baseColWidth="10" defaultColWidth="14.42578125" defaultRowHeight="15" customHeight="1" x14ac:dyDescent="0.2"/>
  <cols>
    <col min="1" max="1" width="14.42578125" style="31" customWidth="1"/>
    <col min="2" max="2" width="38.85546875" style="31" customWidth="1"/>
    <col min="3" max="6" width="14.42578125" style="31" customWidth="1"/>
    <col min="7" max="16384" width="14.42578125" style="31"/>
  </cols>
  <sheetData>
    <row r="1" spans="1:17" x14ac:dyDescent="0.25">
      <c r="A1" s="30"/>
      <c r="B1" s="30"/>
      <c r="C1" s="30"/>
      <c r="D1" s="30"/>
      <c r="E1" s="30"/>
      <c r="F1" s="30"/>
      <c r="G1" s="30"/>
      <c r="H1" s="30"/>
      <c r="I1" s="30"/>
      <c r="J1" s="30"/>
      <c r="K1" s="30"/>
      <c r="L1" s="30"/>
      <c r="M1" s="30"/>
      <c r="N1" s="30"/>
      <c r="O1" s="30"/>
      <c r="P1" s="30"/>
      <c r="Q1" s="30"/>
    </row>
    <row r="2" spans="1:17" x14ac:dyDescent="0.25">
      <c r="A2" s="30"/>
      <c r="B2" s="30"/>
      <c r="C2" s="30"/>
      <c r="D2" s="30"/>
      <c r="E2" s="30"/>
      <c r="F2" s="30"/>
      <c r="G2" s="30"/>
      <c r="H2" s="30"/>
      <c r="I2" s="30"/>
      <c r="J2" s="30"/>
      <c r="K2" s="30"/>
      <c r="L2" s="30"/>
      <c r="M2" s="30"/>
      <c r="N2" s="30"/>
      <c r="O2" s="30"/>
      <c r="P2" s="30"/>
      <c r="Q2" s="30"/>
    </row>
    <row r="3" spans="1:17" x14ac:dyDescent="0.25">
      <c r="A3" s="30"/>
      <c r="B3" s="30"/>
      <c r="C3" s="30"/>
      <c r="D3" s="30"/>
      <c r="E3" s="30"/>
      <c r="F3" s="30"/>
      <c r="G3" s="30"/>
      <c r="H3" s="30"/>
      <c r="I3" s="30"/>
      <c r="J3" s="30"/>
      <c r="K3" s="30"/>
      <c r="L3" s="30"/>
      <c r="M3" s="30"/>
      <c r="N3" s="30"/>
      <c r="O3" s="30"/>
      <c r="P3" s="30"/>
      <c r="Q3" s="30"/>
    </row>
    <row r="4" spans="1:17" x14ac:dyDescent="0.25">
      <c r="A4" s="30"/>
      <c r="B4" s="30"/>
      <c r="C4" s="30"/>
      <c r="D4" s="30"/>
      <c r="E4" s="30"/>
      <c r="F4" s="30"/>
      <c r="G4" s="30"/>
      <c r="H4" s="30"/>
      <c r="I4" s="30"/>
      <c r="J4" s="30"/>
      <c r="K4" s="30"/>
      <c r="L4" s="30"/>
      <c r="M4" s="30"/>
      <c r="N4" s="30"/>
      <c r="O4" s="30"/>
      <c r="P4" s="30"/>
      <c r="Q4" s="30"/>
    </row>
    <row r="5" spans="1:17" x14ac:dyDescent="0.25">
      <c r="A5" s="231" t="s">
        <v>25</v>
      </c>
      <c r="B5" s="228"/>
      <c r="C5" s="228"/>
      <c r="D5" s="228"/>
      <c r="E5" s="228"/>
      <c r="F5" s="228"/>
      <c r="G5" s="228"/>
      <c r="H5" s="228"/>
      <c r="I5" s="228"/>
      <c r="J5" s="228"/>
      <c r="K5" s="228"/>
      <c r="L5" s="228"/>
      <c r="M5" s="228"/>
      <c r="N5" s="228"/>
      <c r="O5" s="229"/>
      <c r="P5" s="230"/>
      <c r="Q5" s="230"/>
    </row>
    <row r="6" spans="1:17" x14ac:dyDescent="0.25">
      <c r="A6" s="30"/>
      <c r="B6" s="30"/>
      <c r="C6" s="30"/>
      <c r="D6" s="30"/>
      <c r="E6" s="30"/>
      <c r="F6" s="30"/>
      <c r="G6" s="30"/>
      <c r="H6" s="30"/>
      <c r="I6" s="30"/>
      <c r="J6" s="30"/>
      <c r="K6" s="30"/>
      <c r="L6" s="30"/>
      <c r="M6" s="30"/>
      <c r="N6" s="30"/>
      <c r="O6" s="30"/>
      <c r="P6" s="30"/>
      <c r="Q6" s="30"/>
    </row>
    <row r="7" spans="1:17" ht="14.25" x14ac:dyDescent="0.2">
      <c r="A7" s="232" t="s">
        <v>26</v>
      </c>
      <c r="B7" s="233"/>
      <c r="C7" s="236" t="s">
        <v>27</v>
      </c>
      <c r="D7" s="228"/>
      <c r="E7" s="228"/>
      <c r="F7" s="228"/>
      <c r="G7" s="228"/>
      <c r="H7" s="228"/>
      <c r="I7" s="228"/>
      <c r="J7" s="228"/>
      <c r="K7" s="228"/>
      <c r="L7" s="228"/>
      <c r="M7" s="228"/>
      <c r="N7" s="229"/>
      <c r="O7" s="237" t="s">
        <v>28</v>
      </c>
      <c r="P7" s="239"/>
      <c r="Q7" s="239"/>
    </row>
    <row r="8" spans="1:17" ht="14.25" x14ac:dyDescent="0.2">
      <c r="A8" s="234"/>
      <c r="B8" s="235"/>
      <c r="C8" s="32" t="s">
        <v>29</v>
      </c>
      <c r="D8" s="32" t="s">
        <v>30</v>
      </c>
      <c r="E8" s="32" t="s">
        <v>31</v>
      </c>
      <c r="F8" s="32" t="s">
        <v>32</v>
      </c>
      <c r="G8" s="32" t="s">
        <v>33</v>
      </c>
      <c r="H8" s="32" t="s">
        <v>34</v>
      </c>
      <c r="I8" s="32" t="s">
        <v>35</v>
      </c>
      <c r="J8" s="32" t="s">
        <v>36</v>
      </c>
      <c r="K8" s="32" t="s">
        <v>37</v>
      </c>
      <c r="L8" s="32" t="s">
        <v>38</v>
      </c>
      <c r="M8" s="32" t="s">
        <v>39</v>
      </c>
      <c r="N8" s="32" t="s">
        <v>40</v>
      </c>
      <c r="O8" s="238"/>
      <c r="P8" s="240"/>
      <c r="Q8" s="240"/>
    </row>
    <row r="9" spans="1:17" x14ac:dyDescent="0.25">
      <c r="A9" s="30"/>
      <c r="B9" s="30"/>
      <c r="C9" s="30"/>
      <c r="D9" s="30"/>
      <c r="E9" s="30"/>
      <c r="F9" s="30"/>
      <c r="G9" s="30"/>
      <c r="H9" s="30"/>
      <c r="I9" s="30"/>
      <c r="J9" s="30"/>
      <c r="K9" s="30"/>
      <c r="L9" s="30"/>
      <c r="M9" s="30"/>
      <c r="N9" s="30"/>
      <c r="O9" s="30"/>
      <c r="P9" s="30"/>
      <c r="Q9" s="30"/>
    </row>
    <row r="10" spans="1:17" x14ac:dyDescent="0.25">
      <c r="A10" s="32"/>
      <c r="B10" s="33"/>
      <c r="C10" s="236" t="s">
        <v>41</v>
      </c>
      <c r="D10" s="228"/>
      <c r="E10" s="228"/>
      <c r="F10" s="228"/>
      <c r="G10" s="228"/>
      <c r="H10" s="228"/>
      <c r="I10" s="228"/>
      <c r="J10" s="228"/>
      <c r="K10" s="228"/>
      <c r="L10" s="228"/>
      <c r="M10" s="228"/>
      <c r="N10" s="228"/>
      <c r="O10" s="229"/>
      <c r="P10" s="30"/>
      <c r="Q10" s="30"/>
    </row>
    <row r="11" spans="1:17" x14ac:dyDescent="0.25">
      <c r="A11" s="32">
        <v>1</v>
      </c>
      <c r="B11" s="33" t="s">
        <v>42</v>
      </c>
      <c r="C11" s="34"/>
      <c r="D11" s="35" t="str">
        <f t="shared" ref="D11:N11" si="0">C43</f>
        <v>$ 0</v>
      </c>
      <c r="E11" s="35" t="str">
        <f t="shared" si="0"/>
        <v>$ 0</v>
      </c>
      <c r="F11" s="35" t="str">
        <f t="shared" si="0"/>
        <v>$ 0</v>
      </c>
      <c r="G11" s="35" t="str">
        <f t="shared" si="0"/>
        <v>$ 0</v>
      </c>
      <c r="H11" s="35" t="str">
        <f t="shared" si="0"/>
        <v>$ 0</v>
      </c>
      <c r="I11" s="35" t="str">
        <f t="shared" si="0"/>
        <v>$ 0</v>
      </c>
      <c r="J11" s="35" t="str">
        <f t="shared" si="0"/>
        <v>$ 0</v>
      </c>
      <c r="K11" s="35" t="str">
        <f t="shared" si="0"/>
        <v>$ 0</v>
      </c>
      <c r="L11" s="35" t="str">
        <f t="shared" si="0"/>
        <v>$ 0</v>
      </c>
      <c r="M11" s="35" t="str">
        <f t="shared" si="0"/>
        <v>$ 0</v>
      </c>
      <c r="N11" s="35" t="str">
        <f t="shared" si="0"/>
        <v>$ 0</v>
      </c>
      <c r="O11" s="35"/>
      <c r="P11" s="30"/>
      <c r="Q11" s="30"/>
    </row>
    <row r="12" spans="1:17" x14ac:dyDescent="0.25">
      <c r="A12" s="32"/>
      <c r="B12" s="33"/>
      <c r="C12" s="36"/>
      <c r="D12" s="36"/>
      <c r="E12" s="36"/>
      <c r="F12" s="36"/>
      <c r="G12" s="36"/>
      <c r="H12" s="36"/>
      <c r="I12" s="36"/>
      <c r="J12" s="36"/>
      <c r="K12" s="36"/>
      <c r="L12" s="36"/>
      <c r="M12" s="36"/>
      <c r="N12" s="36"/>
      <c r="O12" s="35"/>
      <c r="P12" s="30"/>
      <c r="Q12" s="30"/>
    </row>
    <row r="13" spans="1:17" x14ac:dyDescent="0.25">
      <c r="A13" s="32">
        <v>2</v>
      </c>
      <c r="B13" s="37" t="s">
        <v>43</v>
      </c>
      <c r="C13" s="36"/>
      <c r="D13" s="36"/>
      <c r="E13" s="36"/>
      <c r="F13" s="36"/>
      <c r="G13" s="36"/>
      <c r="H13" s="36"/>
      <c r="I13" s="36"/>
      <c r="J13" s="36"/>
      <c r="K13" s="36"/>
      <c r="L13" s="36"/>
      <c r="M13" s="36"/>
      <c r="N13" s="36"/>
      <c r="O13" s="35"/>
      <c r="P13" s="30"/>
      <c r="Q13" s="30"/>
    </row>
    <row r="14" spans="1:17" x14ac:dyDescent="0.25">
      <c r="A14" s="32">
        <v>3</v>
      </c>
      <c r="B14" s="33" t="s">
        <v>44</v>
      </c>
      <c r="C14" s="34"/>
      <c r="D14" s="38"/>
      <c r="E14" s="38"/>
      <c r="F14" s="38"/>
      <c r="G14" s="38"/>
      <c r="H14" s="38"/>
      <c r="I14" s="38"/>
      <c r="J14" s="38"/>
      <c r="K14" s="38"/>
      <c r="L14" s="38"/>
      <c r="M14" s="38"/>
      <c r="N14" s="38"/>
      <c r="O14" s="35" t="s">
        <v>45</v>
      </c>
      <c r="P14" s="30"/>
      <c r="Q14" s="30"/>
    </row>
    <row r="15" spans="1:17" x14ac:dyDescent="0.25">
      <c r="A15" s="32">
        <v>4</v>
      </c>
      <c r="B15" s="33" t="s">
        <v>46</v>
      </c>
      <c r="C15" s="34"/>
      <c r="D15" s="38"/>
      <c r="E15" s="38"/>
      <c r="F15" s="38"/>
      <c r="G15" s="38"/>
      <c r="H15" s="38"/>
      <c r="I15" s="38"/>
      <c r="J15" s="38"/>
      <c r="K15" s="38"/>
      <c r="L15" s="38"/>
      <c r="M15" s="38"/>
      <c r="N15" s="38"/>
      <c r="O15" s="35" t="s">
        <v>45</v>
      </c>
      <c r="P15" s="30"/>
      <c r="Q15" s="30"/>
    </row>
    <row r="16" spans="1:17" x14ac:dyDescent="0.25">
      <c r="A16" s="32">
        <v>5</v>
      </c>
      <c r="B16" s="33" t="s">
        <v>47</v>
      </c>
      <c r="C16" s="35" t="s">
        <v>45</v>
      </c>
      <c r="D16" s="35" t="s">
        <v>45</v>
      </c>
      <c r="E16" s="35" t="s">
        <v>45</v>
      </c>
      <c r="F16" s="35" t="s">
        <v>45</v>
      </c>
      <c r="G16" s="35" t="s">
        <v>45</v>
      </c>
      <c r="H16" s="35" t="s">
        <v>45</v>
      </c>
      <c r="I16" s="35" t="s">
        <v>45</v>
      </c>
      <c r="J16" s="35" t="s">
        <v>45</v>
      </c>
      <c r="K16" s="35" t="s">
        <v>45</v>
      </c>
      <c r="L16" s="35" t="s">
        <v>45</v>
      </c>
      <c r="M16" s="35" t="s">
        <v>45</v>
      </c>
      <c r="N16" s="35" t="s">
        <v>45</v>
      </c>
      <c r="O16" s="35" t="s">
        <v>45</v>
      </c>
      <c r="P16" s="30"/>
      <c r="Q16" s="30"/>
    </row>
    <row r="17" spans="1:17" x14ac:dyDescent="0.25">
      <c r="A17" s="32"/>
      <c r="B17" s="33"/>
      <c r="C17" s="36"/>
      <c r="D17" s="36"/>
      <c r="E17" s="36"/>
      <c r="F17" s="36"/>
      <c r="G17" s="36"/>
      <c r="H17" s="36"/>
      <c r="I17" s="36"/>
      <c r="J17" s="36"/>
      <c r="K17" s="36"/>
      <c r="L17" s="36"/>
      <c r="M17" s="36"/>
      <c r="N17" s="36"/>
      <c r="O17" s="35"/>
      <c r="P17" s="30"/>
      <c r="Q17" s="30"/>
    </row>
    <row r="18" spans="1:17" x14ac:dyDescent="0.25">
      <c r="A18" s="32"/>
      <c r="B18" s="33"/>
      <c r="C18" s="36"/>
      <c r="D18" s="36"/>
      <c r="E18" s="36"/>
      <c r="F18" s="36"/>
      <c r="G18" s="36"/>
      <c r="H18" s="36"/>
      <c r="I18" s="36"/>
      <c r="J18" s="36"/>
      <c r="K18" s="36"/>
      <c r="L18" s="36"/>
      <c r="M18" s="36"/>
      <c r="N18" s="36"/>
      <c r="O18" s="35"/>
      <c r="P18" s="30"/>
      <c r="Q18" s="30"/>
    </row>
    <row r="19" spans="1:17" x14ac:dyDescent="0.25">
      <c r="A19" s="32">
        <v>6</v>
      </c>
      <c r="B19" s="33" t="s">
        <v>48</v>
      </c>
      <c r="C19" s="35" t="s">
        <v>45</v>
      </c>
      <c r="D19" s="35" t="s">
        <v>45</v>
      </c>
      <c r="E19" s="35" t="s">
        <v>45</v>
      </c>
      <c r="F19" s="35" t="s">
        <v>45</v>
      </c>
      <c r="G19" s="35" t="s">
        <v>45</v>
      </c>
      <c r="H19" s="35" t="s">
        <v>45</v>
      </c>
      <c r="I19" s="35" t="s">
        <v>45</v>
      </c>
      <c r="J19" s="35" t="s">
        <v>45</v>
      </c>
      <c r="K19" s="35" t="s">
        <v>45</v>
      </c>
      <c r="L19" s="35" t="s">
        <v>45</v>
      </c>
      <c r="M19" s="35" t="s">
        <v>45</v>
      </c>
      <c r="N19" s="35" t="s">
        <v>45</v>
      </c>
      <c r="O19" s="35" t="s">
        <v>45</v>
      </c>
      <c r="P19" s="30"/>
      <c r="Q19" s="30"/>
    </row>
    <row r="20" spans="1:17" x14ac:dyDescent="0.25">
      <c r="A20" s="32"/>
      <c r="B20" s="33"/>
      <c r="C20" s="36"/>
      <c r="D20" s="36"/>
      <c r="E20" s="36"/>
      <c r="F20" s="36"/>
      <c r="G20" s="36"/>
      <c r="H20" s="36"/>
      <c r="I20" s="36"/>
      <c r="J20" s="36"/>
      <c r="K20" s="36"/>
      <c r="L20" s="36"/>
      <c r="M20" s="36"/>
      <c r="N20" s="36"/>
      <c r="O20" s="35"/>
      <c r="P20" s="30"/>
      <c r="Q20" s="30"/>
    </row>
    <row r="21" spans="1:17" x14ac:dyDescent="0.25">
      <c r="A21" s="32">
        <v>7</v>
      </c>
      <c r="B21" s="37" t="s">
        <v>49</v>
      </c>
      <c r="C21" s="36"/>
      <c r="D21" s="36"/>
      <c r="E21" s="36"/>
      <c r="F21" s="36"/>
      <c r="G21" s="36"/>
      <c r="H21" s="36"/>
      <c r="I21" s="36"/>
      <c r="J21" s="36"/>
      <c r="K21" s="36"/>
      <c r="L21" s="36"/>
      <c r="M21" s="36"/>
      <c r="N21" s="36"/>
      <c r="O21" s="35"/>
      <c r="P21" s="30"/>
      <c r="Q21" s="30"/>
    </row>
    <row r="22" spans="1:17" x14ac:dyDescent="0.25">
      <c r="A22" s="32">
        <v>8</v>
      </c>
      <c r="B22" s="33" t="s">
        <v>50</v>
      </c>
      <c r="C22" s="38"/>
      <c r="D22" s="38"/>
      <c r="E22" s="38"/>
      <c r="F22" s="38"/>
      <c r="G22" s="38"/>
      <c r="H22" s="38"/>
      <c r="I22" s="38"/>
      <c r="J22" s="38"/>
      <c r="K22" s="38"/>
      <c r="L22" s="38"/>
      <c r="M22" s="38"/>
      <c r="N22" s="38"/>
      <c r="O22" s="35" t="s">
        <v>45</v>
      </c>
      <c r="P22" s="30"/>
      <c r="Q22" s="30"/>
    </row>
    <row r="23" spans="1:17" x14ac:dyDescent="0.25">
      <c r="A23" s="32">
        <v>9</v>
      </c>
      <c r="B23" s="33" t="s">
        <v>51</v>
      </c>
      <c r="C23" s="38"/>
      <c r="D23" s="38"/>
      <c r="E23" s="38"/>
      <c r="F23" s="38"/>
      <c r="G23" s="38"/>
      <c r="H23" s="38"/>
      <c r="I23" s="38"/>
      <c r="J23" s="38"/>
      <c r="K23" s="38"/>
      <c r="L23" s="38"/>
      <c r="M23" s="38"/>
      <c r="N23" s="38"/>
      <c r="O23" s="35" t="s">
        <v>45</v>
      </c>
      <c r="P23" s="30"/>
      <c r="Q23" s="30"/>
    </row>
    <row r="24" spans="1:17" ht="15.75" customHeight="1" x14ac:dyDescent="0.25">
      <c r="A24" s="32">
        <v>10</v>
      </c>
      <c r="B24" s="33" t="s">
        <v>52</v>
      </c>
      <c r="C24" s="38"/>
      <c r="D24" s="38"/>
      <c r="E24" s="38"/>
      <c r="F24" s="38"/>
      <c r="G24" s="38"/>
      <c r="H24" s="38"/>
      <c r="I24" s="38"/>
      <c r="J24" s="38"/>
      <c r="K24" s="38"/>
      <c r="L24" s="38"/>
      <c r="M24" s="38"/>
      <c r="N24" s="38"/>
      <c r="O24" s="35" t="s">
        <v>45</v>
      </c>
      <c r="P24" s="30"/>
      <c r="Q24" s="30"/>
    </row>
    <row r="25" spans="1:17" ht="15.75" customHeight="1" x14ac:dyDescent="0.25">
      <c r="A25" s="32">
        <v>11</v>
      </c>
      <c r="B25" s="33" t="s">
        <v>53</v>
      </c>
      <c r="C25" s="38"/>
      <c r="D25" s="38"/>
      <c r="E25" s="38"/>
      <c r="F25" s="38"/>
      <c r="G25" s="38"/>
      <c r="H25" s="38"/>
      <c r="I25" s="38"/>
      <c r="J25" s="38"/>
      <c r="K25" s="38"/>
      <c r="L25" s="38"/>
      <c r="M25" s="38"/>
      <c r="N25" s="38"/>
      <c r="O25" s="35" t="s">
        <v>45</v>
      </c>
      <c r="P25" s="30"/>
      <c r="Q25" s="30"/>
    </row>
    <row r="26" spans="1:17" ht="15.75" customHeight="1" x14ac:dyDescent="0.25">
      <c r="A26" s="32">
        <v>12</v>
      </c>
      <c r="B26" s="33" t="s">
        <v>54</v>
      </c>
      <c r="C26" s="38"/>
      <c r="D26" s="38"/>
      <c r="E26" s="38"/>
      <c r="F26" s="38"/>
      <c r="G26" s="38"/>
      <c r="H26" s="38"/>
      <c r="I26" s="38"/>
      <c r="J26" s="38"/>
      <c r="K26" s="38"/>
      <c r="L26" s="38"/>
      <c r="M26" s="38"/>
      <c r="N26" s="38"/>
      <c r="O26" s="35" t="s">
        <v>45</v>
      </c>
      <c r="P26" s="30"/>
      <c r="Q26" s="30"/>
    </row>
    <row r="27" spans="1:17" ht="15.75" customHeight="1" x14ac:dyDescent="0.25">
      <c r="A27" s="32">
        <v>13</v>
      </c>
      <c r="B27" s="33" t="s">
        <v>55</v>
      </c>
      <c r="C27" s="38"/>
      <c r="D27" s="38"/>
      <c r="E27" s="38"/>
      <c r="F27" s="38"/>
      <c r="G27" s="38"/>
      <c r="H27" s="38"/>
      <c r="I27" s="38"/>
      <c r="J27" s="38"/>
      <c r="K27" s="38"/>
      <c r="L27" s="38"/>
      <c r="M27" s="38"/>
      <c r="N27" s="38"/>
      <c r="O27" s="35" t="s">
        <v>45</v>
      </c>
      <c r="P27" s="30"/>
      <c r="Q27" s="30"/>
    </row>
    <row r="28" spans="1:17" ht="15.75" customHeight="1" x14ac:dyDescent="0.25">
      <c r="A28" s="32">
        <v>14</v>
      </c>
      <c r="B28" s="33" t="s">
        <v>56</v>
      </c>
      <c r="C28" s="35" t="s">
        <v>45</v>
      </c>
      <c r="D28" s="35" t="s">
        <v>45</v>
      </c>
      <c r="E28" s="35" t="s">
        <v>45</v>
      </c>
      <c r="F28" s="35" t="s">
        <v>45</v>
      </c>
      <c r="G28" s="35" t="s">
        <v>45</v>
      </c>
      <c r="H28" s="35" t="s">
        <v>45</v>
      </c>
      <c r="I28" s="35" t="s">
        <v>45</v>
      </c>
      <c r="J28" s="35" t="s">
        <v>45</v>
      </c>
      <c r="K28" s="35" t="s">
        <v>45</v>
      </c>
      <c r="L28" s="35" t="s">
        <v>45</v>
      </c>
      <c r="M28" s="35" t="s">
        <v>45</v>
      </c>
      <c r="N28" s="35" t="s">
        <v>45</v>
      </c>
      <c r="O28" s="35" t="s">
        <v>45</v>
      </c>
      <c r="P28" s="30"/>
      <c r="Q28" s="30"/>
    </row>
    <row r="29" spans="1:17" ht="15.75" customHeight="1" x14ac:dyDescent="0.25">
      <c r="A29" s="32"/>
      <c r="B29" s="33"/>
      <c r="C29" s="36"/>
      <c r="D29" s="36"/>
      <c r="E29" s="36"/>
      <c r="F29" s="36"/>
      <c r="G29" s="36"/>
      <c r="H29" s="36"/>
      <c r="I29" s="36"/>
      <c r="J29" s="36"/>
      <c r="K29" s="36"/>
      <c r="L29" s="36"/>
      <c r="M29" s="36"/>
      <c r="N29" s="36"/>
      <c r="O29" s="35"/>
      <c r="P29" s="30"/>
      <c r="Q29" s="30"/>
    </row>
    <row r="30" spans="1:17" ht="15.75" customHeight="1" x14ac:dyDescent="0.25">
      <c r="A30" s="32"/>
      <c r="B30" s="33"/>
      <c r="C30" s="36"/>
      <c r="D30" s="36"/>
      <c r="E30" s="36"/>
      <c r="F30" s="36"/>
      <c r="G30" s="36"/>
      <c r="H30" s="36"/>
      <c r="I30" s="36"/>
      <c r="J30" s="36"/>
      <c r="K30" s="36"/>
      <c r="L30" s="36"/>
      <c r="M30" s="36"/>
      <c r="N30" s="36"/>
      <c r="O30" s="35"/>
      <c r="P30" s="30"/>
      <c r="Q30" s="30"/>
    </row>
    <row r="31" spans="1:17" ht="15.75" customHeight="1" x14ac:dyDescent="0.25">
      <c r="A31" s="32">
        <v>15</v>
      </c>
      <c r="B31" s="33" t="s">
        <v>57</v>
      </c>
      <c r="C31" s="35" t="s">
        <v>45</v>
      </c>
      <c r="D31" s="35" t="s">
        <v>45</v>
      </c>
      <c r="E31" s="35" t="s">
        <v>45</v>
      </c>
      <c r="F31" s="35" t="s">
        <v>45</v>
      </c>
      <c r="G31" s="35" t="s">
        <v>45</v>
      </c>
      <c r="H31" s="35" t="s">
        <v>45</v>
      </c>
      <c r="I31" s="35" t="s">
        <v>45</v>
      </c>
      <c r="J31" s="35" t="s">
        <v>45</v>
      </c>
      <c r="K31" s="35" t="s">
        <v>45</v>
      </c>
      <c r="L31" s="35" t="s">
        <v>45</v>
      </c>
      <c r="M31" s="35" t="s">
        <v>45</v>
      </c>
      <c r="N31" s="35" t="s">
        <v>45</v>
      </c>
      <c r="O31" s="35" t="s">
        <v>45</v>
      </c>
      <c r="P31" s="30"/>
      <c r="Q31" s="30"/>
    </row>
    <row r="32" spans="1:17" ht="15.75" customHeight="1" x14ac:dyDescent="0.25">
      <c r="A32" s="32"/>
      <c r="B32" s="33"/>
      <c r="C32" s="36"/>
      <c r="D32" s="36"/>
      <c r="E32" s="36"/>
      <c r="F32" s="36"/>
      <c r="G32" s="36"/>
      <c r="H32" s="36"/>
      <c r="I32" s="36"/>
      <c r="J32" s="36"/>
      <c r="K32" s="36"/>
      <c r="L32" s="36"/>
      <c r="M32" s="36"/>
      <c r="N32" s="36"/>
      <c r="O32" s="35"/>
      <c r="P32" s="30"/>
      <c r="Q32" s="30"/>
    </row>
    <row r="33" spans="1:24" ht="15.75" customHeight="1" x14ac:dyDescent="0.25">
      <c r="A33" s="32">
        <v>16</v>
      </c>
      <c r="B33" s="33" t="s">
        <v>58</v>
      </c>
      <c r="C33" s="35" t="s">
        <v>45</v>
      </c>
      <c r="D33" s="35" t="s">
        <v>45</v>
      </c>
      <c r="E33" s="35" t="s">
        <v>45</v>
      </c>
      <c r="F33" s="35" t="s">
        <v>45</v>
      </c>
      <c r="G33" s="35" t="s">
        <v>45</v>
      </c>
      <c r="H33" s="35" t="s">
        <v>45</v>
      </c>
      <c r="I33" s="35" t="s">
        <v>45</v>
      </c>
      <c r="J33" s="35" t="s">
        <v>45</v>
      </c>
      <c r="K33" s="35" t="s">
        <v>45</v>
      </c>
      <c r="L33" s="35" t="s">
        <v>45</v>
      </c>
      <c r="M33" s="35" t="s">
        <v>45</v>
      </c>
      <c r="N33" s="35" t="s">
        <v>45</v>
      </c>
      <c r="O33" s="35" t="s">
        <v>45</v>
      </c>
      <c r="P33" s="30"/>
      <c r="Q33" s="30"/>
    </row>
    <row r="34" spans="1:24" ht="15.75" customHeight="1" x14ac:dyDescent="0.25">
      <c r="A34" s="32"/>
      <c r="B34" s="33"/>
      <c r="C34" s="36"/>
      <c r="D34" s="36"/>
      <c r="E34" s="36"/>
      <c r="F34" s="36"/>
      <c r="G34" s="36"/>
      <c r="H34" s="36"/>
      <c r="I34" s="36"/>
      <c r="J34" s="36"/>
      <c r="K34" s="36"/>
      <c r="L34" s="36"/>
      <c r="M34" s="36"/>
      <c r="N34" s="36"/>
      <c r="O34" s="35"/>
      <c r="P34" s="30"/>
      <c r="Q34" s="30"/>
    </row>
    <row r="35" spans="1:24" ht="15.75" customHeight="1" x14ac:dyDescent="0.25">
      <c r="A35" s="32"/>
      <c r="B35" s="33"/>
      <c r="C35" s="36"/>
      <c r="D35" s="36"/>
      <c r="E35" s="36"/>
      <c r="F35" s="36"/>
      <c r="G35" s="36"/>
      <c r="H35" s="36"/>
      <c r="I35" s="36"/>
      <c r="J35" s="36"/>
      <c r="K35" s="36"/>
      <c r="L35" s="36"/>
      <c r="M35" s="36"/>
      <c r="N35" s="36"/>
      <c r="O35" s="35"/>
      <c r="P35" s="30"/>
      <c r="Q35" s="30"/>
    </row>
    <row r="36" spans="1:24" ht="15.75" customHeight="1" x14ac:dyDescent="0.25">
      <c r="A36" s="32"/>
      <c r="B36" s="33"/>
      <c r="C36" s="36"/>
      <c r="D36" s="36"/>
      <c r="E36" s="36"/>
      <c r="F36" s="36"/>
      <c r="G36" s="36"/>
      <c r="H36" s="36"/>
      <c r="I36" s="36"/>
      <c r="J36" s="36"/>
      <c r="K36" s="36"/>
      <c r="L36" s="36"/>
      <c r="M36" s="36"/>
      <c r="N36" s="36"/>
      <c r="O36" s="35"/>
      <c r="P36" s="30"/>
      <c r="Q36" s="30"/>
    </row>
    <row r="37" spans="1:24" ht="15.75" customHeight="1" x14ac:dyDescent="0.25">
      <c r="A37" s="32">
        <v>17</v>
      </c>
      <c r="B37" s="37" t="s">
        <v>59</v>
      </c>
      <c r="C37" s="36"/>
      <c r="D37" s="36"/>
      <c r="E37" s="36"/>
      <c r="F37" s="36"/>
      <c r="G37" s="36"/>
      <c r="H37" s="36"/>
      <c r="I37" s="36"/>
      <c r="J37" s="36"/>
      <c r="K37" s="36"/>
      <c r="L37" s="36"/>
      <c r="M37" s="36"/>
      <c r="N37" s="36"/>
      <c r="O37" s="35"/>
      <c r="P37" s="30"/>
      <c r="Q37" s="30"/>
    </row>
    <row r="38" spans="1:24" ht="15.75" customHeight="1" x14ac:dyDescent="0.25">
      <c r="A38" s="32">
        <v>18</v>
      </c>
      <c r="B38" s="33" t="s">
        <v>60</v>
      </c>
      <c r="C38" s="35" t="s">
        <v>45</v>
      </c>
      <c r="D38" s="35" t="s">
        <v>45</v>
      </c>
      <c r="E38" s="35" t="s">
        <v>45</v>
      </c>
      <c r="F38" s="35" t="s">
        <v>45</v>
      </c>
      <c r="G38" s="35" t="s">
        <v>45</v>
      </c>
      <c r="H38" s="35" t="s">
        <v>45</v>
      </c>
      <c r="I38" s="35" t="s">
        <v>45</v>
      </c>
      <c r="J38" s="35" t="s">
        <v>45</v>
      </c>
      <c r="K38" s="35" t="s">
        <v>45</v>
      </c>
      <c r="L38" s="35" t="s">
        <v>45</v>
      </c>
      <c r="M38" s="35" t="s">
        <v>45</v>
      </c>
      <c r="N38" s="35" t="s">
        <v>45</v>
      </c>
      <c r="O38" s="35" t="s">
        <v>45</v>
      </c>
      <c r="P38" s="30"/>
      <c r="Q38" s="30"/>
    </row>
    <row r="39" spans="1:24" ht="15.75" customHeight="1" x14ac:dyDescent="0.25">
      <c r="A39" s="32">
        <v>19</v>
      </c>
      <c r="B39" s="33" t="s">
        <v>61</v>
      </c>
      <c r="C39" s="38"/>
      <c r="D39" s="38"/>
      <c r="E39" s="38"/>
      <c r="F39" s="38"/>
      <c r="G39" s="38"/>
      <c r="H39" s="38"/>
      <c r="I39" s="38"/>
      <c r="J39" s="38"/>
      <c r="K39" s="38"/>
      <c r="L39" s="38"/>
      <c r="M39" s="38"/>
      <c r="N39" s="38"/>
      <c r="O39" s="35" t="s">
        <v>45</v>
      </c>
      <c r="P39" s="30"/>
      <c r="Q39" s="30"/>
    </row>
    <row r="40" spans="1:24" ht="15.75" customHeight="1" x14ac:dyDescent="0.25">
      <c r="A40" s="32">
        <v>20</v>
      </c>
      <c r="B40" s="33" t="s">
        <v>62</v>
      </c>
      <c r="C40" s="38"/>
      <c r="D40" s="38"/>
      <c r="E40" s="38"/>
      <c r="F40" s="38"/>
      <c r="G40" s="38"/>
      <c r="H40" s="38"/>
      <c r="I40" s="38"/>
      <c r="J40" s="38"/>
      <c r="K40" s="38"/>
      <c r="L40" s="38"/>
      <c r="M40" s="38"/>
      <c r="N40" s="38"/>
      <c r="O40" s="35" t="s">
        <v>45</v>
      </c>
      <c r="P40" s="30"/>
      <c r="Q40" s="30"/>
    </row>
    <row r="41" spans="1:24" ht="15.75" customHeight="1" x14ac:dyDescent="0.25">
      <c r="A41" s="32"/>
      <c r="B41" s="33"/>
      <c r="C41" s="36"/>
      <c r="D41" s="36"/>
      <c r="E41" s="36"/>
      <c r="F41" s="36"/>
      <c r="G41" s="36"/>
      <c r="H41" s="36"/>
      <c r="I41" s="36"/>
      <c r="J41" s="36"/>
      <c r="K41" s="36"/>
      <c r="L41" s="36"/>
      <c r="M41" s="36"/>
      <c r="N41" s="36"/>
      <c r="O41" s="35"/>
      <c r="P41" s="30"/>
      <c r="Q41" s="30"/>
    </row>
    <row r="42" spans="1:24" ht="15.75" customHeight="1" x14ac:dyDescent="0.25">
      <c r="A42" s="32"/>
      <c r="B42" s="33"/>
      <c r="C42" s="36"/>
      <c r="D42" s="36"/>
      <c r="E42" s="36"/>
      <c r="F42" s="36"/>
      <c r="G42" s="36"/>
      <c r="H42" s="36"/>
      <c r="I42" s="36"/>
      <c r="J42" s="36"/>
      <c r="K42" s="36"/>
      <c r="L42" s="36"/>
      <c r="M42" s="36"/>
      <c r="N42" s="36"/>
      <c r="O42" s="35"/>
      <c r="P42" s="30"/>
      <c r="Q42" s="30"/>
    </row>
    <row r="43" spans="1:24" ht="15.75" customHeight="1" x14ac:dyDescent="0.25">
      <c r="A43" s="32">
        <v>21</v>
      </c>
      <c r="B43" s="33" t="s">
        <v>63</v>
      </c>
      <c r="C43" s="35" t="s">
        <v>45</v>
      </c>
      <c r="D43" s="35" t="s">
        <v>45</v>
      </c>
      <c r="E43" s="35" t="s">
        <v>45</v>
      </c>
      <c r="F43" s="35" t="s">
        <v>45</v>
      </c>
      <c r="G43" s="35" t="s">
        <v>45</v>
      </c>
      <c r="H43" s="35" t="s">
        <v>45</v>
      </c>
      <c r="I43" s="35" t="s">
        <v>45</v>
      </c>
      <c r="J43" s="35" t="s">
        <v>45</v>
      </c>
      <c r="K43" s="35" t="s">
        <v>45</v>
      </c>
      <c r="L43" s="35" t="s">
        <v>45</v>
      </c>
      <c r="M43" s="35" t="s">
        <v>45</v>
      </c>
      <c r="N43" s="35" t="s">
        <v>45</v>
      </c>
      <c r="O43" s="35" t="s">
        <v>45</v>
      </c>
      <c r="P43" s="30"/>
      <c r="Q43" s="30"/>
    </row>
    <row r="44" spans="1:24" ht="15.75" customHeight="1" x14ac:dyDescent="0.25">
      <c r="A44" s="32"/>
      <c r="B44" s="33"/>
      <c r="C44" s="36"/>
      <c r="D44" s="36"/>
      <c r="E44" s="36"/>
      <c r="F44" s="36"/>
      <c r="G44" s="36"/>
      <c r="H44" s="36"/>
      <c r="I44" s="36"/>
      <c r="J44" s="36"/>
      <c r="K44" s="36"/>
      <c r="L44" s="36"/>
      <c r="M44" s="36"/>
      <c r="N44" s="36"/>
      <c r="O44" s="35"/>
      <c r="P44" s="30"/>
      <c r="Q44" s="30"/>
    </row>
    <row r="45" spans="1:24" ht="15.75" customHeight="1" x14ac:dyDescent="0.25">
      <c r="A45" s="32">
        <v>22</v>
      </c>
      <c r="B45" s="33" t="s">
        <v>64</v>
      </c>
      <c r="C45" s="35" t="s">
        <v>45</v>
      </c>
      <c r="D45" s="35" t="s">
        <v>45</v>
      </c>
      <c r="E45" s="35" t="s">
        <v>45</v>
      </c>
      <c r="F45" s="35" t="s">
        <v>45</v>
      </c>
      <c r="G45" s="35" t="s">
        <v>45</v>
      </c>
      <c r="H45" s="35" t="s">
        <v>45</v>
      </c>
      <c r="I45" s="35" t="s">
        <v>45</v>
      </c>
      <c r="J45" s="35" t="s">
        <v>45</v>
      </c>
      <c r="K45" s="35" t="s">
        <v>45</v>
      </c>
      <c r="L45" s="35" t="s">
        <v>45</v>
      </c>
      <c r="M45" s="35" t="s">
        <v>45</v>
      </c>
      <c r="N45" s="35" t="s">
        <v>45</v>
      </c>
      <c r="O45" s="35" t="s">
        <v>45</v>
      </c>
      <c r="P45" s="30"/>
      <c r="Q45" s="30"/>
    </row>
    <row r="46" spans="1:24" ht="15.75" customHeight="1" x14ac:dyDescent="0.25">
      <c r="A46" s="32"/>
      <c r="B46" s="33"/>
      <c r="C46" s="36"/>
      <c r="D46" s="36"/>
      <c r="E46" s="36"/>
      <c r="F46" s="36"/>
      <c r="G46" s="36"/>
      <c r="H46" s="36"/>
      <c r="I46" s="36"/>
      <c r="J46" s="36"/>
      <c r="K46" s="36"/>
      <c r="L46" s="36"/>
      <c r="M46" s="36"/>
      <c r="N46" s="36"/>
      <c r="O46" s="35"/>
      <c r="P46" s="30"/>
      <c r="Q46" s="30"/>
    </row>
    <row r="47" spans="1:24" ht="15.75" customHeight="1" x14ac:dyDescent="0.25">
      <c r="A47" s="241" t="s">
        <v>65</v>
      </c>
      <c r="B47" s="230"/>
      <c r="C47" s="230"/>
      <c r="D47" s="230"/>
      <c r="E47" s="230"/>
      <c r="F47" s="230"/>
      <c r="G47" s="230"/>
      <c r="H47" s="230"/>
      <c r="I47" s="230"/>
      <c r="J47" s="230"/>
      <c r="K47" s="230"/>
      <c r="L47" s="230"/>
      <c r="M47" s="230"/>
      <c r="N47" s="230"/>
      <c r="O47" s="230"/>
      <c r="P47" s="39"/>
      <c r="Q47" s="39"/>
    </row>
    <row r="48" spans="1:24" ht="15.75" customHeight="1" x14ac:dyDescent="0.25">
      <c r="A48" s="240"/>
      <c r="B48" s="230"/>
      <c r="C48" s="230"/>
      <c r="D48" s="230"/>
      <c r="E48" s="230"/>
      <c r="F48" s="230"/>
      <c r="G48" s="230"/>
      <c r="H48" s="230"/>
      <c r="I48" s="230"/>
      <c r="J48" s="230"/>
      <c r="K48" s="230"/>
      <c r="L48" s="230"/>
      <c r="M48" s="230"/>
      <c r="N48" s="230"/>
      <c r="O48" s="230"/>
      <c r="P48" s="40"/>
      <c r="Q48" s="40"/>
      <c r="R48" s="41"/>
      <c r="S48" s="41"/>
      <c r="T48" s="41"/>
      <c r="U48" s="41"/>
      <c r="V48" s="41"/>
      <c r="W48" s="41"/>
      <c r="X48" s="41"/>
    </row>
    <row r="49" spans="1:17" ht="15.75" customHeight="1" x14ac:dyDescent="0.25">
      <c r="A49" s="236" t="s">
        <v>66</v>
      </c>
      <c r="B49" s="228"/>
      <c r="C49" s="228"/>
      <c r="D49" s="228"/>
      <c r="E49" s="228"/>
      <c r="F49" s="228"/>
      <c r="G49" s="228"/>
      <c r="H49" s="228"/>
      <c r="I49" s="228"/>
      <c r="J49" s="228"/>
      <c r="K49" s="228"/>
      <c r="L49" s="229"/>
      <c r="M49" s="236"/>
      <c r="N49" s="229"/>
      <c r="O49" s="42"/>
      <c r="P49" s="43"/>
      <c r="Q49" s="44"/>
    </row>
    <row r="50" spans="1:17" ht="15.75" customHeight="1" x14ac:dyDescent="0.25">
      <c r="A50" s="227"/>
      <c r="B50" s="228"/>
      <c r="C50" s="228"/>
      <c r="D50" s="228"/>
      <c r="E50" s="228"/>
      <c r="F50" s="228"/>
      <c r="G50" s="228"/>
      <c r="H50" s="228"/>
      <c r="I50" s="228"/>
      <c r="J50" s="228"/>
      <c r="K50" s="228"/>
      <c r="L50" s="228"/>
      <c r="M50" s="228"/>
      <c r="N50" s="228"/>
      <c r="O50" s="229"/>
      <c r="P50" s="45"/>
      <c r="Q50" s="45"/>
    </row>
    <row r="51" spans="1:17" ht="15.75" customHeight="1" x14ac:dyDescent="0.25">
      <c r="A51" s="227"/>
      <c r="B51" s="228"/>
      <c r="C51" s="228"/>
      <c r="D51" s="228"/>
      <c r="E51" s="228"/>
      <c r="F51" s="228"/>
      <c r="G51" s="228"/>
      <c r="H51" s="228"/>
      <c r="I51" s="228"/>
      <c r="J51" s="228"/>
      <c r="K51" s="228"/>
      <c r="L51" s="228"/>
      <c r="M51" s="228"/>
      <c r="N51" s="228"/>
      <c r="O51" s="229"/>
      <c r="P51" s="45"/>
      <c r="Q51" s="45"/>
    </row>
    <row r="52" spans="1:17" ht="15.75" customHeight="1" x14ac:dyDescent="0.25">
      <c r="A52" s="227"/>
      <c r="B52" s="228"/>
      <c r="C52" s="228"/>
      <c r="D52" s="228"/>
      <c r="E52" s="228"/>
      <c r="F52" s="228"/>
      <c r="G52" s="228"/>
      <c r="H52" s="228"/>
      <c r="I52" s="228"/>
      <c r="J52" s="228"/>
      <c r="K52" s="228"/>
      <c r="L52" s="228"/>
      <c r="M52" s="228"/>
      <c r="N52" s="228"/>
      <c r="O52" s="229"/>
      <c r="P52" s="230"/>
      <c r="Q52" s="230"/>
    </row>
    <row r="53" spans="1:17" ht="15.75" customHeight="1" x14ac:dyDescent="0.25">
      <c r="A53" s="227"/>
      <c r="B53" s="228"/>
      <c r="C53" s="228"/>
      <c r="D53" s="228"/>
      <c r="E53" s="228"/>
      <c r="F53" s="228"/>
      <c r="G53" s="228"/>
      <c r="H53" s="228"/>
      <c r="I53" s="228"/>
      <c r="J53" s="228"/>
      <c r="K53" s="228"/>
      <c r="L53" s="228"/>
      <c r="M53" s="228"/>
      <c r="N53" s="228"/>
      <c r="O53" s="229"/>
      <c r="P53" s="230"/>
      <c r="Q53" s="230"/>
    </row>
    <row r="54" spans="1:17" ht="15.75" customHeight="1" x14ac:dyDescent="0.25">
      <c r="A54" s="227"/>
      <c r="B54" s="228"/>
      <c r="C54" s="228"/>
      <c r="D54" s="228"/>
      <c r="E54" s="228"/>
      <c r="F54" s="228"/>
      <c r="G54" s="228"/>
      <c r="H54" s="228"/>
      <c r="I54" s="228"/>
      <c r="J54" s="228"/>
      <c r="K54" s="228"/>
      <c r="L54" s="228"/>
      <c r="M54" s="228"/>
      <c r="N54" s="228"/>
      <c r="O54" s="229"/>
      <c r="P54" s="230"/>
      <c r="Q54" s="230"/>
    </row>
    <row r="55" spans="1:17" ht="15.75" customHeight="1" x14ac:dyDescent="0.25">
      <c r="A55" s="227"/>
      <c r="B55" s="228"/>
      <c r="C55" s="228"/>
      <c r="D55" s="228"/>
      <c r="E55" s="228"/>
      <c r="F55" s="228"/>
      <c r="G55" s="228"/>
      <c r="H55" s="228"/>
      <c r="I55" s="228"/>
      <c r="J55" s="228"/>
      <c r="K55" s="228"/>
      <c r="L55" s="228"/>
      <c r="M55" s="228"/>
      <c r="N55" s="228"/>
      <c r="O55" s="229"/>
      <c r="P55" s="230"/>
      <c r="Q55" s="230"/>
    </row>
    <row r="56" spans="1:17" ht="15.75" customHeight="1" x14ac:dyDescent="0.25">
      <c r="A56" s="227"/>
      <c r="B56" s="228"/>
      <c r="C56" s="228"/>
      <c r="D56" s="228"/>
      <c r="E56" s="228"/>
      <c r="F56" s="228"/>
      <c r="G56" s="228"/>
      <c r="H56" s="228"/>
      <c r="I56" s="228"/>
      <c r="J56" s="228"/>
      <c r="K56" s="228"/>
      <c r="L56" s="228"/>
      <c r="M56" s="228"/>
      <c r="N56" s="228"/>
      <c r="O56" s="229"/>
      <c r="P56" s="230"/>
      <c r="Q56" s="230"/>
    </row>
    <row r="57" spans="1:17" ht="15.75" customHeight="1" x14ac:dyDescent="0.2"/>
    <row r="58" spans="1:17" ht="15.75" customHeight="1" x14ac:dyDescent="0.2"/>
    <row r="59" spans="1:17" ht="15.75" customHeight="1" x14ac:dyDescent="0.2"/>
    <row r="60" spans="1:17" ht="15.75" customHeight="1" x14ac:dyDescent="0.2"/>
    <row r="61" spans="1:17" ht="15.75" customHeight="1" x14ac:dyDescent="0.2"/>
    <row r="62" spans="1:17" ht="15.75" customHeight="1" x14ac:dyDescent="0.2"/>
    <row r="63" spans="1:17" ht="15.75" customHeight="1" x14ac:dyDescent="0.2"/>
    <row r="64" spans="1:17"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mergeCells count="23">
    <mergeCell ref="A51:O51"/>
    <mergeCell ref="A5:O5"/>
    <mergeCell ref="P5:Q5"/>
    <mergeCell ref="A7:B8"/>
    <mergeCell ref="C7:N7"/>
    <mergeCell ref="O7:O8"/>
    <mergeCell ref="P7:P8"/>
    <mergeCell ref="Q7:Q8"/>
    <mergeCell ref="C10:O10"/>
    <mergeCell ref="A47:O48"/>
    <mergeCell ref="A49:L49"/>
    <mergeCell ref="M49:N49"/>
    <mergeCell ref="A50:O50"/>
    <mergeCell ref="A55:O55"/>
    <mergeCell ref="P55:Q55"/>
    <mergeCell ref="A56:O56"/>
    <mergeCell ref="P56:Q56"/>
    <mergeCell ref="A52:O52"/>
    <mergeCell ref="P52:Q52"/>
    <mergeCell ref="A53:O53"/>
    <mergeCell ref="P53:Q53"/>
    <mergeCell ref="A54:O54"/>
    <mergeCell ref="P54:Q54"/>
  </mergeCells>
  <pageMargins left="0.25" right="0.25" top="0.75" bottom="0.75" header="0" footer="0"/>
  <pageSetup paperSize="9" orientation="landscape"/>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3"/>
  <sheetViews>
    <sheetView workbookViewId="0">
      <selection activeCell="C2" sqref="C2:I2"/>
    </sheetView>
  </sheetViews>
  <sheetFormatPr baseColWidth="10" defaultRowHeight="15" x14ac:dyDescent="0.25"/>
  <cols>
    <col min="1" max="4" width="11.42578125" style="11"/>
    <col min="5" max="5" width="17.42578125" style="11" customWidth="1"/>
    <col min="6" max="6" width="16.28515625" style="11" customWidth="1"/>
    <col min="7" max="7" width="15.140625" style="11" customWidth="1"/>
    <col min="8" max="8" width="16.7109375" style="11" customWidth="1"/>
    <col min="9" max="9" width="19.140625" style="11" customWidth="1"/>
    <col min="10" max="12" width="11.42578125" style="11"/>
    <col min="13" max="16" width="11.42578125" style="11" hidden="1" customWidth="1"/>
    <col min="17" max="16384" width="11.42578125" style="11"/>
  </cols>
  <sheetData>
    <row r="1" spans="1:15" ht="15.75" thickBot="1" x14ac:dyDescent="0.3">
      <c r="A1" s="205" t="s">
        <v>18</v>
      </c>
      <c r="B1" s="205"/>
      <c r="C1" s="206"/>
      <c r="D1" s="206"/>
      <c r="E1" s="206"/>
      <c r="F1" s="206"/>
      <c r="G1" s="206"/>
      <c r="H1" s="206"/>
      <c r="I1" s="206"/>
    </row>
    <row r="2" spans="1:15" ht="154.5" customHeight="1" x14ac:dyDescent="0.25">
      <c r="A2" s="244" t="s">
        <v>116</v>
      </c>
      <c r="B2" s="244"/>
      <c r="C2" s="245"/>
      <c r="D2" s="245"/>
      <c r="E2" s="245"/>
      <c r="F2" s="245"/>
      <c r="G2" s="245"/>
      <c r="H2" s="245"/>
      <c r="I2" s="245"/>
    </row>
    <row r="3" spans="1:15" x14ac:dyDescent="0.25">
      <c r="B3" s="168" t="s">
        <v>0</v>
      </c>
      <c r="C3" s="169"/>
      <c r="D3" s="169"/>
      <c r="E3" s="169"/>
      <c r="F3" s="169"/>
      <c r="G3" s="169"/>
      <c r="H3" s="169"/>
      <c r="I3" s="169"/>
    </row>
    <row r="4" spans="1:15" ht="16.5" x14ac:dyDescent="0.25">
      <c r="B4" s="1"/>
      <c r="C4" s="1"/>
      <c r="D4" s="1"/>
      <c r="E4" s="1"/>
      <c r="F4" s="1"/>
      <c r="G4" s="1"/>
      <c r="H4" s="1"/>
      <c r="I4" s="1"/>
    </row>
    <row r="5" spans="1:15" ht="16.5" x14ac:dyDescent="0.3">
      <c r="B5" s="164" t="s">
        <v>1</v>
      </c>
      <c r="C5" s="165"/>
      <c r="D5" s="165"/>
      <c r="E5" s="170">
        <f>+F15</f>
        <v>0</v>
      </c>
      <c r="F5" s="171"/>
      <c r="G5" s="57"/>
      <c r="H5" s="19"/>
      <c r="I5" s="1"/>
    </row>
    <row r="6" spans="1:15" ht="16.5" x14ac:dyDescent="0.3">
      <c r="B6" s="164" t="s">
        <v>2</v>
      </c>
      <c r="C6" s="165"/>
      <c r="D6" s="165"/>
      <c r="E6" s="242"/>
      <c r="F6" s="243"/>
      <c r="G6" s="174"/>
      <c r="H6" s="174"/>
      <c r="I6" s="1"/>
    </row>
    <row r="7" spans="1:15" ht="16.5" x14ac:dyDescent="0.25">
      <c r="B7" s="164" t="s">
        <v>3</v>
      </c>
      <c r="C7" s="165"/>
      <c r="D7" s="165"/>
      <c r="E7" s="251"/>
      <c r="F7" s="252"/>
      <c r="G7" s="1"/>
      <c r="H7" s="1"/>
      <c r="I7" s="1"/>
      <c r="M7" s="11">
        <v>0</v>
      </c>
      <c r="N7" s="11">
        <v>36</v>
      </c>
      <c r="O7" s="11" t="s">
        <v>94</v>
      </c>
    </row>
    <row r="8" spans="1:15" ht="16.5" x14ac:dyDescent="0.3">
      <c r="B8" s="262" t="s">
        <v>93</v>
      </c>
      <c r="C8" s="262"/>
      <c r="D8" s="262"/>
      <c r="E8" s="263"/>
      <c r="F8" s="263"/>
      <c r="G8" s="2"/>
      <c r="H8" s="2"/>
      <c r="I8" s="1"/>
      <c r="M8" s="11">
        <v>6</v>
      </c>
      <c r="O8" s="11" t="s">
        <v>95</v>
      </c>
    </row>
    <row r="9" spans="1:15" ht="16.5" x14ac:dyDescent="0.3">
      <c r="B9" s="182" t="s">
        <v>4</v>
      </c>
      <c r="C9" s="165"/>
      <c r="D9" s="165"/>
      <c r="E9" s="165"/>
      <c r="F9" s="2"/>
      <c r="G9" s="2"/>
      <c r="H9" s="2"/>
      <c r="I9" s="2"/>
    </row>
    <row r="10" spans="1:15" ht="47.25" customHeight="1" thickBot="1" x14ac:dyDescent="0.3">
      <c r="B10" s="1"/>
      <c r="C10" s="264" t="s">
        <v>96</v>
      </c>
      <c r="D10" s="264"/>
      <c r="E10" s="58"/>
      <c r="F10" s="277" t="str">
        <f>IF(F15&lt;=E10*1.5,"OK","ERROR: El monto solicitado supera el 150% del PN")</f>
        <v>OK</v>
      </c>
      <c r="G10" s="59" t="s">
        <v>97</v>
      </c>
      <c r="H10" s="60"/>
      <c r="I10" s="61">
        <f>+H10*0.4</f>
        <v>0</v>
      </c>
      <c r="J10" s="271" t="str">
        <f>IF(F15&lt;=I10,"OK","ERROR: es mas del 40% de las ventas")</f>
        <v>OK</v>
      </c>
      <c r="K10" s="271"/>
    </row>
    <row r="11" spans="1:15" ht="26.25" thickBot="1" x14ac:dyDescent="0.3">
      <c r="B11" s="253" t="s">
        <v>5</v>
      </c>
      <c r="C11" s="254"/>
      <c r="D11" s="255"/>
      <c r="E11" s="12" t="s">
        <v>6</v>
      </c>
      <c r="F11" s="3" t="s">
        <v>7</v>
      </c>
      <c r="G11" s="3" t="s">
        <v>8</v>
      </c>
      <c r="H11" s="186" t="s">
        <v>19</v>
      </c>
      <c r="I11" s="187"/>
      <c r="J11" s="20"/>
      <c r="K11" s="20"/>
      <c r="L11" s="20"/>
    </row>
    <row r="12" spans="1:15" ht="45" customHeight="1" x14ac:dyDescent="0.25">
      <c r="B12" s="256" t="s">
        <v>20</v>
      </c>
      <c r="C12" s="257"/>
      <c r="D12" s="258"/>
      <c r="E12" s="13">
        <f t="shared" ref="E12:E14" si="0">SUM(F12:G12)</f>
        <v>0</v>
      </c>
      <c r="F12" s="14">
        <f>IF(B12=H21,F21)+IF(B12=H22,F22)+IF(B12=H23,F23)+IF(B12=H24,F24)+IF(B12=H25,F25)+IF(B12=H26,F26)+IF(B12=H27,F27)+IF(B12=H28,F28)+IF(B12=H29,F29)+IF(B12=H30,F30)+IF(B12=H31,F31)+IF(B12=H32,F32)+IF(B12=H33,F33)+IF(B12=H34,F34)+IF(B12=H35,F35)+IF(B12=H36,F36)+IF(B12=H37,F37)+IF(B12=H38,F38)</f>
        <v>0</v>
      </c>
      <c r="G12" s="14">
        <f>IF(B12=H21,G21)+IF(B12=H22,G22)+IF(B12=H23,G23)+IF(B12=H24,G24)+IF(B12=H25,G25)+IF(B12=H26,G26)+IF(B12=H27,G27)+IF(B12=H28,G28)+IF(B12=H29,G29)+IF(B12=H30,G30)+IF(B12=H31,G31)+IF(B12=H32,G32)+IF(B12=H33,G33)+IF(B12=H34,G34)+IF(B12=H35,G35)+IF(B12=H36,G36)+IF(B12=H37,G37)+IF(B12=H38,G38)</f>
        <v>0</v>
      </c>
      <c r="H12" s="259" t="str">
        <f>IFERROR(E12/E15,"")</f>
        <v/>
      </c>
      <c r="I12" s="260"/>
      <c r="J12" s="272" t="s">
        <v>23</v>
      </c>
      <c r="K12" s="273"/>
      <c r="L12" s="273"/>
    </row>
    <row r="13" spans="1:15" x14ac:dyDescent="0.25">
      <c r="B13" s="256" t="s">
        <v>21</v>
      </c>
      <c r="C13" s="257"/>
      <c r="D13" s="258"/>
      <c r="E13" s="15">
        <f t="shared" si="0"/>
        <v>0</v>
      </c>
      <c r="F13" s="14">
        <f>IF(B13=H21,F21)+IF(B13=H22,F22)+IF(B13=H23,F23)+IF(B13=H24,F24)+IF(B13=H25,F25)+IF(B13=H26,F26)+IF(B13=H27,F27)+IF(B13=H28,F28)+IF(B13=H29,F29)+IF(B13=H30,F30)+IF(B13=H31,F31)+IF(B13=H32,F32)+IF(B13=H33,F33)+IF(B13=H34,F34)+IF(B13=H35,F35)+IF(B13=H36,F36)+IF(B13=H37,F37)+IF(B13=H38,F38)</f>
        <v>0</v>
      </c>
      <c r="G13" s="14">
        <f>IF(B13=H21,G21)+IF(B13=H22,G22)+IF(B13=H23,G23)+IF(B13=H24,G24)+IF(B13=H25,G25)+IF(B13=H26,G26)+IF(B13=H27,G27)+IF(B13=H28,G28)+IF(B13=H29,G29)+IF(B13=H30,G30)+IF(B13=H31,G31)+IF(B13=H32,G32)+IF(B13=H33,G33)+IF(B13=H34,G34)+IF(B13=H35,G35)+IF(B13=H36,G36)+IF(B13=H37,G37)+IF(B13=H38,G38)</f>
        <v>0</v>
      </c>
      <c r="H13" s="261" t="str">
        <f>IFERROR(E13/E15,"")</f>
        <v/>
      </c>
      <c r="I13" s="250"/>
      <c r="J13" s="20"/>
      <c r="K13" s="20"/>
      <c r="L13" s="20"/>
    </row>
    <row r="14" spans="1:15" ht="15.75" thickBot="1" x14ac:dyDescent="0.3">
      <c r="B14" s="246" t="s">
        <v>22</v>
      </c>
      <c r="C14" s="247"/>
      <c r="D14" s="248"/>
      <c r="E14" s="16">
        <f t="shared" si="0"/>
        <v>0</v>
      </c>
      <c r="F14" s="14">
        <f>IF(B14=H21,F21)+IF(B14=H22,F22)+IF(B14=H23,F23)+IF(B14=H24,F24)+IF(B14=H25,F25)+IF(B14=H26,F26)+IF(B14=H27,F27)+IF(B14=H28,F28)+IF(B14=H29,F29)+IF(B14=H30,F30)+IF(B14=H31,F31)+IF(B14=H32,F32)+IF(B14=H33,F33)+IF(B14=H34,F34)+IF(B14=H35,F35)+IF(B14=H36,F36)+IF(B14=H37,F37)+IF(B14=H38,F38)</f>
        <v>0</v>
      </c>
      <c r="G14" s="14">
        <f>IF(B14=H21,G21)+IF(B14=H22,G22)+IF(B14=H23,G23)+IF(B14=H24,G24)+IF(B14=H25,G25)+IF(B14=H26,G26)+IF(B14=H27,G27)+IF(B14=H28,G28)+IF(B14=H29,G29)+IF(B14=H30,G30)+IF(B14=H31,G31)+IF(B14=H32,G32)+IF(B14=H33,G33)+IF(B14=H34,G34)+IF(B14=H35,G35)+IF(B14=H36,G36)+IF(B14=H37,G37)+IF(B14=H38,G38)</f>
        <v>0</v>
      </c>
      <c r="H14" s="249" t="str">
        <f>IFERROR(F14/F15,"")</f>
        <v/>
      </c>
      <c r="I14" s="250"/>
      <c r="J14" s="20"/>
      <c r="K14" s="20"/>
      <c r="L14" s="20"/>
    </row>
    <row r="15" spans="1:15" ht="15.75" thickBot="1" x14ac:dyDescent="0.3">
      <c r="B15" s="265" t="s">
        <v>13</v>
      </c>
      <c r="C15" s="266"/>
      <c r="D15" s="267"/>
      <c r="E15" s="17">
        <f t="shared" ref="E15:G15" si="1">SUM(E12:E14)</f>
        <v>0</v>
      </c>
      <c r="F15" s="17">
        <f t="shared" si="1"/>
        <v>0</v>
      </c>
      <c r="G15" s="18">
        <f t="shared" si="1"/>
        <v>0</v>
      </c>
      <c r="H15" s="208"/>
      <c r="I15" s="187"/>
      <c r="J15" s="20"/>
      <c r="K15" s="20"/>
      <c r="L15" s="20"/>
    </row>
    <row r="16" spans="1:15" x14ac:dyDescent="0.25">
      <c r="B16" s="9"/>
      <c r="C16" s="9"/>
      <c r="D16" s="9"/>
      <c r="E16" s="9"/>
      <c r="F16" s="10"/>
      <c r="G16" s="10"/>
      <c r="H16" s="9"/>
      <c r="I16" s="9"/>
    </row>
    <row r="17" spans="2:15" x14ac:dyDescent="0.25">
      <c r="B17" s="9"/>
      <c r="C17" s="9"/>
      <c r="D17" s="9"/>
      <c r="E17" s="9"/>
      <c r="F17" s="9"/>
      <c r="G17" s="9"/>
      <c r="H17" s="9"/>
      <c r="I17" s="9"/>
    </row>
    <row r="18" spans="2:15" x14ac:dyDescent="0.25">
      <c r="B18" s="23" t="s">
        <v>14</v>
      </c>
      <c r="C18" s="24"/>
      <c r="D18" s="9"/>
      <c r="E18" s="9"/>
      <c r="F18" s="9"/>
      <c r="G18" s="9"/>
      <c r="H18" s="9"/>
      <c r="I18" s="9"/>
    </row>
    <row r="19" spans="2:15" ht="15.75" thickBot="1" x14ac:dyDescent="0.3">
      <c r="B19" s="9"/>
      <c r="C19" s="9"/>
      <c r="D19" s="9"/>
      <c r="E19" s="9"/>
      <c r="F19" s="9"/>
      <c r="G19" s="9"/>
      <c r="H19" s="9"/>
      <c r="I19" s="9"/>
    </row>
    <row r="20" spans="2:15" ht="26.25" thickBot="1" x14ac:dyDescent="0.3">
      <c r="B20" s="209" t="s">
        <v>115</v>
      </c>
      <c r="C20" s="187"/>
      <c r="D20" s="25" t="s">
        <v>16</v>
      </c>
      <c r="E20" s="25" t="s">
        <v>6</v>
      </c>
      <c r="F20" s="25" t="s">
        <v>7</v>
      </c>
      <c r="G20" s="25" t="s">
        <v>8</v>
      </c>
      <c r="H20" s="209" t="s">
        <v>17</v>
      </c>
      <c r="I20" s="187"/>
    </row>
    <row r="21" spans="2:15" ht="15.75" thickBot="1" x14ac:dyDescent="0.3">
      <c r="B21" s="199"/>
      <c r="C21" s="200"/>
      <c r="D21" s="27"/>
      <c r="E21" s="29"/>
      <c r="F21" s="29"/>
      <c r="G21" s="26">
        <f>+E21-F21</f>
        <v>0</v>
      </c>
      <c r="H21" s="199"/>
      <c r="I21" s="200"/>
      <c r="M21" s="268" t="s">
        <v>20</v>
      </c>
      <c r="N21" s="269"/>
      <c r="O21" s="269"/>
    </row>
    <row r="22" spans="2:15" ht="15.75" thickBot="1" x14ac:dyDescent="0.3">
      <c r="B22" s="199"/>
      <c r="C22" s="200"/>
      <c r="D22" s="27"/>
      <c r="E22" s="29"/>
      <c r="F22" s="29"/>
      <c r="G22" s="26">
        <f t="shared" ref="G22:G38" si="2">+E22-F22</f>
        <v>0</v>
      </c>
      <c r="H22" s="199"/>
      <c r="I22" s="200"/>
      <c r="M22" s="268" t="s">
        <v>21</v>
      </c>
      <c r="N22" s="269"/>
      <c r="O22" s="269"/>
    </row>
    <row r="23" spans="2:15" ht="15.75" thickBot="1" x14ac:dyDescent="0.3">
      <c r="B23" s="199"/>
      <c r="C23" s="200"/>
      <c r="D23" s="27"/>
      <c r="E23" s="29"/>
      <c r="F23" s="29"/>
      <c r="G23" s="26">
        <f t="shared" si="2"/>
        <v>0</v>
      </c>
      <c r="H23" s="199"/>
      <c r="I23" s="200"/>
      <c r="M23" s="270" t="s">
        <v>22</v>
      </c>
      <c r="N23" s="269"/>
      <c r="O23" s="269"/>
    </row>
    <row r="24" spans="2:15" ht="15.75" thickBot="1" x14ac:dyDescent="0.3">
      <c r="B24" s="199"/>
      <c r="C24" s="201"/>
      <c r="D24" s="27"/>
      <c r="E24" s="29"/>
      <c r="F24" s="29"/>
      <c r="G24" s="26">
        <f t="shared" si="2"/>
        <v>0</v>
      </c>
      <c r="H24" s="199"/>
      <c r="I24" s="201"/>
    </row>
    <row r="25" spans="2:15" ht="15.75" thickBot="1" x14ac:dyDescent="0.3">
      <c r="B25" s="199"/>
      <c r="C25" s="201"/>
      <c r="D25" s="27"/>
      <c r="E25" s="29"/>
      <c r="F25" s="29"/>
      <c r="G25" s="26">
        <f t="shared" si="2"/>
        <v>0</v>
      </c>
      <c r="H25" s="199"/>
      <c r="I25" s="201"/>
    </row>
    <row r="26" spans="2:15" ht="15.75" thickBot="1" x14ac:dyDescent="0.3">
      <c r="B26" s="199"/>
      <c r="C26" s="201"/>
      <c r="D26" s="27"/>
      <c r="E26" s="29"/>
      <c r="F26" s="29"/>
      <c r="G26" s="26">
        <f t="shared" si="2"/>
        <v>0</v>
      </c>
      <c r="H26" s="199"/>
      <c r="I26" s="201"/>
    </row>
    <row r="27" spans="2:15" ht="15.75" thickBot="1" x14ac:dyDescent="0.3">
      <c r="B27" s="199"/>
      <c r="C27" s="201"/>
      <c r="D27" s="27"/>
      <c r="E27" s="29"/>
      <c r="F27" s="29"/>
      <c r="G27" s="26">
        <f t="shared" si="2"/>
        <v>0</v>
      </c>
      <c r="H27" s="199"/>
      <c r="I27" s="201"/>
    </row>
    <row r="28" spans="2:15" ht="15.75" thickBot="1" x14ac:dyDescent="0.3">
      <c r="B28" s="199"/>
      <c r="C28" s="201"/>
      <c r="D28" s="27"/>
      <c r="E28" s="29"/>
      <c r="F28" s="29"/>
      <c r="G28" s="26">
        <f t="shared" si="2"/>
        <v>0</v>
      </c>
      <c r="H28" s="199"/>
      <c r="I28" s="201"/>
    </row>
    <row r="29" spans="2:15" ht="15.75" thickBot="1" x14ac:dyDescent="0.3">
      <c r="B29" s="199"/>
      <c r="C29" s="201"/>
      <c r="D29" s="27"/>
      <c r="E29" s="29"/>
      <c r="F29" s="29"/>
      <c r="G29" s="26">
        <f t="shared" si="2"/>
        <v>0</v>
      </c>
      <c r="H29" s="199"/>
      <c r="I29" s="201"/>
    </row>
    <row r="30" spans="2:15" ht="15.75" thickBot="1" x14ac:dyDescent="0.3">
      <c r="B30" s="199"/>
      <c r="C30" s="200"/>
      <c r="D30" s="27"/>
      <c r="E30" s="29"/>
      <c r="F30" s="29"/>
      <c r="G30" s="26">
        <f t="shared" si="2"/>
        <v>0</v>
      </c>
      <c r="H30" s="199"/>
      <c r="I30" s="200"/>
    </row>
    <row r="31" spans="2:15" ht="15.75" thickBot="1" x14ac:dyDescent="0.3">
      <c r="B31" s="199"/>
      <c r="C31" s="200"/>
      <c r="D31" s="27"/>
      <c r="E31" s="29"/>
      <c r="F31" s="29"/>
      <c r="G31" s="26">
        <f t="shared" si="2"/>
        <v>0</v>
      </c>
      <c r="H31" s="199"/>
      <c r="I31" s="200"/>
    </row>
    <row r="32" spans="2:15" ht="15.75" thickBot="1" x14ac:dyDescent="0.3">
      <c r="B32" s="199"/>
      <c r="C32" s="200"/>
      <c r="D32" s="27"/>
      <c r="E32" s="29"/>
      <c r="F32" s="29"/>
      <c r="G32" s="26">
        <f t="shared" si="2"/>
        <v>0</v>
      </c>
      <c r="H32" s="199"/>
      <c r="I32" s="200"/>
    </row>
    <row r="33" spans="2:9" ht="15.75" thickBot="1" x14ac:dyDescent="0.3">
      <c r="B33" s="199"/>
      <c r="C33" s="200"/>
      <c r="D33" s="27"/>
      <c r="E33" s="29"/>
      <c r="F33" s="29"/>
      <c r="G33" s="26">
        <f t="shared" si="2"/>
        <v>0</v>
      </c>
      <c r="H33" s="199"/>
      <c r="I33" s="200"/>
    </row>
    <row r="34" spans="2:9" ht="15.75" thickBot="1" x14ac:dyDescent="0.3">
      <c r="B34" s="199"/>
      <c r="C34" s="200"/>
      <c r="D34" s="27"/>
      <c r="E34" s="29"/>
      <c r="F34" s="29"/>
      <c r="G34" s="26">
        <f t="shared" si="2"/>
        <v>0</v>
      </c>
      <c r="H34" s="199"/>
      <c r="I34" s="200"/>
    </row>
    <row r="35" spans="2:9" ht="15.75" thickBot="1" x14ac:dyDescent="0.3">
      <c r="B35" s="199"/>
      <c r="C35" s="200"/>
      <c r="D35" s="27"/>
      <c r="E35" s="29"/>
      <c r="F35" s="29"/>
      <c r="G35" s="26">
        <f t="shared" si="2"/>
        <v>0</v>
      </c>
      <c r="H35" s="199"/>
      <c r="I35" s="200"/>
    </row>
    <row r="36" spans="2:9" ht="15.75" thickBot="1" x14ac:dyDescent="0.3">
      <c r="B36" s="199"/>
      <c r="C36" s="200"/>
      <c r="D36" s="27"/>
      <c r="E36" s="29"/>
      <c r="F36" s="29"/>
      <c r="G36" s="26">
        <f t="shared" si="2"/>
        <v>0</v>
      </c>
      <c r="H36" s="199"/>
      <c r="I36" s="200"/>
    </row>
    <row r="37" spans="2:9" ht="15.75" thickBot="1" x14ac:dyDescent="0.3">
      <c r="B37" s="199"/>
      <c r="C37" s="200"/>
      <c r="D37" s="27"/>
      <c r="E37" s="29"/>
      <c r="F37" s="29"/>
      <c r="G37" s="26">
        <f t="shared" si="2"/>
        <v>0</v>
      </c>
      <c r="H37" s="199"/>
      <c r="I37" s="200"/>
    </row>
    <row r="38" spans="2:9" ht="15.75" thickBot="1" x14ac:dyDescent="0.3">
      <c r="B38" s="199"/>
      <c r="C38" s="200"/>
      <c r="D38" s="27"/>
      <c r="E38" s="29"/>
      <c r="F38" s="29"/>
      <c r="G38" s="26">
        <f t="shared" si="2"/>
        <v>0</v>
      </c>
      <c r="H38" s="199"/>
      <c r="I38" s="200"/>
    </row>
    <row r="39" spans="2:9" ht="17.25" thickBot="1" x14ac:dyDescent="0.3">
      <c r="B39" s="220" t="s">
        <v>13</v>
      </c>
      <c r="C39" s="221"/>
      <c r="D39" s="222"/>
      <c r="E39" s="28">
        <f t="shared" ref="E39:G39" si="3">SUM(E21:E38)</f>
        <v>0</v>
      </c>
      <c r="F39" s="28">
        <f t="shared" si="3"/>
        <v>0</v>
      </c>
      <c r="G39" s="28">
        <f t="shared" si="3"/>
        <v>0</v>
      </c>
      <c r="H39" s="223"/>
      <c r="I39" s="224"/>
    </row>
    <row r="41" spans="2:9" ht="15.75" thickBot="1" x14ac:dyDescent="0.3"/>
    <row r="42" spans="2:9" ht="33" customHeight="1" thickBot="1" x14ac:dyDescent="0.3">
      <c r="B42" s="216" t="s">
        <v>148</v>
      </c>
      <c r="C42" s="217"/>
      <c r="D42" s="217"/>
      <c r="E42" s="217"/>
      <c r="F42" s="217"/>
      <c r="G42" s="217"/>
      <c r="H42" s="217"/>
      <c r="I42" s="118" t="str">
        <f>+IF(E7&gt;0,IF(E7=3,'A_Sistema_Francés_con_gracia CT'!D18,IF(E7=6,'A_Sistema_Francés_con_gracia CT'!D21,'A_Sistema_Francés_con_gracia CT'!D15)),'A_Sistema_Francés_con_gracia CT'!D15)</f>
        <v/>
      </c>
    </row>
    <row r="43" spans="2:9" ht="33" customHeight="1" thickBot="1" x14ac:dyDescent="0.3">
      <c r="B43" s="218" t="s">
        <v>149</v>
      </c>
      <c r="C43" s="219"/>
      <c r="D43" s="219"/>
      <c r="E43" s="219"/>
      <c r="F43" s="219"/>
      <c r="G43" s="219"/>
      <c r="H43" s="219"/>
      <c r="I43" s="118" t="str">
        <f>+IF(E7&gt;0,IF(E7=3,'A_Sistema_Francés_con_gracia CT'!D17,IF(E7=6,'A_Sistema_Francés_con_gracia CT'!D20,'A_Sistema_Francés_con_gracia CT'!D20)),"NO HAY PERIODO DE GRACIA")</f>
        <v>NO HAY PERIODO DE GRACIA</v>
      </c>
    </row>
  </sheetData>
  <sheetProtection password="C7C9" sheet="1" objects="1" scenarios="1" formatCells="0" formatColumns="0" formatRows="0" selectLockedCells="1"/>
  <mergeCells count="73">
    <mergeCell ref="B42:H42"/>
    <mergeCell ref="B43:H43"/>
    <mergeCell ref="H26:I26"/>
    <mergeCell ref="H25:I25"/>
    <mergeCell ref="J10:K10"/>
    <mergeCell ref="J12:L12"/>
    <mergeCell ref="B32:C32"/>
    <mergeCell ref="H32:I32"/>
    <mergeCell ref="B33:C33"/>
    <mergeCell ref="H33:I33"/>
    <mergeCell ref="B39:D39"/>
    <mergeCell ref="H39:I39"/>
    <mergeCell ref="B34:C34"/>
    <mergeCell ref="H34:I34"/>
    <mergeCell ref="B35:C35"/>
    <mergeCell ref="H35:I35"/>
    <mergeCell ref="M21:O21"/>
    <mergeCell ref="M22:O22"/>
    <mergeCell ref="M23:O23"/>
    <mergeCell ref="B31:C31"/>
    <mergeCell ref="H31:I31"/>
    <mergeCell ref="B22:C22"/>
    <mergeCell ref="H22:I22"/>
    <mergeCell ref="B23:C23"/>
    <mergeCell ref="H23:I23"/>
    <mergeCell ref="B30:C30"/>
    <mergeCell ref="H30:I30"/>
    <mergeCell ref="B26:C26"/>
    <mergeCell ref="B27:C27"/>
    <mergeCell ref="B28:C28"/>
    <mergeCell ref="B29:C29"/>
    <mergeCell ref="B24:C24"/>
    <mergeCell ref="B36:C36"/>
    <mergeCell ref="H36:I36"/>
    <mergeCell ref="B37:C37"/>
    <mergeCell ref="H37:I37"/>
    <mergeCell ref="B38:C38"/>
    <mergeCell ref="H38:I38"/>
    <mergeCell ref="B25:C25"/>
    <mergeCell ref="H24:I24"/>
    <mergeCell ref="H29:I29"/>
    <mergeCell ref="H28:I28"/>
    <mergeCell ref="H27:I27"/>
    <mergeCell ref="B15:D15"/>
    <mergeCell ref="H15:I15"/>
    <mergeCell ref="B20:C20"/>
    <mergeCell ref="H20:I20"/>
    <mergeCell ref="B21:C21"/>
    <mergeCell ref="H21:I21"/>
    <mergeCell ref="B14:D14"/>
    <mergeCell ref="H14:I14"/>
    <mergeCell ref="B7:D7"/>
    <mergeCell ref="E7:F7"/>
    <mergeCell ref="B9:E9"/>
    <mergeCell ref="B11:D11"/>
    <mergeCell ref="H11:I11"/>
    <mergeCell ref="B12:D12"/>
    <mergeCell ref="H12:I12"/>
    <mergeCell ref="B13:D13"/>
    <mergeCell ref="H13:I13"/>
    <mergeCell ref="B8:D8"/>
    <mergeCell ref="E8:F8"/>
    <mergeCell ref="C10:D10"/>
    <mergeCell ref="B6:D6"/>
    <mergeCell ref="E6:F6"/>
    <mergeCell ref="G6:H6"/>
    <mergeCell ref="A1:B1"/>
    <mergeCell ref="C1:I1"/>
    <mergeCell ref="B3:I3"/>
    <mergeCell ref="B5:D5"/>
    <mergeCell ref="E5:F5"/>
    <mergeCell ref="A2:B2"/>
    <mergeCell ref="C2:I2"/>
  </mergeCells>
  <dataValidations count="4">
    <dataValidation type="list" showInputMessage="1" showErrorMessage="1" sqref="H21:H38 I30:I38 I21:I23">
      <formula1>$M$20:$M$23</formula1>
    </dataValidation>
    <dataValidation type="list" allowBlank="1" showInputMessage="1" showErrorMessage="1" sqref="E7:F7">
      <formula1>$M$6:$M$8</formula1>
    </dataValidation>
    <dataValidation type="list" allowBlank="1" showInputMessage="1" showErrorMessage="1" sqref="E6:F6">
      <formula1>$N$6:$N$8</formula1>
    </dataValidation>
    <dataValidation type="list" allowBlank="1" showInputMessage="1" showErrorMessage="1" sqref="E8:F8">
      <formula1>$O$6:$O$8</formula1>
    </dataValidation>
  </dataValidations>
  <pageMargins left="0.7" right="0.7" top="0.75" bottom="0.75" header="0.3" footer="0.3"/>
  <pageSetup orientation="portrait" r:id="rId1"/>
  <ignoredErrors>
    <ignoredError sqref="E5" unlocked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13"/>
  <sheetViews>
    <sheetView showGridLines="0" workbookViewId="0">
      <selection activeCell="E5" sqref="E5"/>
    </sheetView>
  </sheetViews>
  <sheetFormatPr baseColWidth="10" defaultColWidth="11.42578125" defaultRowHeight="15" x14ac:dyDescent="0.25"/>
  <cols>
    <col min="1" max="1" width="10.140625" style="77" customWidth="1"/>
    <col min="2" max="2" width="5" style="77" customWidth="1"/>
    <col min="3" max="3" width="29" style="77" customWidth="1"/>
    <col min="4" max="4" width="20.5703125" style="77" customWidth="1"/>
    <col min="5" max="5" width="19.85546875" style="77" bestFit="1" customWidth="1"/>
    <col min="6" max="6" width="20.5703125" style="77" customWidth="1"/>
    <col min="7" max="7" width="20.140625" style="77" customWidth="1"/>
    <col min="8" max="8" width="20.42578125" style="77" customWidth="1"/>
    <col min="9" max="9" width="20" style="77" customWidth="1"/>
    <col min="10" max="10" width="18.5703125" style="77" customWidth="1"/>
    <col min="11" max="11" width="8.85546875" style="77" customWidth="1"/>
    <col min="12" max="12" width="5.28515625" style="77" customWidth="1"/>
    <col min="13" max="13" width="9.140625" style="77" customWidth="1"/>
    <col min="14" max="14" width="13.5703125" style="77" bestFit="1" customWidth="1"/>
    <col min="15" max="15" width="12" style="77" customWidth="1"/>
    <col min="16" max="16384" width="11.42578125" style="77"/>
  </cols>
  <sheetData>
    <row r="1" spans="1:15" s="90" customFormat="1" ht="27.6" customHeight="1" x14ac:dyDescent="0.25"/>
    <row r="2" spans="1:15" x14ac:dyDescent="0.25">
      <c r="A2" s="91"/>
      <c r="E2" s="92" t="s">
        <v>126</v>
      </c>
    </row>
    <row r="3" spans="1:15" x14ac:dyDescent="0.25">
      <c r="A3" s="91"/>
      <c r="C3" s="78" t="s">
        <v>118</v>
      </c>
      <c r="D3" s="93">
        <f>+'CAPITAL DE TRABAJO'!E5</f>
        <v>0</v>
      </c>
      <c r="F3" s="225" t="s">
        <v>127</v>
      </c>
      <c r="G3" s="225"/>
    </row>
    <row r="4" spans="1:15" x14ac:dyDescent="0.25">
      <c r="A4" s="91"/>
      <c r="C4" s="79" t="s">
        <v>128</v>
      </c>
      <c r="D4" s="94">
        <v>0.12</v>
      </c>
      <c r="E4" s="95">
        <v>0</v>
      </c>
      <c r="F4" s="96" t="s">
        <v>129</v>
      </c>
      <c r="G4" s="97">
        <f>D3</f>
        <v>0</v>
      </c>
      <c r="I4" s="98"/>
    </row>
    <row r="5" spans="1:15" x14ac:dyDescent="0.25">
      <c r="C5" s="79" t="s">
        <v>130</v>
      </c>
      <c r="D5" s="99">
        <f>+'CAPITAL DE TRABAJO'!E6/12</f>
        <v>0</v>
      </c>
      <c r="E5" s="100">
        <v>0</v>
      </c>
      <c r="F5" s="96" t="s">
        <v>131</v>
      </c>
      <c r="G5" s="97">
        <f>SUM($D$15:$D$401)</f>
        <v>0</v>
      </c>
      <c r="N5" s="226" t="s">
        <v>132</v>
      </c>
      <c r="O5" s="226"/>
    </row>
    <row r="6" spans="1:15" ht="15.75" x14ac:dyDescent="0.25">
      <c r="C6" s="79" t="s">
        <v>119</v>
      </c>
      <c r="D6" s="93" t="s">
        <v>120</v>
      </c>
      <c r="F6" s="96" t="s">
        <v>133</v>
      </c>
      <c r="G6" s="97">
        <f>SUM($E$15:$E$401)</f>
        <v>0</v>
      </c>
      <c r="I6" s="101"/>
      <c r="J6" s="101"/>
      <c r="N6" s="102" t="s">
        <v>134</v>
      </c>
      <c r="O6" s="103">
        <f>360/360</f>
        <v>1</v>
      </c>
    </row>
    <row r="7" spans="1:15" ht="15.75" x14ac:dyDescent="0.25">
      <c r="C7" s="79" t="s">
        <v>135</v>
      </c>
      <c r="D7" s="104">
        <f>IF(D6="Mensual",12,IF(D6="Bimensual",6,IF(D6="Trimestral",4,IF(D6="Cuatrimestral",3,IF(D6="Semestral",2,1)))))</f>
        <v>12</v>
      </c>
      <c r="E7" s="80"/>
      <c r="F7" s="96"/>
      <c r="G7" s="97"/>
      <c r="I7" s="105"/>
      <c r="J7" s="101"/>
      <c r="N7" s="102" t="s">
        <v>136</v>
      </c>
      <c r="O7" s="103">
        <f>180/360</f>
        <v>0.5</v>
      </c>
    </row>
    <row r="8" spans="1:15" ht="15.75" x14ac:dyDescent="0.25">
      <c r="C8" s="79" t="s">
        <v>137</v>
      </c>
      <c r="D8" s="93" t="s">
        <v>138</v>
      </c>
      <c r="F8" s="96"/>
      <c r="G8" s="97"/>
      <c r="N8" s="102" t="s">
        <v>139</v>
      </c>
      <c r="O8" s="103">
        <f>120/360</f>
        <v>0.33333333333333331</v>
      </c>
    </row>
    <row r="9" spans="1:15" ht="16.5" thickBot="1" x14ac:dyDescent="0.3">
      <c r="C9" s="79" t="s">
        <v>140</v>
      </c>
      <c r="D9" s="99">
        <f>+'CAPITAL DE TRABAJO'!E7</f>
        <v>0</v>
      </c>
      <c r="N9" s="102" t="s">
        <v>141</v>
      </c>
      <c r="O9" s="103">
        <f>90/360</f>
        <v>0.25</v>
      </c>
    </row>
    <row r="10" spans="1:15" ht="16.5" thickTop="1" x14ac:dyDescent="0.25">
      <c r="C10" s="79" t="s">
        <v>142</v>
      </c>
      <c r="D10" s="104">
        <f>D5*D7</f>
        <v>0</v>
      </c>
      <c r="E10" s="80"/>
      <c r="F10" s="106" t="s">
        <v>143</v>
      </c>
      <c r="G10" s="107">
        <f>+((D11-E11)*$D$7)/$D$4</f>
        <v>1</v>
      </c>
      <c r="N10" s="102" t="s">
        <v>144</v>
      </c>
      <c r="O10" s="103">
        <f>60/360</f>
        <v>0.16666666666666666</v>
      </c>
    </row>
    <row r="11" spans="1:15" ht="16.5" thickBot="1" x14ac:dyDescent="0.3">
      <c r="C11" s="79" t="s">
        <v>121</v>
      </c>
      <c r="D11" s="108">
        <f>+D4/D7</f>
        <v>0.01</v>
      </c>
      <c r="E11" s="108">
        <f>+E4/D7</f>
        <v>0</v>
      </c>
      <c r="F11" s="109" t="s">
        <v>145</v>
      </c>
      <c r="G11" s="110">
        <f>+(E11*$D$7)/$D$4</f>
        <v>0</v>
      </c>
      <c r="N11" s="102" t="s">
        <v>120</v>
      </c>
      <c r="O11" s="103">
        <f>30/360</f>
        <v>8.3333333333333329E-2</v>
      </c>
    </row>
    <row r="12" spans="1:15" ht="15.75" thickTop="1" x14ac:dyDescent="0.25"/>
    <row r="13" spans="1:15" ht="26.25" customHeight="1" x14ac:dyDescent="0.25">
      <c r="A13" s="81"/>
      <c r="C13" s="78" t="s">
        <v>122</v>
      </c>
      <c r="D13" s="78" t="s">
        <v>123</v>
      </c>
      <c r="E13" s="78" t="s">
        <v>124</v>
      </c>
      <c r="F13" s="78" t="s">
        <v>125</v>
      </c>
      <c r="G13" s="78" t="s">
        <v>146</v>
      </c>
      <c r="H13" s="78" t="s">
        <v>126</v>
      </c>
      <c r="I13" s="78" t="s">
        <v>147</v>
      </c>
    </row>
    <row r="14" spans="1:15" s="81" customFormat="1" x14ac:dyDescent="0.25">
      <c r="C14" s="82">
        <v>0</v>
      </c>
      <c r="D14" s="83"/>
      <c r="E14" s="83"/>
      <c r="F14" s="84"/>
      <c r="G14" s="83">
        <f>D3</f>
        <v>0</v>
      </c>
    </row>
    <row r="15" spans="1:15" x14ac:dyDescent="0.25">
      <c r="A15" s="111"/>
      <c r="C15" s="85">
        <f>IF(OR(C13=$D$10,C13=""),"",IF(ISNUMBER(C13),C13+1,1))</f>
        <v>1</v>
      </c>
      <c r="D15" s="86" t="str">
        <f t="shared" ref="D15:D16" si="0">IF(C15&lt;=$D$10,IF(C15&lt;=$D$9,IF($D$8="Capital e Intereses",0,$G$14*$D$11),IF($D$8="Capital",($G$14/PV($D$11,$D$10-$D$9,-1)),$G$14*(1+$D$11)^$D$9/PV($D$11,$D$10-$D$9,-1))),"")</f>
        <v/>
      </c>
      <c r="E15" s="86" t="str">
        <f>IF(C15&lt;=$D$10,IF(C15&lt;=$D$9,IF($D$8="Capital e Intereses",0,$G$14*$D$11),G14*$D$11),"")</f>
        <v/>
      </c>
      <c r="F15" s="87" t="str">
        <f>IF(C15&lt;=$D$10,D15-E15,"")</f>
        <v/>
      </c>
      <c r="G15" s="86" t="str">
        <f>IF(C15&lt;=$D$10,IF(C15&lt;=$D$9,IF($D$8="Capital e Intereses",$G$14*(1+$D$11)^C15,G14-F15),G14-F15),"")</f>
        <v/>
      </c>
      <c r="H15" s="86" t="str">
        <f t="shared" ref="H15:H78" si="1">IF(C15&lt;=$D$7*$E$5,IF(C15&lt;=$D$9,IF($D$8="Capital e Intereses",0,$G$14*$D$11*$G$11),G14*$D$11*$G$11),"")</f>
        <v/>
      </c>
      <c r="I15" s="86" t="e">
        <f t="shared" ref="I15:I78" si="2">IF(C15="","",IF($E$5*$D$7&gt;=C15,E15*$G$10+F15,E15+F15))</f>
        <v>#VALUE!</v>
      </c>
      <c r="J15" s="112"/>
    </row>
    <row r="16" spans="1:15" x14ac:dyDescent="0.25">
      <c r="A16" s="113"/>
      <c r="C16" s="85">
        <f t="shared" ref="C16:C79" si="3">IF(OR(C15=$D$10,C15=""),"",IF($D$8="Capital e Intereses",IF(ISNUMBER(C15),C15+1,IF(OR($D$9="",$D$9=0),1,$D$9+1)),IF(ISNUMBER(C15),C15+1,1)))</f>
        <v>2</v>
      </c>
      <c r="D16" s="86" t="str">
        <f t="shared" si="0"/>
        <v/>
      </c>
      <c r="E16" s="86" t="str">
        <f t="shared" ref="E16:E79" si="4">IF(C16&lt;=$D$10,IF(C16&lt;=$D$9,IF($D$8="Capital e Intereses",0,$G$14*$D$11),G15*$D$11),"")</f>
        <v/>
      </c>
      <c r="F16" s="87" t="str">
        <f t="shared" ref="F16:F79" si="5">IF(C16&lt;=$D$10,D16-E16,"")</f>
        <v/>
      </c>
      <c r="G16" s="86" t="str">
        <f t="shared" ref="G16:G79" si="6">IF(C16&lt;=$D$10,IF(C16&lt;=$D$9,IF($D$8="Capital e Intereses",$G$14*(1+$D$11)^C16,G15-F16),G15-F16),"")</f>
        <v/>
      </c>
      <c r="H16" s="86" t="str">
        <f t="shared" si="1"/>
        <v/>
      </c>
      <c r="I16" s="86" t="e">
        <f t="shared" si="2"/>
        <v>#VALUE!</v>
      </c>
      <c r="J16" s="112"/>
    </row>
    <row r="17" spans="1:10" x14ac:dyDescent="0.25">
      <c r="A17" s="81"/>
      <c r="C17" s="85">
        <f t="shared" si="3"/>
        <v>3</v>
      </c>
      <c r="D17" s="86" t="str">
        <f>IF(C17&lt;=$D$10,IF(C17&lt;=$D$9,IF($D$8="Capital e Intereses",0,$G$14*$D$11),IF($D$8="Capital",($G$14/PV($D$11,$D$10-$D$9,-1)),$G$14*(1+$D$11)^$D$9/PV($D$11,$D$10-$D$9,-1))),"")</f>
        <v/>
      </c>
      <c r="E17" s="86" t="str">
        <f t="shared" si="4"/>
        <v/>
      </c>
      <c r="F17" s="87" t="str">
        <f t="shared" si="5"/>
        <v/>
      </c>
      <c r="G17" s="86" t="str">
        <f t="shared" si="6"/>
        <v/>
      </c>
      <c r="H17" s="86" t="str">
        <f t="shared" si="1"/>
        <v/>
      </c>
      <c r="I17" s="86" t="e">
        <f t="shared" si="2"/>
        <v>#VALUE!</v>
      </c>
      <c r="J17" s="112"/>
    </row>
    <row r="18" spans="1:10" x14ac:dyDescent="0.25">
      <c r="A18" s="111"/>
      <c r="C18" s="85">
        <f t="shared" si="3"/>
        <v>4</v>
      </c>
      <c r="D18" s="86" t="str">
        <f t="shared" ref="D18:D81" si="7">IF(C18&lt;=$D$10,IF(C18&lt;=$D$9,IF($D$8="Capital e Intereses",0,$G$14*$D$11),IF($D$8="Capital",($G$14/PV($D$11,$D$10-$D$9,-1)),$G$14*(1+$D$11)^$D$9/PV($D$11,$D$10-$D$9,-1))),"")</f>
        <v/>
      </c>
      <c r="E18" s="86" t="str">
        <f t="shared" si="4"/>
        <v/>
      </c>
      <c r="F18" s="87" t="str">
        <f t="shared" si="5"/>
        <v/>
      </c>
      <c r="G18" s="86" t="str">
        <f t="shared" si="6"/>
        <v/>
      </c>
      <c r="H18" s="86" t="str">
        <f t="shared" si="1"/>
        <v/>
      </c>
      <c r="I18" s="86" t="e">
        <f t="shared" si="2"/>
        <v>#VALUE!</v>
      </c>
      <c r="J18" s="112"/>
    </row>
    <row r="19" spans="1:10" x14ac:dyDescent="0.25">
      <c r="A19" s="81"/>
      <c r="C19" s="85">
        <f t="shared" si="3"/>
        <v>5</v>
      </c>
      <c r="D19" s="86" t="str">
        <f t="shared" si="7"/>
        <v/>
      </c>
      <c r="E19" s="86" t="str">
        <f t="shared" si="4"/>
        <v/>
      </c>
      <c r="F19" s="87" t="str">
        <f t="shared" si="5"/>
        <v/>
      </c>
      <c r="G19" s="86" t="str">
        <f t="shared" si="6"/>
        <v/>
      </c>
      <c r="H19" s="86" t="str">
        <f t="shared" si="1"/>
        <v/>
      </c>
      <c r="I19" s="86" t="e">
        <f t="shared" si="2"/>
        <v>#VALUE!</v>
      </c>
      <c r="J19" s="112"/>
    </row>
    <row r="20" spans="1:10" x14ac:dyDescent="0.25">
      <c r="A20" s="81"/>
      <c r="C20" s="85">
        <f t="shared" si="3"/>
        <v>6</v>
      </c>
      <c r="D20" s="86" t="str">
        <f t="shared" si="7"/>
        <v/>
      </c>
      <c r="E20" s="86" t="str">
        <f t="shared" si="4"/>
        <v/>
      </c>
      <c r="F20" s="87" t="str">
        <f t="shared" si="5"/>
        <v/>
      </c>
      <c r="G20" s="86" t="str">
        <f t="shared" si="6"/>
        <v/>
      </c>
      <c r="H20" s="86" t="str">
        <f t="shared" si="1"/>
        <v/>
      </c>
      <c r="I20" s="86" t="e">
        <f t="shared" si="2"/>
        <v>#VALUE!</v>
      </c>
      <c r="J20" s="112"/>
    </row>
    <row r="21" spans="1:10" x14ac:dyDescent="0.25">
      <c r="A21" s="111"/>
      <c r="C21" s="85">
        <f t="shared" si="3"/>
        <v>7</v>
      </c>
      <c r="D21" s="86" t="str">
        <f t="shared" si="7"/>
        <v/>
      </c>
      <c r="E21" s="86" t="str">
        <f t="shared" si="4"/>
        <v/>
      </c>
      <c r="F21" s="87" t="str">
        <f t="shared" si="5"/>
        <v/>
      </c>
      <c r="G21" s="86" t="str">
        <f t="shared" si="6"/>
        <v/>
      </c>
      <c r="H21" s="86" t="str">
        <f t="shared" si="1"/>
        <v/>
      </c>
      <c r="I21" s="86" t="e">
        <f t="shared" si="2"/>
        <v>#VALUE!</v>
      </c>
      <c r="J21" s="112"/>
    </row>
    <row r="22" spans="1:10" x14ac:dyDescent="0.25">
      <c r="A22" s="81"/>
      <c r="C22" s="85">
        <f t="shared" si="3"/>
        <v>8</v>
      </c>
      <c r="D22" s="86" t="str">
        <f t="shared" si="7"/>
        <v/>
      </c>
      <c r="E22" s="86" t="str">
        <f t="shared" si="4"/>
        <v/>
      </c>
      <c r="F22" s="87" t="str">
        <f t="shared" si="5"/>
        <v/>
      </c>
      <c r="G22" s="86" t="str">
        <f t="shared" si="6"/>
        <v/>
      </c>
      <c r="H22" s="86" t="str">
        <f t="shared" si="1"/>
        <v/>
      </c>
      <c r="I22" s="86" t="e">
        <f t="shared" si="2"/>
        <v>#VALUE!</v>
      </c>
      <c r="J22" s="112"/>
    </row>
    <row r="23" spans="1:10" x14ac:dyDescent="0.25">
      <c r="A23" s="81"/>
      <c r="C23" s="85">
        <f t="shared" si="3"/>
        <v>9</v>
      </c>
      <c r="D23" s="86" t="str">
        <f t="shared" si="7"/>
        <v/>
      </c>
      <c r="E23" s="86" t="str">
        <f t="shared" si="4"/>
        <v/>
      </c>
      <c r="F23" s="87" t="str">
        <f t="shared" si="5"/>
        <v/>
      </c>
      <c r="G23" s="86" t="str">
        <f t="shared" si="6"/>
        <v/>
      </c>
      <c r="H23" s="86" t="str">
        <f t="shared" si="1"/>
        <v/>
      </c>
      <c r="I23" s="86" t="e">
        <f t="shared" si="2"/>
        <v>#VALUE!</v>
      </c>
      <c r="J23" s="112"/>
    </row>
    <row r="24" spans="1:10" x14ac:dyDescent="0.25">
      <c r="A24" s="111"/>
      <c r="C24" s="85">
        <f t="shared" si="3"/>
        <v>10</v>
      </c>
      <c r="D24" s="86" t="str">
        <f t="shared" si="7"/>
        <v/>
      </c>
      <c r="E24" s="86" t="str">
        <f t="shared" si="4"/>
        <v/>
      </c>
      <c r="F24" s="87" t="str">
        <f t="shared" si="5"/>
        <v/>
      </c>
      <c r="G24" s="86" t="str">
        <f t="shared" si="6"/>
        <v/>
      </c>
      <c r="H24" s="86" t="str">
        <f t="shared" si="1"/>
        <v/>
      </c>
      <c r="I24" s="86" t="e">
        <f t="shared" si="2"/>
        <v>#VALUE!</v>
      </c>
      <c r="J24" s="112"/>
    </row>
    <row r="25" spans="1:10" x14ac:dyDescent="0.25">
      <c r="A25" s="81"/>
      <c r="C25" s="85">
        <f t="shared" si="3"/>
        <v>11</v>
      </c>
      <c r="D25" s="86" t="str">
        <f t="shared" si="7"/>
        <v/>
      </c>
      <c r="E25" s="86" t="str">
        <f t="shared" si="4"/>
        <v/>
      </c>
      <c r="F25" s="87" t="str">
        <f t="shared" si="5"/>
        <v/>
      </c>
      <c r="G25" s="86" t="str">
        <f t="shared" si="6"/>
        <v/>
      </c>
      <c r="H25" s="86" t="str">
        <f t="shared" si="1"/>
        <v/>
      </c>
      <c r="I25" s="86" t="e">
        <f t="shared" si="2"/>
        <v>#VALUE!</v>
      </c>
      <c r="J25" s="112"/>
    </row>
    <row r="26" spans="1:10" x14ac:dyDescent="0.25">
      <c r="A26" s="81"/>
      <c r="C26" s="85">
        <f t="shared" si="3"/>
        <v>12</v>
      </c>
      <c r="D26" s="86" t="str">
        <f t="shared" si="7"/>
        <v/>
      </c>
      <c r="E26" s="86" t="str">
        <f t="shared" si="4"/>
        <v/>
      </c>
      <c r="F26" s="87" t="str">
        <f t="shared" si="5"/>
        <v/>
      </c>
      <c r="G26" s="86" t="str">
        <f t="shared" si="6"/>
        <v/>
      </c>
      <c r="H26" s="86" t="str">
        <f t="shared" si="1"/>
        <v/>
      </c>
      <c r="I26" s="86" t="e">
        <f t="shared" si="2"/>
        <v>#VALUE!</v>
      </c>
      <c r="J26" s="112"/>
    </row>
    <row r="27" spans="1:10" x14ac:dyDescent="0.25">
      <c r="A27" s="111"/>
      <c r="C27" s="85">
        <f t="shared" si="3"/>
        <v>13</v>
      </c>
      <c r="D27" s="86" t="str">
        <f t="shared" si="7"/>
        <v/>
      </c>
      <c r="E27" s="86" t="str">
        <f t="shared" si="4"/>
        <v/>
      </c>
      <c r="F27" s="87" t="str">
        <f t="shared" si="5"/>
        <v/>
      </c>
      <c r="G27" s="86" t="str">
        <f t="shared" si="6"/>
        <v/>
      </c>
      <c r="H27" s="86" t="str">
        <f t="shared" si="1"/>
        <v/>
      </c>
      <c r="I27" s="86" t="e">
        <f t="shared" si="2"/>
        <v>#VALUE!</v>
      </c>
      <c r="J27" s="112"/>
    </row>
    <row r="28" spans="1:10" x14ac:dyDescent="0.25">
      <c r="A28" s="81"/>
      <c r="C28" s="85">
        <f t="shared" si="3"/>
        <v>14</v>
      </c>
      <c r="D28" s="86" t="str">
        <f t="shared" si="7"/>
        <v/>
      </c>
      <c r="E28" s="86" t="str">
        <f t="shared" si="4"/>
        <v/>
      </c>
      <c r="F28" s="87" t="str">
        <f t="shared" si="5"/>
        <v/>
      </c>
      <c r="G28" s="86" t="str">
        <f t="shared" si="6"/>
        <v/>
      </c>
      <c r="H28" s="86" t="str">
        <f t="shared" si="1"/>
        <v/>
      </c>
      <c r="I28" s="86" t="e">
        <f t="shared" si="2"/>
        <v>#VALUE!</v>
      </c>
      <c r="J28" s="112"/>
    </row>
    <row r="29" spans="1:10" x14ac:dyDescent="0.25">
      <c r="A29" s="81"/>
      <c r="C29" s="85">
        <f t="shared" si="3"/>
        <v>15</v>
      </c>
      <c r="D29" s="86" t="str">
        <f t="shared" si="7"/>
        <v/>
      </c>
      <c r="E29" s="86" t="str">
        <f t="shared" si="4"/>
        <v/>
      </c>
      <c r="F29" s="87" t="str">
        <f t="shared" si="5"/>
        <v/>
      </c>
      <c r="G29" s="86" t="str">
        <f t="shared" si="6"/>
        <v/>
      </c>
      <c r="H29" s="86" t="str">
        <f t="shared" si="1"/>
        <v/>
      </c>
      <c r="I29" s="86" t="e">
        <f t="shared" si="2"/>
        <v>#VALUE!</v>
      </c>
      <c r="J29" s="112"/>
    </row>
    <row r="30" spans="1:10" x14ac:dyDescent="0.25">
      <c r="A30" s="111"/>
      <c r="C30" s="85">
        <f t="shared" si="3"/>
        <v>16</v>
      </c>
      <c r="D30" s="86" t="str">
        <f t="shared" si="7"/>
        <v/>
      </c>
      <c r="E30" s="86" t="str">
        <f t="shared" si="4"/>
        <v/>
      </c>
      <c r="F30" s="87" t="str">
        <f t="shared" si="5"/>
        <v/>
      </c>
      <c r="G30" s="86" t="str">
        <f t="shared" si="6"/>
        <v/>
      </c>
      <c r="H30" s="86" t="str">
        <f t="shared" si="1"/>
        <v/>
      </c>
      <c r="I30" s="86" t="e">
        <f t="shared" si="2"/>
        <v>#VALUE!</v>
      </c>
      <c r="J30" s="112"/>
    </row>
    <row r="31" spans="1:10" x14ac:dyDescent="0.25">
      <c r="A31" s="111"/>
      <c r="C31" s="85">
        <f t="shared" si="3"/>
        <v>17</v>
      </c>
      <c r="D31" s="86" t="str">
        <f t="shared" si="7"/>
        <v/>
      </c>
      <c r="E31" s="86" t="str">
        <f t="shared" si="4"/>
        <v/>
      </c>
      <c r="F31" s="87" t="str">
        <f t="shared" si="5"/>
        <v/>
      </c>
      <c r="G31" s="86" t="str">
        <f t="shared" si="6"/>
        <v/>
      </c>
      <c r="H31" s="86" t="str">
        <f t="shared" si="1"/>
        <v/>
      </c>
      <c r="I31" s="86" t="e">
        <f t="shared" si="2"/>
        <v>#VALUE!</v>
      </c>
      <c r="J31" s="112"/>
    </row>
    <row r="32" spans="1:10" x14ac:dyDescent="0.25">
      <c r="A32" s="81"/>
      <c r="C32" s="85">
        <f t="shared" si="3"/>
        <v>18</v>
      </c>
      <c r="D32" s="86" t="str">
        <f t="shared" si="7"/>
        <v/>
      </c>
      <c r="E32" s="86" t="str">
        <f t="shared" si="4"/>
        <v/>
      </c>
      <c r="F32" s="87" t="str">
        <f t="shared" si="5"/>
        <v/>
      </c>
      <c r="G32" s="86" t="str">
        <f t="shared" si="6"/>
        <v/>
      </c>
      <c r="H32" s="86" t="str">
        <f t="shared" si="1"/>
        <v/>
      </c>
      <c r="I32" s="86" t="e">
        <f t="shared" si="2"/>
        <v>#VALUE!</v>
      </c>
      <c r="J32" s="112"/>
    </row>
    <row r="33" spans="1:10" x14ac:dyDescent="0.25">
      <c r="A33" s="81"/>
      <c r="C33" s="85">
        <f t="shared" si="3"/>
        <v>19</v>
      </c>
      <c r="D33" s="86" t="str">
        <f t="shared" si="7"/>
        <v/>
      </c>
      <c r="E33" s="86" t="str">
        <f t="shared" si="4"/>
        <v/>
      </c>
      <c r="F33" s="87" t="str">
        <f t="shared" si="5"/>
        <v/>
      </c>
      <c r="G33" s="86" t="str">
        <f t="shared" si="6"/>
        <v/>
      </c>
      <c r="H33" s="86" t="str">
        <f t="shared" si="1"/>
        <v/>
      </c>
      <c r="I33" s="86" t="e">
        <f t="shared" si="2"/>
        <v>#VALUE!</v>
      </c>
      <c r="J33" s="112"/>
    </row>
    <row r="34" spans="1:10" ht="15" customHeight="1" x14ac:dyDescent="0.25">
      <c r="A34" s="111"/>
      <c r="C34" s="85">
        <f t="shared" si="3"/>
        <v>20</v>
      </c>
      <c r="D34" s="86" t="str">
        <f t="shared" si="7"/>
        <v/>
      </c>
      <c r="E34" s="86" t="str">
        <f t="shared" si="4"/>
        <v/>
      </c>
      <c r="F34" s="87" t="str">
        <f t="shared" si="5"/>
        <v/>
      </c>
      <c r="G34" s="86" t="str">
        <f t="shared" si="6"/>
        <v/>
      </c>
      <c r="H34" s="86" t="str">
        <f t="shared" si="1"/>
        <v/>
      </c>
      <c r="I34" s="86" t="e">
        <f t="shared" si="2"/>
        <v>#VALUE!</v>
      </c>
      <c r="J34" s="112"/>
    </row>
    <row r="35" spans="1:10" ht="15" customHeight="1" x14ac:dyDescent="0.25">
      <c r="A35" s="81"/>
      <c r="C35" s="85">
        <f t="shared" si="3"/>
        <v>21</v>
      </c>
      <c r="D35" s="86" t="str">
        <f t="shared" si="7"/>
        <v/>
      </c>
      <c r="E35" s="86" t="str">
        <f t="shared" si="4"/>
        <v/>
      </c>
      <c r="F35" s="87" t="str">
        <f t="shared" si="5"/>
        <v/>
      </c>
      <c r="G35" s="86" t="str">
        <f t="shared" si="6"/>
        <v/>
      </c>
      <c r="H35" s="86" t="str">
        <f t="shared" si="1"/>
        <v/>
      </c>
      <c r="I35" s="86" t="e">
        <f t="shared" si="2"/>
        <v>#VALUE!</v>
      </c>
      <c r="J35" s="112"/>
    </row>
    <row r="36" spans="1:10" ht="15" customHeight="1" x14ac:dyDescent="0.25">
      <c r="A36" s="114"/>
      <c r="C36" s="85">
        <f t="shared" si="3"/>
        <v>22</v>
      </c>
      <c r="D36" s="86" t="str">
        <f t="shared" si="7"/>
        <v/>
      </c>
      <c r="E36" s="86" t="str">
        <f t="shared" si="4"/>
        <v/>
      </c>
      <c r="F36" s="87" t="str">
        <f t="shared" si="5"/>
        <v/>
      </c>
      <c r="G36" s="86" t="str">
        <f t="shared" si="6"/>
        <v/>
      </c>
      <c r="H36" s="86" t="str">
        <f t="shared" si="1"/>
        <v/>
      </c>
      <c r="I36" s="86" t="e">
        <f t="shared" si="2"/>
        <v>#VALUE!</v>
      </c>
      <c r="J36" s="112"/>
    </row>
    <row r="37" spans="1:10" ht="15" customHeight="1" x14ac:dyDescent="0.25">
      <c r="A37" s="81"/>
      <c r="C37" s="85">
        <f t="shared" si="3"/>
        <v>23</v>
      </c>
      <c r="D37" s="86" t="str">
        <f t="shared" si="7"/>
        <v/>
      </c>
      <c r="E37" s="86" t="str">
        <f t="shared" si="4"/>
        <v/>
      </c>
      <c r="F37" s="87" t="str">
        <f t="shared" si="5"/>
        <v/>
      </c>
      <c r="G37" s="86" t="str">
        <f t="shared" si="6"/>
        <v/>
      </c>
      <c r="H37" s="86" t="str">
        <f t="shared" si="1"/>
        <v/>
      </c>
      <c r="I37" s="86" t="e">
        <f t="shared" si="2"/>
        <v>#VALUE!</v>
      </c>
      <c r="J37" s="112"/>
    </row>
    <row r="38" spans="1:10" ht="15" customHeight="1" x14ac:dyDescent="0.25">
      <c r="A38" s="81"/>
      <c r="C38" s="85">
        <f t="shared" si="3"/>
        <v>24</v>
      </c>
      <c r="D38" s="86" t="str">
        <f t="shared" si="7"/>
        <v/>
      </c>
      <c r="E38" s="86" t="str">
        <f t="shared" si="4"/>
        <v/>
      </c>
      <c r="F38" s="87" t="str">
        <f t="shared" si="5"/>
        <v/>
      </c>
      <c r="G38" s="86" t="str">
        <f t="shared" si="6"/>
        <v/>
      </c>
      <c r="H38" s="86" t="str">
        <f t="shared" si="1"/>
        <v/>
      </c>
      <c r="I38" s="86" t="e">
        <f t="shared" si="2"/>
        <v>#VALUE!</v>
      </c>
      <c r="J38" s="112"/>
    </row>
    <row r="39" spans="1:10" x14ac:dyDescent="0.25">
      <c r="A39" s="115"/>
      <c r="C39" s="85">
        <f t="shared" si="3"/>
        <v>25</v>
      </c>
      <c r="D39" s="86" t="str">
        <f t="shared" si="7"/>
        <v/>
      </c>
      <c r="E39" s="86" t="str">
        <f t="shared" si="4"/>
        <v/>
      </c>
      <c r="F39" s="87" t="str">
        <f t="shared" si="5"/>
        <v/>
      </c>
      <c r="G39" s="86" t="str">
        <f t="shared" si="6"/>
        <v/>
      </c>
      <c r="H39" s="86" t="str">
        <f t="shared" si="1"/>
        <v/>
      </c>
      <c r="I39" s="86" t="e">
        <f t="shared" si="2"/>
        <v>#VALUE!</v>
      </c>
      <c r="J39" s="112"/>
    </row>
    <row r="40" spans="1:10" x14ac:dyDescent="0.25">
      <c r="A40" s="81"/>
      <c r="C40" s="85">
        <f t="shared" si="3"/>
        <v>26</v>
      </c>
      <c r="D40" s="86" t="str">
        <f t="shared" si="7"/>
        <v/>
      </c>
      <c r="E40" s="86" t="str">
        <f t="shared" si="4"/>
        <v/>
      </c>
      <c r="F40" s="87" t="str">
        <f t="shared" si="5"/>
        <v/>
      </c>
      <c r="G40" s="86" t="str">
        <f t="shared" si="6"/>
        <v/>
      </c>
      <c r="H40" s="86" t="str">
        <f t="shared" si="1"/>
        <v/>
      </c>
      <c r="I40" s="86" t="e">
        <f t="shared" si="2"/>
        <v>#VALUE!</v>
      </c>
      <c r="J40" s="112"/>
    </row>
    <row r="41" spans="1:10" x14ac:dyDescent="0.25">
      <c r="A41" s="81"/>
      <c r="C41" s="85">
        <f t="shared" si="3"/>
        <v>27</v>
      </c>
      <c r="D41" s="86" t="str">
        <f t="shared" si="7"/>
        <v/>
      </c>
      <c r="E41" s="86" t="str">
        <f t="shared" si="4"/>
        <v/>
      </c>
      <c r="F41" s="87" t="str">
        <f t="shared" si="5"/>
        <v/>
      </c>
      <c r="G41" s="86" t="str">
        <f t="shared" si="6"/>
        <v/>
      </c>
      <c r="H41" s="86" t="str">
        <f t="shared" si="1"/>
        <v/>
      </c>
      <c r="I41" s="86" t="e">
        <f t="shared" si="2"/>
        <v>#VALUE!</v>
      </c>
      <c r="J41" s="112"/>
    </row>
    <row r="42" spans="1:10" x14ac:dyDescent="0.25">
      <c r="A42" s="81"/>
      <c r="C42" s="85">
        <f t="shared" si="3"/>
        <v>28</v>
      </c>
      <c r="D42" s="86" t="str">
        <f t="shared" si="7"/>
        <v/>
      </c>
      <c r="E42" s="86" t="str">
        <f t="shared" si="4"/>
        <v/>
      </c>
      <c r="F42" s="87" t="str">
        <f t="shared" si="5"/>
        <v/>
      </c>
      <c r="G42" s="86" t="str">
        <f t="shared" si="6"/>
        <v/>
      </c>
      <c r="H42" s="86" t="str">
        <f t="shared" si="1"/>
        <v/>
      </c>
      <c r="I42" s="86" t="e">
        <f t="shared" si="2"/>
        <v>#VALUE!</v>
      </c>
      <c r="J42" s="112"/>
    </row>
    <row r="43" spans="1:10" x14ac:dyDescent="0.25">
      <c r="A43" s="81"/>
      <c r="C43" s="85">
        <f t="shared" si="3"/>
        <v>29</v>
      </c>
      <c r="D43" s="86" t="str">
        <f t="shared" si="7"/>
        <v/>
      </c>
      <c r="E43" s="86" t="str">
        <f t="shared" si="4"/>
        <v/>
      </c>
      <c r="F43" s="87" t="str">
        <f t="shared" si="5"/>
        <v/>
      </c>
      <c r="G43" s="86" t="str">
        <f t="shared" si="6"/>
        <v/>
      </c>
      <c r="H43" s="86" t="str">
        <f t="shared" si="1"/>
        <v/>
      </c>
      <c r="I43" s="86" t="e">
        <f t="shared" si="2"/>
        <v>#VALUE!</v>
      </c>
      <c r="J43" s="112"/>
    </row>
    <row r="44" spans="1:10" x14ac:dyDescent="0.25">
      <c r="A44" s="81"/>
      <c r="C44" s="85">
        <f t="shared" si="3"/>
        <v>30</v>
      </c>
      <c r="D44" s="86" t="str">
        <f t="shared" si="7"/>
        <v/>
      </c>
      <c r="E44" s="86" t="str">
        <f t="shared" si="4"/>
        <v/>
      </c>
      <c r="F44" s="87" t="str">
        <f t="shared" si="5"/>
        <v/>
      </c>
      <c r="G44" s="86" t="str">
        <f t="shared" si="6"/>
        <v/>
      </c>
      <c r="H44" s="86" t="str">
        <f t="shared" si="1"/>
        <v/>
      </c>
      <c r="I44" s="86" t="e">
        <f t="shared" si="2"/>
        <v>#VALUE!</v>
      </c>
      <c r="J44" s="112"/>
    </row>
    <row r="45" spans="1:10" x14ac:dyDescent="0.25">
      <c r="A45" s="81"/>
      <c r="C45" s="85">
        <f t="shared" si="3"/>
        <v>31</v>
      </c>
      <c r="D45" s="86" t="str">
        <f t="shared" si="7"/>
        <v/>
      </c>
      <c r="E45" s="86" t="str">
        <f t="shared" si="4"/>
        <v/>
      </c>
      <c r="F45" s="87" t="str">
        <f t="shared" si="5"/>
        <v/>
      </c>
      <c r="G45" s="86" t="str">
        <f t="shared" si="6"/>
        <v/>
      </c>
      <c r="H45" s="86" t="str">
        <f t="shared" si="1"/>
        <v/>
      </c>
      <c r="I45" s="86" t="e">
        <f t="shared" si="2"/>
        <v>#VALUE!</v>
      </c>
      <c r="J45" s="112"/>
    </row>
    <row r="46" spans="1:10" x14ac:dyDescent="0.25">
      <c r="A46" s="81"/>
      <c r="C46" s="85">
        <f t="shared" si="3"/>
        <v>32</v>
      </c>
      <c r="D46" s="86" t="str">
        <f t="shared" si="7"/>
        <v/>
      </c>
      <c r="E46" s="86" t="str">
        <f t="shared" si="4"/>
        <v/>
      </c>
      <c r="F46" s="87" t="str">
        <f t="shared" si="5"/>
        <v/>
      </c>
      <c r="G46" s="86" t="str">
        <f t="shared" si="6"/>
        <v/>
      </c>
      <c r="H46" s="86" t="str">
        <f t="shared" si="1"/>
        <v/>
      </c>
      <c r="I46" s="86" t="e">
        <f t="shared" si="2"/>
        <v>#VALUE!</v>
      </c>
      <c r="J46" s="112"/>
    </row>
    <row r="47" spans="1:10" x14ac:dyDescent="0.25">
      <c r="A47" s="81"/>
      <c r="C47" s="85">
        <f t="shared" si="3"/>
        <v>33</v>
      </c>
      <c r="D47" s="86" t="str">
        <f t="shared" si="7"/>
        <v/>
      </c>
      <c r="E47" s="86" t="str">
        <f t="shared" si="4"/>
        <v/>
      </c>
      <c r="F47" s="87" t="str">
        <f t="shared" si="5"/>
        <v/>
      </c>
      <c r="G47" s="86" t="str">
        <f t="shared" si="6"/>
        <v/>
      </c>
      <c r="H47" s="86" t="str">
        <f t="shared" si="1"/>
        <v/>
      </c>
      <c r="I47" s="86" t="e">
        <f t="shared" si="2"/>
        <v>#VALUE!</v>
      </c>
      <c r="J47" s="112"/>
    </row>
    <row r="48" spans="1:10" x14ac:dyDescent="0.25">
      <c r="C48" s="85">
        <f t="shared" si="3"/>
        <v>34</v>
      </c>
      <c r="D48" s="86" t="str">
        <f t="shared" si="7"/>
        <v/>
      </c>
      <c r="E48" s="86" t="str">
        <f t="shared" si="4"/>
        <v/>
      </c>
      <c r="F48" s="87" t="str">
        <f t="shared" si="5"/>
        <v/>
      </c>
      <c r="G48" s="86" t="str">
        <f t="shared" si="6"/>
        <v/>
      </c>
      <c r="H48" s="86" t="str">
        <f t="shared" si="1"/>
        <v/>
      </c>
      <c r="I48" s="86" t="e">
        <f t="shared" si="2"/>
        <v>#VALUE!</v>
      </c>
      <c r="J48" s="112"/>
    </row>
    <row r="49" spans="3:10" x14ac:dyDescent="0.25">
      <c r="C49" s="85">
        <f t="shared" si="3"/>
        <v>35</v>
      </c>
      <c r="D49" s="86" t="str">
        <f t="shared" si="7"/>
        <v/>
      </c>
      <c r="E49" s="86" t="str">
        <f t="shared" si="4"/>
        <v/>
      </c>
      <c r="F49" s="87" t="str">
        <f t="shared" si="5"/>
        <v/>
      </c>
      <c r="G49" s="86" t="str">
        <f t="shared" si="6"/>
        <v/>
      </c>
      <c r="H49" s="86" t="str">
        <f t="shared" si="1"/>
        <v/>
      </c>
      <c r="I49" s="86" t="e">
        <f t="shared" si="2"/>
        <v>#VALUE!</v>
      </c>
      <c r="J49" s="112"/>
    </row>
    <row r="50" spans="3:10" x14ac:dyDescent="0.25">
      <c r="C50" s="85">
        <f t="shared" si="3"/>
        <v>36</v>
      </c>
      <c r="D50" s="86" t="str">
        <f t="shared" si="7"/>
        <v/>
      </c>
      <c r="E50" s="86" t="str">
        <f t="shared" si="4"/>
        <v/>
      </c>
      <c r="F50" s="87" t="str">
        <f t="shared" si="5"/>
        <v/>
      </c>
      <c r="G50" s="86" t="str">
        <f t="shared" si="6"/>
        <v/>
      </c>
      <c r="H50" s="86" t="str">
        <f t="shared" si="1"/>
        <v/>
      </c>
      <c r="I50" s="86" t="e">
        <f t="shared" si="2"/>
        <v>#VALUE!</v>
      </c>
      <c r="J50" s="112"/>
    </row>
    <row r="51" spans="3:10" x14ac:dyDescent="0.25">
      <c r="C51" s="85">
        <f t="shared" si="3"/>
        <v>37</v>
      </c>
      <c r="D51" s="86" t="str">
        <f t="shared" si="7"/>
        <v/>
      </c>
      <c r="E51" s="86" t="str">
        <f t="shared" si="4"/>
        <v/>
      </c>
      <c r="F51" s="87" t="str">
        <f t="shared" si="5"/>
        <v/>
      </c>
      <c r="G51" s="86" t="str">
        <f t="shared" si="6"/>
        <v/>
      </c>
      <c r="H51" s="86" t="str">
        <f t="shared" si="1"/>
        <v/>
      </c>
      <c r="I51" s="86" t="e">
        <f t="shared" si="2"/>
        <v>#VALUE!</v>
      </c>
      <c r="J51" s="112"/>
    </row>
    <row r="52" spans="3:10" x14ac:dyDescent="0.25">
      <c r="C52" s="85">
        <f t="shared" si="3"/>
        <v>38</v>
      </c>
      <c r="D52" s="86" t="str">
        <f t="shared" si="7"/>
        <v/>
      </c>
      <c r="E52" s="86" t="str">
        <f t="shared" si="4"/>
        <v/>
      </c>
      <c r="F52" s="87" t="str">
        <f t="shared" si="5"/>
        <v/>
      </c>
      <c r="G52" s="86" t="str">
        <f t="shared" si="6"/>
        <v/>
      </c>
      <c r="H52" s="86" t="str">
        <f t="shared" si="1"/>
        <v/>
      </c>
      <c r="I52" s="86" t="e">
        <f t="shared" si="2"/>
        <v>#VALUE!</v>
      </c>
      <c r="J52" s="112"/>
    </row>
    <row r="53" spans="3:10" x14ac:dyDescent="0.25">
      <c r="C53" s="85">
        <f t="shared" si="3"/>
        <v>39</v>
      </c>
      <c r="D53" s="86" t="str">
        <f t="shared" si="7"/>
        <v/>
      </c>
      <c r="E53" s="86" t="str">
        <f t="shared" si="4"/>
        <v/>
      </c>
      <c r="F53" s="87" t="str">
        <f t="shared" si="5"/>
        <v/>
      </c>
      <c r="G53" s="86" t="str">
        <f t="shared" si="6"/>
        <v/>
      </c>
      <c r="H53" s="86" t="str">
        <f t="shared" si="1"/>
        <v/>
      </c>
      <c r="I53" s="86" t="e">
        <f t="shared" si="2"/>
        <v>#VALUE!</v>
      </c>
      <c r="J53" s="112"/>
    </row>
    <row r="54" spans="3:10" x14ac:dyDescent="0.25">
      <c r="C54" s="85">
        <f t="shared" si="3"/>
        <v>40</v>
      </c>
      <c r="D54" s="86" t="str">
        <f t="shared" si="7"/>
        <v/>
      </c>
      <c r="E54" s="86" t="str">
        <f t="shared" si="4"/>
        <v/>
      </c>
      <c r="F54" s="87" t="str">
        <f t="shared" si="5"/>
        <v/>
      </c>
      <c r="G54" s="86" t="str">
        <f t="shared" si="6"/>
        <v/>
      </c>
      <c r="H54" s="86" t="str">
        <f t="shared" si="1"/>
        <v/>
      </c>
      <c r="I54" s="86" t="e">
        <f t="shared" si="2"/>
        <v>#VALUE!</v>
      </c>
      <c r="J54" s="112"/>
    </row>
    <row r="55" spans="3:10" x14ac:dyDescent="0.25">
      <c r="C55" s="85">
        <f t="shared" si="3"/>
        <v>41</v>
      </c>
      <c r="D55" s="86" t="str">
        <f t="shared" si="7"/>
        <v/>
      </c>
      <c r="E55" s="86" t="str">
        <f t="shared" si="4"/>
        <v/>
      </c>
      <c r="F55" s="87" t="str">
        <f t="shared" si="5"/>
        <v/>
      </c>
      <c r="G55" s="86" t="str">
        <f t="shared" si="6"/>
        <v/>
      </c>
      <c r="H55" s="86" t="str">
        <f t="shared" si="1"/>
        <v/>
      </c>
      <c r="I55" s="86" t="e">
        <f t="shared" si="2"/>
        <v>#VALUE!</v>
      </c>
      <c r="J55" s="112"/>
    </row>
    <row r="56" spans="3:10" x14ac:dyDescent="0.25">
      <c r="C56" s="85">
        <f t="shared" si="3"/>
        <v>42</v>
      </c>
      <c r="D56" s="86" t="str">
        <f t="shared" si="7"/>
        <v/>
      </c>
      <c r="E56" s="86" t="str">
        <f t="shared" si="4"/>
        <v/>
      </c>
      <c r="F56" s="87" t="str">
        <f t="shared" si="5"/>
        <v/>
      </c>
      <c r="G56" s="86" t="str">
        <f t="shared" si="6"/>
        <v/>
      </c>
      <c r="H56" s="86" t="str">
        <f t="shared" si="1"/>
        <v/>
      </c>
      <c r="I56" s="86" t="e">
        <f t="shared" si="2"/>
        <v>#VALUE!</v>
      </c>
      <c r="J56" s="112"/>
    </row>
    <row r="57" spans="3:10" x14ac:dyDescent="0.25">
      <c r="C57" s="85">
        <f t="shared" si="3"/>
        <v>43</v>
      </c>
      <c r="D57" s="86" t="str">
        <f t="shared" si="7"/>
        <v/>
      </c>
      <c r="E57" s="86" t="str">
        <f t="shared" si="4"/>
        <v/>
      </c>
      <c r="F57" s="87" t="str">
        <f t="shared" si="5"/>
        <v/>
      </c>
      <c r="G57" s="86" t="str">
        <f t="shared" si="6"/>
        <v/>
      </c>
      <c r="H57" s="86" t="str">
        <f t="shared" si="1"/>
        <v/>
      </c>
      <c r="I57" s="86" t="e">
        <f t="shared" si="2"/>
        <v>#VALUE!</v>
      </c>
      <c r="J57" s="112"/>
    </row>
    <row r="58" spans="3:10" x14ac:dyDescent="0.25">
      <c r="C58" s="85">
        <f t="shared" si="3"/>
        <v>44</v>
      </c>
      <c r="D58" s="86" t="str">
        <f t="shared" si="7"/>
        <v/>
      </c>
      <c r="E58" s="86" t="str">
        <f t="shared" si="4"/>
        <v/>
      </c>
      <c r="F58" s="87" t="str">
        <f t="shared" si="5"/>
        <v/>
      </c>
      <c r="G58" s="86" t="str">
        <f t="shared" si="6"/>
        <v/>
      </c>
      <c r="H58" s="86" t="str">
        <f t="shared" si="1"/>
        <v/>
      </c>
      <c r="I58" s="86" t="e">
        <f t="shared" si="2"/>
        <v>#VALUE!</v>
      </c>
      <c r="J58" s="112"/>
    </row>
    <row r="59" spans="3:10" x14ac:dyDescent="0.25">
      <c r="C59" s="85">
        <f t="shared" si="3"/>
        <v>45</v>
      </c>
      <c r="D59" s="86" t="str">
        <f t="shared" si="7"/>
        <v/>
      </c>
      <c r="E59" s="86" t="str">
        <f t="shared" si="4"/>
        <v/>
      </c>
      <c r="F59" s="87" t="str">
        <f t="shared" si="5"/>
        <v/>
      </c>
      <c r="G59" s="86" t="str">
        <f t="shared" si="6"/>
        <v/>
      </c>
      <c r="H59" s="86" t="str">
        <f t="shared" si="1"/>
        <v/>
      </c>
      <c r="I59" s="86" t="e">
        <f t="shared" si="2"/>
        <v>#VALUE!</v>
      </c>
      <c r="J59" s="112"/>
    </row>
    <row r="60" spans="3:10" x14ac:dyDescent="0.25">
      <c r="C60" s="85">
        <f t="shared" si="3"/>
        <v>46</v>
      </c>
      <c r="D60" s="86" t="str">
        <f t="shared" si="7"/>
        <v/>
      </c>
      <c r="E60" s="86" t="str">
        <f t="shared" si="4"/>
        <v/>
      </c>
      <c r="F60" s="87" t="str">
        <f t="shared" si="5"/>
        <v/>
      </c>
      <c r="G60" s="86" t="str">
        <f t="shared" si="6"/>
        <v/>
      </c>
      <c r="H60" s="86" t="str">
        <f t="shared" si="1"/>
        <v/>
      </c>
      <c r="I60" s="86" t="e">
        <f t="shared" si="2"/>
        <v>#VALUE!</v>
      </c>
      <c r="J60" s="112"/>
    </row>
    <row r="61" spans="3:10" x14ac:dyDescent="0.25">
      <c r="C61" s="85">
        <f t="shared" si="3"/>
        <v>47</v>
      </c>
      <c r="D61" s="86" t="str">
        <f t="shared" si="7"/>
        <v/>
      </c>
      <c r="E61" s="86" t="str">
        <f t="shared" si="4"/>
        <v/>
      </c>
      <c r="F61" s="87" t="str">
        <f t="shared" si="5"/>
        <v/>
      </c>
      <c r="G61" s="86" t="str">
        <f t="shared" si="6"/>
        <v/>
      </c>
      <c r="H61" s="86" t="str">
        <f t="shared" si="1"/>
        <v/>
      </c>
      <c r="I61" s="86" t="e">
        <f t="shared" si="2"/>
        <v>#VALUE!</v>
      </c>
      <c r="J61" s="112"/>
    </row>
    <row r="62" spans="3:10" x14ac:dyDescent="0.25">
      <c r="C62" s="85">
        <f t="shared" si="3"/>
        <v>48</v>
      </c>
      <c r="D62" s="86" t="str">
        <f t="shared" si="7"/>
        <v/>
      </c>
      <c r="E62" s="86" t="str">
        <f t="shared" si="4"/>
        <v/>
      </c>
      <c r="F62" s="87" t="str">
        <f t="shared" si="5"/>
        <v/>
      </c>
      <c r="G62" s="86" t="str">
        <f t="shared" si="6"/>
        <v/>
      </c>
      <c r="H62" s="86" t="str">
        <f t="shared" si="1"/>
        <v/>
      </c>
      <c r="I62" s="86" t="e">
        <f t="shared" si="2"/>
        <v>#VALUE!</v>
      </c>
      <c r="J62" s="112"/>
    </row>
    <row r="63" spans="3:10" x14ac:dyDescent="0.25">
      <c r="C63" s="85">
        <f t="shared" si="3"/>
        <v>49</v>
      </c>
      <c r="D63" s="86" t="str">
        <f t="shared" si="7"/>
        <v/>
      </c>
      <c r="E63" s="86" t="str">
        <f t="shared" si="4"/>
        <v/>
      </c>
      <c r="F63" s="87" t="str">
        <f t="shared" si="5"/>
        <v/>
      </c>
      <c r="G63" s="86" t="str">
        <f t="shared" si="6"/>
        <v/>
      </c>
      <c r="H63" s="86" t="str">
        <f t="shared" si="1"/>
        <v/>
      </c>
      <c r="I63" s="86" t="e">
        <f t="shared" si="2"/>
        <v>#VALUE!</v>
      </c>
      <c r="J63" s="112"/>
    </row>
    <row r="64" spans="3:10" x14ac:dyDescent="0.25">
      <c r="C64" s="85">
        <f t="shared" si="3"/>
        <v>50</v>
      </c>
      <c r="D64" s="86" t="str">
        <f t="shared" si="7"/>
        <v/>
      </c>
      <c r="E64" s="86" t="str">
        <f t="shared" si="4"/>
        <v/>
      </c>
      <c r="F64" s="87" t="str">
        <f t="shared" si="5"/>
        <v/>
      </c>
      <c r="G64" s="86" t="str">
        <f t="shared" si="6"/>
        <v/>
      </c>
      <c r="H64" s="86" t="str">
        <f t="shared" si="1"/>
        <v/>
      </c>
      <c r="I64" s="86" t="e">
        <f t="shared" si="2"/>
        <v>#VALUE!</v>
      </c>
      <c r="J64" s="112"/>
    </row>
    <row r="65" spans="3:10" x14ac:dyDescent="0.25">
      <c r="C65" s="85">
        <f t="shared" si="3"/>
        <v>51</v>
      </c>
      <c r="D65" s="86" t="str">
        <f t="shared" si="7"/>
        <v/>
      </c>
      <c r="E65" s="86" t="str">
        <f t="shared" si="4"/>
        <v/>
      </c>
      <c r="F65" s="87" t="str">
        <f t="shared" si="5"/>
        <v/>
      </c>
      <c r="G65" s="86" t="str">
        <f t="shared" si="6"/>
        <v/>
      </c>
      <c r="H65" s="86" t="str">
        <f t="shared" si="1"/>
        <v/>
      </c>
      <c r="I65" s="86" t="e">
        <f t="shared" si="2"/>
        <v>#VALUE!</v>
      </c>
      <c r="J65" s="112"/>
    </row>
    <row r="66" spans="3:10" x14ac:dyDescent="0.25">
      <c r="C66" s="85">
        <f t="shared" si="3"/>
        <v>52</v>
      </c>
      <c r="D66" s="86" t="str">
        <f t="shared" si="7"/>
        <v/>
      </c>
      <c r="E66" s="86" t="str">
        <f t="shared" si="4"/>
        <v/>
      </c>
      <c r="F66" s="87" t="str">
        <f t="shared" si="5"/>
        <v/>
      </c>
      <c r="G66" s="86" t="str">
        <f t="shared" si="6"/>
        <v/>
      </c>
      <c r="H66" s="86" t="str">
        <f t="shared" si="1"/>
        <v/>
      </c>
      <c r="I66" s="86" t="e">
        <f t="shared" si="2"/>
        <v>#VALUE!</v>
      </c>
      <c r="J66" s="112"/>
    </row>
    <row r="67" spans="3:10" x14ac:dyDescent="0.25">
      <c r="C67" s="85">
        <f t="shared" si="3"/>
        <v>53</v>
      </c>
      <c r="D67" s="86" t="str">
        <f t="shared" si="7"/>
        <v/>
      </c>
      <c r="E67" s="86" t="str">
        <f t="shared" si="4"/>
        <v/>
      </c>
      <c r="F67" s="87" t="str">
        <f t="shared" si="5"/>
        <v/>
      </c>
      <c r="G67" s="86" t="str">
        <f t="shared" si="6"/>
        <v/>
      </c>
      <c r="H67" s="86" t="str">
        <f t="shared" si="1"/>
        <v/>
      </c>
      <c r="I67" s="86" t="e">
        <f t="shared" si="2"/>
        <v>#VALUE!</v>
      </c>
      <c r="J67" s="112"/>
    </row>
    <row r="68" spans="3:10" x14ac:dyDescent="0.25">
      <c r="C68" s="85">
        <f t="shared" si="3"/>
        <v>54</v>
      </c>
      <c r="D68" s="86" t="str">
        <f t="shared" si="7"/>
        <v/>
      </c>
      <c r="E68" s="86" t="str">
        <f t="shared" si="4"/>
        <v/>
      </c>
      <c r="F68" s="87" t="str">
        <f t="shared" si="5"/>
        <v/>
      </c>
      <c r="G68" s="86" t="str">
        <f t="shared" si="6"/>
        <v/>
      </c>
      <c r="H68" s="86" t="str">
        <f t="shared" si="1"/>
        <v/>
      </c>
      <c r="I68" s="86" t="e">
        <f t="shared" si="2"/>
        <v>#VALUE!</v>
      </c>
      <c r="J68" s="112"/>
    </row>
    <row r="69" spans="3:10" x14ac:dyDescent="0.25">
      <c r="C69" s="85">
        <f t="shared" si="3"/>
        <v>55</v>
      </c>
      <c r="D69" s="86" t="str">
        <f t="shared" si="7"/>
        <v/>
      </c>
      <c r="E69" s="86" t="str">
        <f t="shared" si="4"/>
        <v/>
      </c>
      <c r="F69" s="87" t="str">
        <f t="shared" si="5"/>
        <v/>
      </c>
      <c r="G69" s="86" t="str">
        <f t="shared" si="6"/>
        <v/>
      </c>
      <c r="H69" s="86" t="str">
        <f t="shared" si="1"/>
        <v/>
      </c>
      <c r="I69" s="86" t="e">
        <f t="shared" si="2"/>
        <v>#VALUE!</v>
      </c>
      <c r="J69" s="112"/>
    </row>
    <row r="70" spans="3:10" x14ac:dyDescent="0.25">
      <c r="C70" s="85">
        <f t="shared" si="3"/>
        <v>56</v>
      </c>
      <c r="D70" s="86" t="str">
        <f t="shared" si="7"/>
        <v/>
      </c>
      <c r="E70" s="86" t="str">
        <f t="shared" si="4"/>
        <v/>
      </c>
      <c r="F70" s="87" t="str">
        <f t="shared" si="5"/>
        <v/>
      </c>
      <c r="G70" s="86" t="str">
        <f t="shared" si="6"/>
        <v/>
      </c>
      <c r="H70" s="86" t="str">
        <f t="shared" si="1"/>
        <v/>
      </c>
      <c r="I70" s="86" t="e">
        <f t="shared" si="2"/>
        <v>#VALUE!</v>
      </c>
      <c r="J70" s="112"/>
    </row>
    <row r="71" spans="3:10" x14ac:dyDescent="0.25">
      <c r="C71" s="85">
        <f t="shared" si="3"/>
        <v>57</v>
      </c>
      <c r="D71" s="86" t="str">
        <f t="shared" si="7"/>
        <v/>
      </c>
      <c r="E71" s="86" t="str">
        <f t="shared" si="4"/>
        <v/>
      </c>
      <c r="F71" s="87" t="str">
        <f t="shared" si="5"/>
        <v/>
      </c>
      <c r="G71" s="86" t="str">
        <f t="shared" si="6"/>
        <v/>
      </c>
      <c r="H71" s="86" t="str">
        <f t="shared" si="1"/>
        <v/>
      </c>
      <c r="I71" s="86" t="e">
        <f t="shared" si="2"/>
        <v>#VALUE!</v>
      </c>
      <c r="J71" s="112"/>
    </row>
    <row r="72" spans="3:10" x14ac:dyDescent="0.25">
      <c r="C72" s="85">
        <f t="shared" si="3"/>
        <v>58</v>
      </c>
      <c r="D72" s="86" t="str">
        <f t="shared" si="7"/>
        <v/>
      </c>
      <c r="E72" s="86" t="str">
        <f t="shared" si="4"/>
        <v/>
      </c>
      <c r="F72" s="87" t="str">
        <f t="shared" si="5"/>
        <v/>
      </c>
      <c r="G72" s="86" t="str">
        <f t="shared" si="6"/>
        <v/>
      </c>
      <c r="H72" s="86" t="str">
        <f t="shared" si="1"/>
        <v/>
      </c>
      <c r="I72" s="86" t="e">
        <f t="shared" si="2"/>
        <v>#VALUE!</v>
      </c>
      <c r="J72" s="112"/>
    </row>
    <row r="73" spans="3:10" x14ac:dyDescent="0.25">
      <c r="C73" s="85">
        <f t="shared" si="3"/>
        <v>59</v>
      </c>
      <c r="D73" s="86" t="str">
        <f t="shared" si="7"/>
        <v/>
      </c>
      <c r="E73" s="86" t="str">
        <f t="shared" si="4"/>
        <v/>
      </c>
      <c r="F73" s="87" t="str">
        <f t="shared" si="5"/>
        <v/>
      </c>
      <c r="G73" s="86" t="str">
        <f t="shared" si="6"/>
        <v/>
      </c>
      <c r="H73" s="86" t="str">
        <f t="shared" si="1"/>
        <v/>
      </c>
      <c r="I73" s="86" t="e">
        <f t="shared" si="2"/>
        <v>#VALUE!</v>
      </c>
      <c r="J73" s="112"/>
    </row>
    <row r="74" spans="3:10" x14ac:dyDescent="0.25">
      <c r="C74" s="85">
        <f t="shared" si="3"/>
        <v>60</v>
      </c>
      <c r="D74" s="86" t="str">
        <f t="shared" si="7"/>
        <v/>
      </c>
      <c r="E74" s="86" t="str">
        <f t="shared" si="4"/>
        <v/>
      </c>
      <c r="F74" s="87" t="str">
        <f t="shared" si="5"/>
        <v/>
      </c>
      <c r="G74" s="86" t="str">
        <f t="shared" si="6"/>
        <v/>
      </c>
      <c r="H74" s="86" t="str">
        <f t="shared" si="1"/>
        <v/>
      </c>
      <c r="I74" s="86" t="e">
        <f t="shared" si="2"/>
        <v>#VALUE!</v>
      </c>
      <c r="J74" s="112"/>
    </row>
    <row r="75" spans="3:10" x14ac:dyDescent="0.25">
      <c r="C75" s="85">
        <f t="shared" si="3"/>
        <v>61</v>
      </c>
      <c r="D75" s="86" t="str">
        <f t="shared" si="7"/>
        <v/>
      </c>
      <c r="E75" s="86" t="str">
        <f t="shared" si="4"/>
        <v/>
      </c>
      <c r="F75" s="87" t="str">
        <f t="shared" si="5"/>
        <v/>
      </c>
      <c r="G75" s="86" t="str">
        <f t="shared" si="6"/>
        <v/>
      </c>
      <c r="H75" s="86" t="str">
        <f t="shared" si="1"/>
        <v/>
      </c>
      <c r="I75" s="86" t="e">
        <f t="shared" si="2"/>
        <v>#VALUE!</v>
      </c>
      <c r="J75" s="112"/>
    </row>
    <row r="76" spans="3:10" x14ac:dyDescent="0.25">
      <c r="C76" s="85">
        <f t="shared" si="3"/>
        <v>62</v>
      </c>
      <c r="D76" s="86" t="str">
        <f t="shared" si="7"/>
        <v/>
      </c>
      <c r="E76" s="86" t="str">
        <f t="shared" si="4"/>
        <v/>
      </c>
      <c r="F76" s="87" t="str">
        <f t="shared" si="5"/>
        <v/>
      </c>
      <c r="G76" s="86" t="str">
        <f t="shared" si="6"/>
        <v/>
      </c>
      <c r="H76" s="86" t="str">
        <f t="shared" si="1"/>
        <v/>
      </c>
      <c r="I76" s="86" t="e">
        <f t="shared" si="2"/>
        <v>#VALUE!</v>
      </c>
      <c r="J76" s="112"/>
    </row>
    <row r="77" spans="3:10" x14ac:dyDescent="0.25">
      <c r="C77" s="85">
        <f t="shared" si="3"/>
        <v>63</v>
      </c>
      <c r="D77" s="86" t="str">
        <f t="shared" si="7"/>
        <v/>
      </c>
      <c r="E77" s="86" t="str">
        <f t="shared" si="4"/>
        <v/>
      </c>
      <c r="F77" s="87" t="str">
        <f t="shared" si="5"/>
        <v/>
      </c>
      <c r="G77" s="86" t="str">
        <f t="shared" si="6"/>
        <v/>
      </c>
      <c r="H77" s="86" t="str">
        <f t="shared" si="1"/>
        <v/>
      </c>
      <c r="I77" s="86" t="e">
        <f t="shared" si="2"/>
        <v>#VALUE!</v>
      </c>
      <c r="J77" s="112"/>
    </row>
    <row r="78" spans="3:10" x14ac:dyDescent="0.25">
      <c r="C78" s="85">
        <f t="shared" si="3"/>
        <v>64</v>
      </c>
      <c r="D78" s="86" t="str">
        <f t="shared" si="7"/>
        <v/>
      </c>
      <c r="E78" s="86" t="str">
        <f t="shared" si="4"/>
        <v/>
      </c>
      <c r="F78" s="87" t="str">
        <f t="shared" si="5"/>
        <v/>
      </c>
      <c r="G78" s="86" t="str">
        <f t="shared" si="6"/>
        <v/>
      </c>
      <c r="H78" s="86" t="str">
        <f t="shared" si="1"/>
        <v/>
      </c>
      <c r="I78" s="86" t="e">
        <f t="shared" si="2"/>
        <v>#VALUE!</v>
      </c>
      <c r="J78" s="112"/>
    </row>
    <row r="79" spans="3:10" x14ac:dyDescent="0.25">
      <c r="C79" s="85">
        <f t="shared" si="3"/>
        <v>65</v>
      </c>
      <c r="D79" s="86" t="str">
        <f t="shared" si="7"/>
        <v/>
      </c>
      <c r="E79" s="86" t="str">
        <f t="shared" si="4"/>
        <v/>
      </c>
      <c r="F79" s="87" t="str">
        <f t="shared" si="5"/>
        <v/>
      </c>
      <c r="G79" s="86" t="str">
        <f t="shared" si="6"/>
        <v/>
      </c>
      <c r="H79" s="86" t="str">
        <f t="shared" ref="H79:H142" si="8">IF(C79&lt;=$D$7*$E$5,IF(C79&lt;=$D$9,IF($D$8="Capital e Intereses",0,$G$14*$D$11*$G$11),G78*$D$11*$G$11),"")</f>
        <v/>
      </c>
      <c r="I79" s="86" t="e">
        <f t="shared" ref="I79:I142" si="9">IF(C79="","",IF($E$5*$D$7&gt;=C79,E79*$G$10+F79,E79+F79))</f>
        <v>#VALUE!</v>
      </c>
      <c r="J79" s="112"/>
    </row>
    <row r="80" spans="3:10" x14ac:dyDescent="0.25">
      <c r="C80" s="85">
        <f t="shared" ref="C80:C143" si="10">IF(OR(C79=$D$10,C79=""),"",IF($D$8="Capital e Intereses",IF(ISNUMBER(C79),C79+1,IF(OR($D$9="",$D$9=0),1,$D$9+1)),IF(ISNUMBER(C79),C79+1,1)))</f>
        <v>66</v>
      </c>
      <c r="D80" s="86" t="str">
        <f t="shared" si="7"/>
        <v/>
      </c>
      <c r="E80" s="86" t="str">
        <f t="shared" ref="E80:E143" si="11">IF(C80&lt;=$D$10,IF(C80&lt;=$D$9,IF($D$8="Capital e Intereses",0,$G$14*$D$11),G79*$D$11),"")</f>
        <v/>
      </c>
      <c r="F80" s="87" t="str">
        <f t="shared" ref="F80:F143" si="12">IF(C80&lt;=$D$10,D80-E80,"")</f>
        <v/>
      </c>
      <c r="G80" s="86" t="str">
        <f t="shared" ref="G80:G143" si="13">IF(C80&lt;=$D$10,IF(C80&lt;=$D$9,IF($D$8="Capital e Intereses",$G$14*(1+$D$11)^C80,G79-F80),G79-F80),"")</f>
        <v/>
      </c>
      <c r="H80" s="86" t="str">
        <f t="shared" si="8"/>
        <v/>
      </c>
      <c r="I80" s="86" t="e">
        <f t="shared" si="9"/>
        <v>#VALUE!</v>
      </c>
      <c r="J80" s="112"/>
    </row>
    <row r="81" spans="3:10" x14ac:dyDescent="0.25">
      <c r="C81" s="85">
        <f t="shared" si="10"/>
        <v>67</v>
      </c>
      <c r="D81" s="86" t="str">
        <f t="shared" si="7"/>
        <v/>
      </c>
      <c r="E81" s="86" t="str">
        <f t="shared" si="11"/>
        <v/>
      </c>
      <c r="F81" s="87" t="str">
        <f t="shared" si="12"/>
        <v/>
      </c>
      <c r="G81" s="86" t="str">
        <f t="shared" si="13"/>
        <v/>
      </c>
      <c r="H81" s="86" t="str">
        <f t="shared" si="8"/>
        <v/>
      </c>
      <c r="I81" s="86" t="e">
        <f t="shared" si="9"/>
        <v>#VALUE!</v>
      </c>
      <c r="J81" s="112"/>
    </row>
    <row r="82" spans="3:10" x14ac:dyDescent="0.25">
      <c r="C82" s="85">
        <f t="shared" si="10"/>
        <v>68</v>
      </c>
      <c r="D82" s="86" t="str">
        <f t="shared" ref="D82:D145" si="14">IF(C82&lt;=$D$10,IF(C82&lt;=$D$9,IF($D$8="Capital e Intereses",0,$G$14*$D$11),IF($D$8="Capital",($G$14/PV($D$11,$D$10-$D$9,-1)),$G$14*(1+$D$11)^$D$9/PV($D$11,$D$10-$D$9,-1))),"")</f>
        <v/>
      </c>
      <c r="E82" s="86" t="str">
        <f t="shared" si="11"/>
        <v/>
      </c>
      <c r="F82" s="87" t="str">
        <f t="shared" si="12"/>
        <v/>
      </c>
      <c r="G82" s="86" t="str">
        <f t="shared" si="13"/>
        <v/>
      </c>
      <c r="H82" s="86" t="str">
        <f t="shared" si="8"/>
        <v/>
      </c>
      <c r="I82" s="86" t="e">
        <f t="shared" si="9"/>
        <v>#VALUE!</v>
      </c>
      <c r="J82" s="112"/>
    </row>
    <row r="83" spans="3:10" x14ac:dyDescent="0.25">
      <c r="C83" s="85">
        <f t="shared" si="10"/>
        <v>69</v>
      </c>
      <c r="D83" s="86" t="str">
        <f t="shared" si="14"/>
        <v/>
      </c>
      <c r="E83" s="86" t="str">
        <f t="shared" si="11"/>
        <v/>
      </c>
      <c r="F83" s="87" t="str">
        <f t="shared" si="12"/>
        <v/>
      </c>
      <c r="G83" s="86" t="str">
        <f t="shared" si="13"/>
        <v/>
      </c>
      <c r="H83" s="86" t="str">
        <f t="shared" si="8"/>
        <v/>
      </c>
      <c r="I83" s="86" t="e">
        <f t="shared" si="9"/>
        <v>#VALUE!</v>
      </c>
      <c r="J83" s="112"/>
    </row>
    <row r="84" spans="3:10" x14ac:dyDescent="0.25">
      <c r="C84" s="85">
        <f t="shared" si="10"/>
        <v>70</v>
      </c>
      <c r="D84" s="86" t="str">
        <f t="shared" si="14"/>
        <v/>
      </c>
      <c r="E84" s="86" t="str">
        <f t="shared" si="11"/>
        <v/>
      </c>
      <c r="F84" s="87" t="str">
        <f t="shared" si="12"/>
        <v/>
      </c>
      <c r="G84" s="86" t="str">
        <f t="shared" si="13"/>
        <v/>
      </c>
      <c r="H84" s="86" t="str">
        <f t="shared" si="8"/>
        <v/>
      </c>
      <c r="I84" s="86" t="e">
        <f t="shared" si="9"/>
        <v>#VALUE!</v>
      </c>
      <c r="J84" s="112"/>
    </row>
    <row r="85" spans="3:10" x14ac:dyDescent="0.25">
      <c r="C85" s="85">
        <f t="shared" si="10"/>
        <v>71</v>
      </c>
      <c r="D85" s="86" t="str">
        <f t="shared" si="14"/>
        <v/>
      </c>
      <c r="E85" s="86" t="str">
        <f t="shared" si="11"/>
        <v/>
      </c>
      <c r="F85" s="87" t="str">
        <f t="shared" si="12"/>
        <v/>
      </c>
      <c r="G85" s="86" t="str">
        <f t="shared" si="13"/>
        <v/>
      </c>
      <c r="H85" s="86" t="str">
        <f t="shared" si="8"/>
        <v/>
      </c>
      <c r="I85" s="86" t="e">
        <f t="shared" si="9"/>
        <v>#VALUE!</v>
      </c>
      <c r="J85" s="112"/>
    </row>
    <row r="86" spans="3:10" x14ac:dyDescent="0.25">
      <c r="C86" s="85">
        <f t="shared" si="10"/>
        <v>72</v>
      </c>
      <c r="D86" s="86" t="str">
        <f t="shared" si="14"/>
        <v/>
      </c>
      <c r="E86" s="86" t="str">
        <f t="shared" si="11"/>
        <v/>
      </c>
      <c r="F86" s="87" t="str">
        <f t="shared" si="12"/>
        <v/>
      </c>
      <c r="G86" s="86" t="str">
        <f t="shared" si="13"/>
        <v/>
      </c>
      <c r="H86" s="86" t="str">
        <f t="shared" si="8"/>
        <v/>
      </c>
      <c r="I86" s="86" t="e">
        <f t="shared" si="9"/>
        <v>#VALUE!</v>
      </c>
      <c r="J86" s="112"/>
    </row>
    <row r="87" spans="3:10" x14ac:dyDescent="0.25">
      <c r="C87" s="85">
        <f t="shared" si="10"/>
        <v>73</v>
      </c>
      <c r="D87" s="86" t="str">
        <f t="shared" si="14"/>
        <v/>
      </c>
      <c r="E87" s="86" t="str">
        <f t="shared" si="11"/>
        <v/>
      </c>
      <c r="F87" s="87" t="str">
        <f t="shared" si="12"/>
        <v/>
      </c>
      <c r="G87" s="86" t="str">
        <f t="shared" si="13"/>
        <v/>
      </c>
      <c r="H87" s="86" t="str">
        <f t="shared" si="8"/>
        <v/>
      </c>
      <c r="I87" s="86" t="e">
        <f t="shared" si="9"/>
        <v>#VALUE!</v>
      </c>
      <c r="J87" s="112"/>
    </row>
    <row r="88" spans="3:10" x14ac:dyDescent="0.25">
      <c r="C88" s="85">
        <f t="shared" si="10"/>
        <v>74</v>
      </c>
      <c r="D88" s="86" t="str">
        <f t="shared" si="14"/>
        <v/>
      </c>
      <c r="E88" s="86" t="str">
        <f t="shared" si="11"/>
        <v/>
      </c>
      <c r="F88" s="87" t="str">
        <f t="shared" si="12"/>
        <v/>
      </c>
      <c r="G88" s="86" t="str">
        <f t="shared" si="13"/>
        <v/>
      </c>
      <c r="H88" s="86" t="str">
        <f t="shared" si="8"/>
        <v/>
      </c>
      <c r="I88" s="86" t="e">
        <f t="shared" si="9"/>
        <v>#VALUE!</v>
      </c>
      <c r="J88" s="112"/>
    </row>
    <row r="89" spans="3:10" x14ac:dyDescent="0.25">
      <c r="C89" s="85">
        <f t="shared" si="10"/>
        <v>75</v>
      </c>
      <c r="D89" s="86" t="str">
        <f t="shared" si="14"/>
        <v/>
      </c>
      <c r="E89" s="86" t="str">
        <f t="shared" si="11"/>
        <v/>
      </c>
      <c r="F89" s="87" t="str">
        <f t="shared" si="12"/>
        <v/>
      </c>
      <c r="G89" s="86" t="str">
        <f t="shared" si="13"/>
        <v/>
      </c>
      <c r="H89" s="86" t="str">
        <f t="shared" si="8"/>
        <v/>
      </c>
      <c r="I89" s="86" t="e">
        <f t="shared" si="9"/>
        <v>#VALUE!</v>
      </c>
      <c r="J89" s="112"/>
    </row>
    <row r="90" spans="3:10" x14ac:dyDescent="0.25">
      <c r="C90" s="85">
        <f t="shared" si="10"/>
        <v>76</v>
      </c>
      <c r="D90" s="86" t="str">
        <f t="shared" si="14"/>
        <v/>
      </c>
      <c r="E90" s="86" t="str">
        <f t="shared" si="11"/>
        <v/>
      </c>
      <c r="F90" s="87" t="str">
        <f t="shared" si="12"/>
        <v/>
      </c>
      <c r="G90" s="86" t="str">
        <f t="shared" si="13"/>
        <v/>
      </c>
      <c r="H90" s="86" t="str">
        <f t="shared" si="8"/>
        <v/>
      </c>
      <c r="I90" s="86" t="e">
        <f t="shared" si="9"/>
        <v>#VALUE!</v>
      </c>
      <c r="J90" s="112"/>
    </row>
    <row r="91" spans="3:10" x14ac:dyDescent="0.25">
      <c r="C91" s="85">
        <f t="shared" si="10"/>
        <v>77</v>
      </c>
      <c r="D91" s="86" t="str">
        <f t="shared" si="14"/>
        <v/>
      </c>
      <c r="E91" s="86" t="str">
        <f t="shared" si="11"/>
        <v/>
      </c>
      <c r="F91" s="87" t="str">
        <f t="shared" si="12"/>
        <v/>
      </c>
      <c r="G91" s="86" t="str">
        <f t="shared" si="13"/>
        <v/>
      </c>
      <c r="H91" s="86" t="str">
        <f t="shared" si="8"/>
        <v/>
      </c>
      <c r="I91" s="86" t="e">
        <f t="shared" si="9"/>
        <v>#VALUE!</v>
      </c>
      <c r="J91" s="112"/>
    </row>
    <row r="92" spans="3:10" x14ac:dyDescent="0.25">
      <c r="C92" s="85">
        <f t="shared" si="10"/>
        <v>78</v>
      </c>
      <c r="D92" s="86" t="str">
        <f t="shared" si="14"/>
        <v/>
      </c>
      <c r="E92" s="86" t="str">
        <f t="shared" si="11"/>
        <v/>
      </c>
      <c r="F92" s="87" t="str">
        <f t="shared" si="12"/>
        <v/>
      </c>
      <c r="G92" s="86" t="str">
        <f t="shared" si="13"/>
        <v/>
      </c>
      <c r="H92" s="86" t="str">
        <f t="shared" si="8"/>
        <v/>
      </c>
      <c r="I92" s="86" t="e">
        <f t="shared" si="9"/>
        <v>#VALUE!</v>
      </c>
      <c r="J92" s="112"/>
    </row>
    <row r="93" spans="3:10" x14ac:dyDescent="0.25">
      <c r="C93" s="85">
        <f t="shared" si="10"/>
        <v>79</v>
      </c>
      <c r="D93" s="86" t="str">
        <f t="shared" si="14"/>
        <v/>
      </c>
      <c r="E93" s="86" t="str">
        <f t="shared" si="11"/>
        <v/>
      </c>
      <c r="F93" s="87" t="str">
        <f t="shared" si="12"/>
        <v/>
      </c>
      <c r="G93" s="86" t="str">
        <f t="shared" si="13"/>
        <v/>
      </c>
      <c r="H93" s="86" t="str">
        <f t="shared" si="8"/>
        <v/>
      </c>
      <c r="I93" s="86" t="e">
        <f t="shared" si="9"/>
        <v>#VALUE!</v>
      </c>
      <c r="J93" s="112"/>
    </row>
    <row r="94" spans="3:10" x14ac:dyDescent="0.25">
      <c r="C94" s="85">
        <f t="shared" si="10"/>
        <v>80</v>
      </c>
      <c r="D94" s="86" t="str">
        <f t="shared" si="14"/>
        <v/>
      </c>
      <c r="E94" s="86" t="str">
        <f t="shared" si="11"/>
        <v/>
      </c>
      <c r="F94" s="87" t="str">
        <f t="shared" si="12"/>
        <v/>
      </c>
      <c r="G94" s="86" t="str">
        <f t="shared" si="13"/>
        <v/>
      </c>
      <c r="H94" s="86" t="str">
        <f t="shared" si="8"/>
        <v/>
      </c>
      <c r="I94" s="86" t="e">
        <f t="shared" si="9"/>
        <v>#VALUE!</v>
      </c>
      <c r="J94" s="112"/>
    </row>
    <row r="95" spans="3:10" x14ac:dyDescent="0.25">
      <c r="C95" s="85">
        <f t="shared" si="10"/>
        <v>81</v>
      </c>
      <c r="D95" s="86" t="str">
        <f t="shared" si="14"/>
        <v/>
      </c>
      <c r="E95" s="86" t="str">
        <f t="shared" si="11"/>
        <v/>
      </c>
      <c r="F95" s="87" t="str">
        <f t="shared" si="12"/>
        <v/>
      </c>
      <c r="G95" s="86" t="str">
        <f t="shared" si="13"/>
        <v/>
      </c>
      <c r="H95" s="86" t="str">
        <f t="shared" si="8"/>
        <v/>
      </c>
      <c r="I95" s="86" t="e">
        <f t="shared" si="9"/>
        <v>#VALUE!</v>
      </c>
      <c r="J95" s="112"/>
    </row>
    <row r="96" spans="3:10" x14ac:dyDescent="0.25">
      <c r="C96" s="85">
        <f t="shared" si="10"/>
        <v>82</v>
      </c>
      <c r="D96" s="86" t="str">
        <f t="shared" si="14"/>
        <v/>
      </c>
      <c r="E96" s="86" t="str">
        <f t="shared" si="11"/>
        <v/>
      </c>
      <c r="F96" s="87" t="str">
        <f t="shared" si="12"/>
        <v/>
      </c>
      <c r="G96" s="86" t="str">
        <f t="shared" si="13"/>
        <v/>
      </c>
      <c r="H96" s="86" t="str">
        <f t="shared" si="8"/>
        <v/>
      </c>
      <c r="I96" s="86" t="e">
        <f t="shared" si="9"/>
        <v>#VALUE!</v>
      </c>
      <c r="J96" s="112"/>
    </row>
    <row r="97" spans="3:10" x14ac:dyDescent="0.25">
      <c r="C97" s="85">
        <f t="shared" si="10"/>
        <v>83</v>
      </c>
      <c r="D97" s="86" t="str">
        <f t="shared" si="14"/>
        <v/>
      </c>
      <c r="E97" s="86" t="str">
        <f t="shared" si="11"/>
        <v/>
      </c>
      <c r="F97" s="87" t="str">
        <f t="shared" si="12"/>
        <v/>
      </c>
      <c r="G97" s="86" t="str">
        <f t="shared" si="13"/>
        <v/>
      </c>
      <c r="H97" s="86" t="str">
        <f t="shared" si="8"/>
        <v/>
      </c>
      <c r="I97" s="86" t="e">
        <f t="shared" si="9"/>
        <v>#VALUE!</v>
      </c>
      <c r="J97" s="112"/>
    </row>
    <row r="98" spans="3:10" x14ac:dyDescent="0.25">
      <c r="C98" s="85">
        <f t="shared" si="10"/>
        <v>84</v>
      </c>
      <c r="D98" s="86" t="str">
        <f t="shared" si="14"/>
        <v/>
      </c>
      <c r="E98" s="86" t="str">
        <f t="shared" si="11"/>
        <v/>
      </c>
      <c r="F98" s="87" t="str">
        <f t="shared" si="12"/>
        <v/>
      </c>
      <c r="G98" s="86" t="str">
        <f t="shared" si="13"/>
        <v/>
      </c>
      <c r="H98" s="86" t="str">
        <f t="shared" si="8"/>
        <v/>
      </c>
      <c r="I98" s="86" t="e">
        <f t="shared" si="9"/>
        <v>#VALUE!</v>
      </c>
      <c r="J98" s="112"/>
    </row>
    <row r="99" spans="3:10" x14ac:dyDescent="0.25">
      <c r="C99" s="85">
        <f t="shared" si="10"/>
        <v>85</v>
      </c>
      <c r="D99" s="86" t="str">
        <f t="shared" si="14"/>
        <v/>
      </c>
      <c r="E99" s="86" t="str">
        <f t="shared" si="11"/>
        <v/>
      </c>
      <c r="F99" s="87" t="str">
        <f t="shared" si="12"/>
        <v/>
      </c>
      <c r="G99" s="86" t="str">
        <f t="shared" si="13"/>
        <v/>
      </c>
      <c r="H99" s="86" t="str">
        <f t="shared" si="8"/>
        <v/>
      </c>
      <c r="I99" s="86" t="e">
        <f t="shared" si="9"/>
        <v>#VALUE!</v>
      </c>
      <c r="J99" s="112"/>
    </row>
    <row r="100" spans="3:10" x14ac:dyDescent="0.25">
      <c r="C100" s="85">
        <f t="shared" si="10"/>
        <v>86</v>
      </c>
      <c r="D100" s="86" t="str">
        <f t="shared" si="14"/>
        <v/>
      </c>
      <c r="E100" s="86" t="str">
        <f t="shared" si="11"/>
        <v/>
      </c>
      <c r="F100" s="87" t="str">
        <f t="shared" si="12"/>
        <v/>
      </c>
      <c r="G100" s="86" t="str">
        <f t="shared" si="13"/>
        <v/>
      </c>
      <c r="H100" s="86" t="str">
        <f t="shared" si="8"/>
        <v/>
      </c>
      <c r="I100" s="86" t="e">
        <f t="shared" si="9"/>
        <v>#VALUE!</v>
      </c>
      <c r="J100" s="112"/>
    </row>
    <row r="101" spans="3:10" x14ac:dyDescent="0.25">
      <c r="C101" s="85">
        <f t="shared" si="10"/>
        <v>87</v>
      </c>
      <c r="D101" s="86" t="str">
        <f t="shared" si="14"/>
        <v/>
      </c>
      <c r="E101" s="86" t="str">
        <f t="shared" si="11"/>
        <v/>
      </c>
      <c r="F101" s="87" t="str">
        <f t="shared" si="12"/>
        <v/>
      </c>
      <c r="G101" s="86" t="str">
        <f t="shared" si="13"/>
        <v/>
      </c>
      <c r="H101" s="86" t="str">
        <f t="shared" si="8"/>
        <v/>
      </c>
      <c r="I101" s="86" t="e">
        <f t="shared" si="9"/>
        <v>#VALUE!</v>
      </c>
      <c r="J101" s="112"/>
    </row>
    <row r="102" spans="3:10" x14ac:dyDescent="0.25">
      <c r="C102" s="85">
        <f t="shared" si="10"/>
        <v>88</v>
      </c>
      <c r="D102" s="86" t="str">
        <f t="shared" si="14"/>
        <v/>
      </c>
      <c r="E102" s="86" t="str">
        <f t="shared" si="11"/>
        <v/>
      </c>
      <c r="F102" s="87" t="str">
        <f t="shared" si="12"/>
        <v/>
      </c>
      <c r="G102" s="86" t="str">
        <f t="shared" si="13"/>
        <v/>
      </c>
      <c r="H102" s="86" t="str">
        <f t="shared" si="8"/>
        <v/>
      </c>
      <c r="I102" s="86" t="e">
        <f t="shared" si="9"/>
        <v>#VALUE!</v>
      </c>
      <c r="J102" s="112"/>
    </row>
    <row r="103" spans="3:10" x14ac:dyDescent="0.25">
      <c r="C103" s="85">
        <f t="shared" si="10"/>
        <v>89</v>
      </c>
      <c r="D103" s="86" t="str">
        <f t="shared" si="14"/>
        <v/>
      </c>
      <c r="E103" s="86" t="str">
        <f t="shared" si="11"/>
        <v/>
      </c>
      <c r="F103" s="87" t="str">
        <f t="shared" si="12"/>
        <v/>
      </c>
      <c r="G103" s="86" t="str">
        <f t="shared" si="13"/>
        <v/>
      </c>
      <c r="H103" s="86" t="str">
        <f t="shared" si="8"/>
        <v/>
      </c>
      <c r="I103" s="86" t="e">
        <f t="shared" si="9"/>
        <v>#VALUE!</v>
      </c>
      <c r="J103" s="112"/>
    </row>
    <row r="104" spans="3:10" x14ac:dyDescent="0.25">
      <c r="C104" s="85">
        <f t="shared" si="10"/>
        <v>90</v>
      </c>
      <c r="D104" s="86" t="str">
        <f t="shared" si="14"/>
        <v/>
      </c>
      <c r="E104" s="86" t="str">
        <f t="shared" si="11"/>
        <v/>
      </c>
      <c r="F104" s="87" t="str">
        <f t="shared" si="12"/>
        <v/>
      </c>
      <c r="G104" s="86" t="str">
        <f t="shared" si="13"/>
        <v/>
      </c>
      <c r="H104" s="86" t="str">
        <f t="shared" si="8"/>
        <v/>
      </c>
      <c r="I104" s="86" t="e">
        <f t="shared" si="9"/>
        <v>#VALUE!</v>
      </c>
      <c r="J104" s="112"/>
    </row>
    <row r="105" spans="3:10" x14ac:dyDescent="0.25">
      <c r="C105" s="85">
        <f t="shared" si="10"/>
        <v>91</v>
      </c>
      <c r="D105" s="86" t="str">
        <f t="shared" si="14"/>
        <v/>
      </c>
      <c r="E105" s="86" t="str">
        <f t="shared" si="11"/>
        <v/>
      </c>
      <c r="F105" s="87" t="str">
        <f t="shared" si="12"/>
        <v/>
      </c>
      <c r="G105" s="86" t="str">
        <f t="shared" si="13"/>
        <v/>
      </c>
      <c r="H105" s="86" t="str">
        <f t="shared" si="8"/>
        <v/>
      </c>
      <c r="I105" s="86" t="e">
        <f t="shared" si="9"/>
        <v>#VALUE!</v>
      </c>
      <c r="J105" s="112"/>
    </row>
    <row r="106" spans="3:10" x14ac:dyDescent="0.25">
      <c r="C106" s="85">
        <f t="shared" si="10"/>
        <v>92</v>
      </c>
      <c r="D106" s="86" t="str">
        <f t="shared" si="14"/>
        <v/>
      </c>
      <c r="E106" s="86" t="str">
        <f t="shared" si="11"/>
        <v/>
      </c>
      <c r="F106" s="87" t="str">
        <f t="shared" si="12"/>
        <v/>
      </c>
      <c r="G106" s="86" t="str">
        <f t="shared" si="13"/>
        <v/>
      </c>
      <c r="H106" s="86" t="str">
        <f t="shared" si="8"/>
        <v/>
      </c>
      <c r="I106" s="86" t="e">
        <f t="shared" si="9"/>
        <v>#VALUE!</v>
      </c>
      <c r="J106" s="112"/>
    </row>
    <row r="107" spans="3:10" x14ac:dyDescent="0.25">
      <c r="C107" s="85">
        <f t="shared" si="10"/>
        <v>93</v>
      </c>
      <c r="D107" s="86" t="str">
        <f t="shared" si="14"/>
        <v/>
      </c>
      <c r="E107" s="86" t="str">
        <f t="shared" si="11"/>
        <v/>
      </c>
      <c r="F107" s="87" t="str">
        <f t="shared" si="12"/>
        <v/>
      </c>
      <c r="G107" s="86" t="str">
        <f t="shared" si="13"/>
        <v/>
      </c>
      <c r="H107" s="86" t="str">
        <f t="shared" si="8"/>
        <v/>
      </c>
      <c r="I107" s="86" t="e">
        <f t="shared" si="9"/>
        <v>#VALUE!</v>
      </c>
      <c r="J107" s="112"/>
    </row>
    <row r="108" spans="3:10" x14ac:dyDescent="0.25">
      <c r="C108" s="85">
        <f t="shared" si="10"/>
        <v>94</v>
      </c>
      <c r="D108" s="86" t="str">
        <f t="shared" si="14"/>
        <v/>
      </c>
      <c r="E108" s="86" t="str">
        <f t="shared" si="11"/>
        <v/>
      </c>
      <c r="F108" s="87" t="str">
        <f t="shared" si="12"/>
        <v/>
      </c>
      <c r="G108" s="86" t="str">
        <f t="shared" si="13"/>
        <v/>
      </c>
      <c r="H108" s="86" t="str">
        <f t="shared" si="8"/>
        <v/>
      </c>
      <c r="I108" s="86" t="e">
        <f t="shared" si="9"/>
        <v>#VALUE!</v>
      </c>
      <c r="J108" s="112"/>
    </row>
    <row r="109" spans="3:10" x14ac:dyDescent="0.25">
      <c r="C109" s="85">
        <f t="shared" si="10"/>
        <v>95</v>
      </c>
      <c r="D109" s="86" t="str">
        <f t="shared" si="14"/>
        <v/>
      </c>
      <c r="E109" s="86" t="str">
        <f t="shared" si="11"/>
        <v/>
      </c>
      <c r="F109" s="87" t="str">
        <f t="shared" si="12"/>
        <v/>
      </c>
      <c r="G109" s="86" t="str">
        <f t="shared" si="13"/>
        <v/>
      </c>
      <c r="H109" s="86" t="str">
        <f t="shared" si="8"/>
        <v/>
      </c>
      <c r="I109" s="86" t="e">
        <f t="shared" si="9"/>
        <v>#VALUE!</v>
      </c>
      <c r="J109" s="112"/>
    </row>
    <row r="110" spans="3:10" x14ac:dyDescent="0.25">
      <c r="C110" s="85">
        <f t="shared" si="10"/>
        <v>96</v>
      </c>
      <c r="D110" s="86" t="str">
        <f t="shared" si="14"/>
        <v/>
      </c>
      <c r="E110" s="86" t="str">
        <f t="shared" si="11"/>
        <v/>
      </c>
      <c r="F110" s="87" t="str">
        <f t="shared" si="12"/>
        <v/>
      </c>
      <c r="G110" s="86" t="str">
        <f t="shared" si="13"/>
        <v/>
      </c>
      <c r="H110" s="86" t="str">
        <f t="shared" si="8"/>
        <v/>
      </c>
      <c r="I110" s="86" t="e">
        <f t="shared" si="9"/>
        <v>#VALUE!</v>
      </c>
      <c r="J110" s="112"/>
    </row>
    <row r="111" spans="3:10" x14ac:dyDescent="0.25">
      <c r="C111" s="85">
        <f t="shared" si="10"/>
        <v>97</v>
      </c>
      <c r="D111" s="86" t="str">
        <f t="shared" si="14"/>
        <v/>
      </c>
      <c r="E111" s="86" t="str">
        <f t="shared" si="11"/>
        <v/>
      </c>
      <c r="F111" s="87" t="str">
        <f t="shared" si="12"/>
        <v/>
      </c>
      <c r="G111" s="86" t="str">
        <f t="shared" si="13"/>
        <v/>
      </c>
      <c r="H111" s="86" t="str">
        <f t="shared" si="8"/>
        <v/>
      </c>
      <c r="I111" s="86" t="e">
        <f t="shared" si="9"/>
        <v>#VALUE!</v>
      </c>
      <c r="J111" s="112"/>
    </row>
    <row r="112" spans="3:10" x14ac:dyDescent="0.25">
      <c r="C112" s="85">
        <f t="shared" si="10"/>
        <v>98</v>
      </c>
      <c r="D112" s="86" t="str">
        <f t="shared" si="14"/>
        <v/>
      </c>
      <c r="E112" s="86" t="str">
        <f t="shared" si="11"/>
        <v/>
      </c>
      <c r="F112" s="87" t="str">
        <f t="shared" si="12"/>
        <v/>
      </c>
      <c r="G112" s="86" t="str">
        <f t="shared" si="13"/>
        <v/>
      </c>
      <c r="H112" s="86" t="str">
        <f t="shared" si="8"/>
        <v/>
      </c>
      <c r="I112" s="86" t="e">
        <f t="shared" si="9"/>
        <v>#VALUE!</v>
      </c>
      <c r="J112" s="112"/>
    </row>
    <row r="113" spans="3:10" x14ac:dyDescent="0.25">
      <c r="C113" s="85">
        <f t="shared" si="10"/>
        <v>99</v>
      </c>
      <c r="D113" s="86" t="str">
        <f t="shared" si="14"/>
        <v/>
      </c>
      <c r="E113" s="86" t="str">
        <f t="shared" si="11"/>
        <v/>
      </c>
      <c r="F113" s="87" t="str">
        <f t="shared" si="12"/>
        <v/>
      </c>
      <c r="G113" s="86" t="str">
        <f t="shared" si="13"/>
        <v/>
      </c>
      <c r="H113" s="86" t="str">
        <f t="shared" si="8"/>
        <v/>
      </c>
      <c r="I113" s="86" t="e">
        <f t="shared" si="9"/>
        <v>#VALUE!</v>
      </c>
      <c r="J113" s="112"/>
    </row>
    <row r="114" spans="3:10" x14ac:dyDescent="0.25">
      <c r="C114" s="85">
        <f t="shared" si="10"/>
        <v>100</v>
      </c>
      <c r="D114" s="86" t="str">
        <f t="shared" si="14"/>
        <v/>
      </c>
      <c r="E114" s="86" t="str">
        <f t="shared" si="11"/>
        <v/>
      </c>
      <c r="F114" s="87" t="str">
        <f t="shared" si="12"/>
        <v/>
      </c>
      <c r="G114" s="86" t="str">
        <f t="shared" si="13"/>
        <v/>
      </c>
      <c r="H114" s="86" t="str">
        <f t="shared" si="8"/>
        <v/>
      </c>
      <c r="I114" s="86" t="e">
        <f t="shared" si="9"/>
        <v>#VALUE!</v>
      </c>
      <c r="J114" s="112"/>
    </row>
    <row r="115" spans="3:10" x14ac:dyDescent="0.25">
      <c r="C115" s="85">
        <f t="shared" si="10"/>
        <v>101</v>
      </c>
      <c r="D115" s="86" t="str">
        <f t="shared" si="14"/>
        <v/>
      </c>
      <c r="E115" s="86" t="str">
        <f t="shared" si="11"/>
        <v/>
      </c>
      <c r="F115" s="87" t="str">
        <f t="shared" si="12"/>
        <v/>
      </c>
      <c r="G115" s="86" t="str">
        <f t="shared" si="13"/>
        <v/>
      </c>
      <c r="H115" s="86" t="str">
        <f t="shared" si="8"/>
        <v/>
      </c>
      <c r="I115" s="86" t="e">
        <f t="shared" si="9"/>
        <v>#VALUE!</v>
      </c>
      <c r="J115" s="112"/>
    </row>
    <row r="116" spans="3:10" x14ac:dyDescent="0.25">
      <c r="C116" s="85">
        <f t="shared" si="10"/>
        <v>102</v>
      </c>
      <c r="D116" s="86" t="str">
        <f t="shared" si="14"/>
        <v/>
      </c>
      <c r="E116" s="86" t="str">
        <f t="shared" si="11"/>
        <v/>
      </c>
      <c r="F116" s="87" t="str">
        <f t="shared" si="12"/>
        <v/>
      </c>
      <c r="G116" s="86" t="str">
        <f t="shared" si="13"/>
        <v/>
      </c>
      <c r="H116" s="86" t="str">
        <f t="shared" si="8"/>
        <v/>
      </c>
      <c r="I116" s="86" t="e">
        <f t="shared" si="9"/>
        <v>#VALUE!</v>
      </c>
      <c r="J116" s="112"/>
    </row>
    <row r="117" spans="3:10" x14ac:dyDescent="0.25">
      <c r="C117" s="85">
        <f t="shared" si="10"/>
        <v>103</v>
      </c>
      <c r="D117" s="86" t="str">
        <f t="shared" si="14"/>
        <v/>
      </c>
      <c r="E117" s="86" t="str">
        <f t="shared" si="11"/>
        <v/>
      </c>
      <c r="F117" s="87" t="str">
        <f t="shared" si="12"/>
        <v/>
      </c>
      <c r="G117" s="86" t="str">
        <f t="shared" si="13"/>
        <v/>
      </c>
      <c r="H117" s="86" t="str">
        <f t="shared" si="8"/>
        <v/>
      </c>
      <c r="I117" s="86" t="e">
        <f t="shared" si="9"/>
        <v>#VALUE!</v>
      </c>
      <c r="J117" s="112"/>
    </row>
    <row r="118" spans="3:10" x14ac:dyDescent="0.25">
      <c r="C118" s="85">
        <f t="shared" si="10"/>
        <v>104</v>
      </c>
      <c r="D118" s="86" t="str">
        <f t="shared" si="14"/>
        <v/>
      </c>
      <c r="E118" s="86" t="str">
        <f t="shared" si="11"/>
        <v/>
      </c>
      <c r="F118" s="87" t="str">
        <f t="shared" si="12"/>
        <v/>
      </c>
      <c r="G118" s="86" t="str">
        <f t="shared" si="13"/>
        <v/>
      </c>
      <c r="H118" s="86" t="str">
        <f t="shared" si="8"/>
        <v/>
      </c>
      <c r="I118" s="86" t="e">
        <f t="shared" si="9"/>
        <v>#VALUE!</v>
      </c>
      <c r="J118" s="112"/>
    </row>
    <row r="119" spans="3:10" x14ac:dyDescent="0.25">
      <c r="C119" s="85">
        <f t="shared" si="10"/>
        <v>105</v>
      </c>
      <c r="D119" s="86" t="str">
        <f t="shared" si="14"/>
        <v/>
      </c>
      <c r="E119" s="86" t="str">
        <f t="shared" si="11"/>
        <v/>
      </c>
      <c r="F119" s="87" t="str">
        <f t="shared" si="12"/>
        <v/>
      </c>
      <c r="G119" s="86" t="str">
        <f t="shared" si="13"/>
        <v/>
      </c>
      <c r="H119" s="86" t="str">
        <f t="shared" si="8"/>
        <v/>
      </c>
      <c r="I119" s="86" t="e">
        <f t="shared" si="9"/>
        <v>#VALUE!</v>
      </c>
      <c r="J119" s="112"/>
    </row>
    <row r="120" spans="3:10" x14ac:dyDescent="0.25">
      <c r="C120" s="85">
        <f t="shared" si="10"/>
        <v>106</v>
      </c>
      <c r="D120" s="86" t="str">
        <f t="shared" si="14"/>
        <v/>
      </c>
      <c r="E120" s="86" t="str">
        <f t="shared" si="11"/>
        <v/>
      </c>
      <c r="F120" s="87" t="str">
        <f t="shared" si="12"/>
        <v/>
      </c>
      <c r="G120" s="86" t="str">
        <f t="shared" si="13"/>
        <v/>
      </c>
      <c r="H120" s="86" t="str">
        <f t="shared" si="8"/>
        <v/>
      </c>
      <c r="I120" s="86" t="e">
        <f t="shared" si="9"/>
        <v>#VALUE!</v>
      </c>
      <c r="J120" s="112"/>
    </row>
    <row r="121" spans="3:10" x14ac:dyDescent="0.25">
      <c r="C121" s="85">
        <f t="shared" si="10"/>
        <v>107</v>
      </c>
      <c r="D121" s="86" t="str">
        <f t="shared" si="14"/>
        <v/>
      </c>
      <c r="E121" s="86" t="str">
        <f t="shared" si="11"/>
        <v/>
      </c>
      <c r="F121" s="87" t="str">
        <f t="shared" si="12"/>
        <v/>
      </c>
      <c r="G121" s="86" t="str">
        <f t="shared" si="13"/>
        <v/>
      </c>
      <c r="H121" s="86" t="str">
        <f t="shared" si="8"/>
        <v/>
      </c>
      <c r="I121" s="86" t="e">
        <f t="shared" si="9"/>
        <v>#VALUE!</v>
      </c>
      <c r="J121" s="112"/>
    </row>
    <row r="122" spans="3:10" x14ac:dyDescent="0.25">
      <c r="C122" s="85">
        <f t="shared" si="10"/>
        <v>108</v>
      </c>
      <c r="D122" s="86" t="str">
        <f t="shared" si="14"/>
        <v/>
      </c>
      <c r="E122" s="86" t="str">
        <f t="shared" si="11"/>
        <v/>
      </c>
      <c r="F122" s="87" t="str">
        <f t="shared" si="12"/>
        <v/>
      </c>
      <c r="G122" s="86" t="str">
        <f t="shared" si="13"/>
        <v/>
      </c>
      <c r="H122" s="86" t="str">
        <f t="shared" si="8"/>
        <v/>
      </c>
      <c r="I122" s="86" t="e">
        <f t="shared" si="9"/>
        <v>#VALUE!</v>
      </c>
      <c r="J122" s="112"/>
    </row>
    <row r="123" spans="3:10" x14ac:dyDescent="0.25">
      <c r="C123" s="85">
        <f t="shared" si="10"/>
        <v>109</v>
      </c>
      <c r="D123" s="86" t="str">
        <f t="shared" si="14"/>
        <v/>
      </c>
      <c r="E123" s="86" t="str">
        <f t="shared" si="11"/>
        <v/>
      </c>
      <c r="F123" s="87" t="str">
        <f t="shared" si="12"/>
        <v/>
      </c>
      <c r="G123" s="86" t="str">
        <f t="shared" si="13"/>
        <v/>
      </c>
      <c r="H123" s="86" t="str">
        <f t="shared" si="8"/>
        <v/>
      </c>
      <c r="I123" s="86" t="e">
        <f t="shared" si="9"/>
        <v>#VALUE!</v>
      </c>
      <c r="J123" s="112"/>
    </row>
    <row r="124" spans="3:10" x14ac:dyDescent="0.25">
      <c r="C124" s="85">
        <f t="shared" si="10"/>
        <v>110</v>
      </c>
      <c r="D124" s="86" t="str">
        <f t="shared" si="14"/>
        <v/>
      </c>
      <c r="E124" s="86" t="str">
        <f t="shared" si="11"/>
        <v/>
      </c>
      <c r="F124" s="87" t="str">
        <f t="shared" si="12"/>
        <v/>
      </c>
      <c r="G124" s="86" t="str">
        <f t="shared" si="13"/>
        <v/>
      </c>
      <c r="H124" s="86" t="str">
        <f t="shared" si="8"/>
        <v/>
      </c>
      <c r="I124" s="86" t="e">
        <f t="shared" si="9"/>
        <v>#VALUE!</v>
      </c>
      <c r="J124" s="112"/>
    </row>
    <row r="125" spans="3:10" x14ac:dyDescent="0.25">
      <c r="C125" s="85">
        <f t="shared" si="10"/>
        <v>111</v>
      </c>
      <c r="D125" s="86" t="str">
        <f t="shared" si="14"/>
        <v/>
      </c>
      <c r="E125" s="86" t="str">
        <f t="shared" si="11"/>
        <v/>
      </c>
      <c r="F125" s="87" t="str">
        <f t="shared" si="12"/>
        <v/>
      </c>
      <c r="G125" s="86" t="str">
        <f t="shared" si="13"/>
        <v/>
      </c>
      <c r="H125" s="86" t="str">
        <f t="shared" si="8"/>
        <v/>
      </c>
      <c r="I125" s="86" t="e">
        <f t="shared" si="9"/>
        <v>#VALUE!</v>
      </c>
      <c r="J125" s="112"/>
    </row>
    <row r="126" spans="3:10" x14ac:dyDescent="0.25">
      <c r="C126" s="85">
        <f t="shared" si="10"/>
        <v>112</v>
      </c>
      <c r="D126" s="86" t="str">
        <f t="shared" si="14"/>
        <v/>
      </c>
      <c r="E126" s="86" t="str">
        <f t="shared" si="11"/>
        <v/>
      </c>
      <c r="F126" s="87" t="str">
        <f t="shared" si="12"/>
        <v/>
      </c>
      <c r="G126" s="86" t="str">
        <f t="shared" si="13"/>
        <v/>
      </c>
      <c r="H126" s="86" t="str">
        <f t="shared" si="8"/>
        <v/>
      </c>
      <c r="I126" s="86" t="e">
        <f t="shared" si="9"/>
        <v>#VALUE!</v>
      </c>
      <c r="J126" s="112"/>
    </row>
    <row r="127" spans="3:10" x14ac:dyDescent="0.25">
      <c r="C127" s="85">
        <f t="shared" si="10"/>
        <v>113</v>
      </c>
      <c r="D127" s="86" t="str">
        <f t="shared" si="14"/>
        <v/>
      </c>
      <c r="E127" s="86" t="str">
        <f t="shared" si="11"/>
        <v/>
      </c>
      <c r="F127" s="87" t="str">
        <f t="shared" si="12"/>
        <v/>
      </c>
      <c r="G127" s="86" t="str">
        <f t="shared" si="13"/>
        <v/>
      </c>
      <c r="H127" s="86" t="str">
        <f t="shared" si="8"/>
        <v/>
      </c>
      <c r="I127" s="86" t="e">
        <f t="shared" si="9"/>
        <v>#VALUE!</v>
      </c>
      <c r="J127" s="112"/>
    </row>
    <row r="128" spans="3:10" x14ac:dyDescent="0.25">
      <c r="C128" s="85">
        <f t="shared" si="10"/>
        <v>114</v>
      </c>
      <c r="D128" s="86" t="str">
        <f t="shared" si="14"/>
        <v/>
      </c>
      <c r="E128" s="86" t="str">
        <f t="shared" si="11"/>
        <v/>
      </c>
      <c r="F128" s="87" t="str">
        <f t="shared" si="12"/>
        <v/>
      </c>
      <c r="G128" s="86" t="str">
        <f t="shared" si="13"/>
        <v/>
      </c>
      <c r="H128" s="86" t="str">
        <f t="shared" si="8"/>
        <v/>
      </c>
      <c r="I128" s="86" t="e">
        <f t="shared" si="9"/>
        <v>#VALUE!</v>
      </c>
      <c r="J128" s="112"/>
    </row>
    <row r="129" spans="3:10" x14ac:dyDescent="0.25">
      <c r="C129" s="85">
        <f t="shared" si="10"/>
        <v>115</v>
      </c>
      <c r="D129" s="86" t="str">
        <f t="shared" si="14"/>
        <v/>
      </c>
      <c r="E129" s="86" t="str">
        <f t="shared" si="11"/>
        <v/>
      </c>
      <c r="F129" s="87" t="str">
        <f t="shared" si="12"/>
        <v/>
      </c>
      <c r="G129" s="86" t="str">
        <f t="shared" si="13"/>
        <v/>
      </c>
      <c r="H129" s="86" t="str">
        <f t="shared" si="8"/>
        <v/>
      </c>
      <c r="I129" s="86" t="e">
        <f t="shared" si="9"/>
        <v>#VALUE!</v>
      </c>
      <c r="J129" s="112"/>
    </row>
    <row r="130" spans="3:10" x14ac:dyDescent="0.25">
      <c r="C130" s="85">
        <f t="shared" si="10"/>
        <v>116</v>
      </c>
      <c r="D130" s="86" t="str">
        <f t="shared" si="14"/>
        <v/>
      </c>
      <c r="E130" s="86" t="str">
        <f t="shared" si="11"/>
        <v/>
      </c>
      <c r="F130" s="87" t="str">
        <f t="shared" si="12"/>
        <v/>
      </c>
      <c r="G130" s="86" t="str">
        <f t="shared" si="13"/>
        <v/>
      </c>
      <c r="H130" s="86" t="str">
        <f t="shared" si="8"/>
        <v/>
      </c>
      <c r="I130" s="86" t="e">
        <f t="shared" si="9"/>
        <v>#VALUE!</v>
      </c>
      <c r="J130" s="112"/>
    </row>
    <row r="131" spans="3:10" x14ac:dyDescent="0.25">
      <c r="C131" s="85">
        <f t="shared" si="10"/>
        <v>117</v>
      </c>
      <c r="D131" s="86" t="str">
        <f t="shared" si="14"/>
        <v/>
      </c>
      <c r="E131" s="86" t="str">
        <f t="shared" si="11"/>
        <v/>
      </c>
      <c r="F131" s="87" t="str">
        <f t="shared" si="12"/>
        <v/>
      </c>
      <c r="G131" s="86" t="str">
        <f t="shared" si="13"/>
        <v/>
      </c>
      <c r="H131" s="86" t="str">
        <f t="shared" si="8"/>
        <v/>
      </c>
      <c r="I131" s="86" t="e">
        <f t="shared" si="9"/>
        <v>#VALUE!</v>
      </c>
      <c r="J131" s="112"/>
    </row>
    <row r="132" spans="3:10" x14ac:dyDescent="0.25">
      <c r="C132" s="85">
        <f t="shared" si="10"/>
        <v>118</v>
      </c>
      <c r="D132" s="86" t="str">
        <f t="shared" si="14"/>
        <v/>
      </c>
      <c r="E132" s="86" t="str">
        <f t="shared" si="11"/>
        <v/>
      </c>
      <c r="F132" s="87" t="str">
        <f t="shared" si="12"/>
        <v/>
      </c>
      <c r="G132" s="86" t="str">
        <f t="shared" si="13"/>
        <v/>
      </c>
      <c r="H132" s="86" t="str">
        <f t="shared" si="8"/>
        <v/>
      </c>
      <c r="I132" s="86" t="e">
        <f t="shared" si="9"/>
        <v>#VALUE!</v>
      </c>
      <c r="J132" s="112"/>
    </row>
    <row r="133" spans="3:10" x14ac:dyDescent="0.25">
      <c r="C133" s="85">
        <f t="shared" si="10"/>
        <v>119</v>
      </c>
      <c r="D133" s="86" t="str">
        <f t="shared" si="14"/>
        <v/>
      </c>
      <c r="E133" s="86" t="str">
        <f t="shared" si="11"/>
        <v/>
      </c>
      <c r="F133" s="87" t="str">
        <f t="shared" si="12"/>
        <v/>
      </c>
      <c r="G133" s="86" t="str">
        <f t="shared" si="13"/>
        <v/>
      </c>
      <c r="H133" s="86" t="str">
        <f t="shared" si="8"/>
        <v/>
      </c>
      <c r="I133" s="86" t="e">
        <f t="shared" si="9"/>
        <v>#VALUE!</v>
      </c>
      <c r="J133" s="112"/>
    </row>
    <row r="134" spans="3:10" x14ac:dyDescent="0.25">
      <c r="C134" s="85">
        <f t="shared" si="10"/>
        <v>120</v>
      </c>
      <c r="D134" s="86" t="str">
        <f t="shared" si="14"/>
        <v/>
      </c>
      <c r="E134" s="86" t="str">
        <f t="shared" si="11"/>
        <v/>
      </c>
      <c r="F134" s="87" t="str">
        <f t="shared" si="12"/>
        <v/>
      </c>
      <c r="G134" s="86" t="str">
        <f t="shared" si="13"/>
        <v/>
      </c>
      <c r="H134" s="86" t="str">
        <f t="shared" si="8"/>
        <v/>
      </c>
      <c r="I134" s="86" t="e">
        <f t="shared" si="9"/>
        <v>#VALUE!</v>
      </c>
      <c r="J134" s="112"/>
    </row>
    <row r="135" spans="3:10" x14ac:dyDescent="0.25">
      <c r="C135" s="85">
        <f t="shared" si="10"/>
        <v>121</v>
      </c>
      <c r="D135" s="86" t="str">
        <f t="shared" si="14"/>
        <v/>
      </c>
      <c r="E135" s="86" t="str">
        <f t="shared" si="11"/>
        <v/>
      </c>
      <c r="F135" s="87" t="str">
        <f t="shared" si="12"/>
        <v/>
      </c>
      <c r="G135" s="86" t="str">
        <f t="shared" si="13"/>
        <v/>
      </c>
      <c r="H135" s="86" t="str">
        <f t="shared" si="8"/>
        <v/>
      </c>
      <c r="I135" s="86" t="e">
        <f t="shared" si="9"/>
        <v>#VALUE!</v>
      </c>
      <c r="J135" s="112"/>
    </row>
    <row r="136" spans="3:10" x14ac:dyDescent="0.25">
      <c r="C136" s="85">
        <f t="shared" si="10"/>
        <v>122</v>
      </c>
      <c r="D136" s="86" t="str">
        <f t="shared" si="14"/>
        <v/>
      </c>
      <c r="E136" s="86" t="str">
        <f t="shared" si="11"/>
        <v/>
      </c>
      <c r="F136" s="87" t="str">
        <f t="shared" si="12"/>
        <v/>
      </c>
      <c r="G136" s="86" t="str">
        <f t="shared" si="13"/>
        <v/>
      </c>
      <c r="H136" s="86" t="str">
        <f t="shared" si="8"/>
        <v/>
      </c>
      <c r="I136" s="86" t="e">
        <f t="shared" si="9"/>
        <v>#VALUE!</v>
      </c>
      <c r="J136" s="112"/>
    </row>
    <row r="137" spans="3:10" x14ac:dyDescent="0.25">
      <c r="C137" s="85">
        <f t="shared" si="10"/>
        <v>123</v>
      </c>
      <c r="D137" s="86" t="str">
        <f t="shared" si="14"/>
        <v/>
      </c>
      <c r="E137" s="86" t="str">
        <f t="shared" si="11"/>
        <v/>
      </c>
      <c r="F137" s="87" t="str">
        <f t="shared" si="12"/>
        <v/>
      </c>
      <c r="G137" s="86" t="str">
        <f t="shared" si="13"/>
        <v/>
      </c>
      <c r="H137" s="86" t="str">
        <f t="shared" si="8"/>
        <v/>
      </c>
      <c r="I137" s="86" t="e">
        <f t="shared" si="9"/>
        <v>#VALUE!</v>
      </c>
      <c r="J137" s="112"/>
    </row>
    <row r="138" spans="3:10" x14ac:dyDescent="0.25">
      <c r="C138" s="85">
        <f t="shared" si="10"/>
        <v>124</v>
      </c>
      <c r="D138" s="86" t="str">
        <f t="shared" si="14"/>
        <v/>
      </c>
      <c r="E138" s="86" t="str">
        <f t="shared" si="11"/>
        <v/>
      </c>
      <c r="F138" s="87" t="str">
        <f t="shared" si="12"/>
        <v/>
      </c>
      <c r="G138" s="86" t="str">
        <f t="shared" si="13"/>
        <v/>
      </c>
      <c r="H138" s="86" t="str">
        <f t="shared" si="8"/>
        <v/>
      </c>
      <c r="I138" s="86" t="e">
        <f t="shared" si="9"/>
        <v>#VALUE!</v>
      </c>
      <c r="J138" s="112"/>
    </row>
    <row r="139" spans="3:10" x14ac:dyDescent="0.25">
      <c r="C139" s="85">
        <f t="shared" si="10"/>
        <v>125</v>
      </c>
      <c r="D139" s="86" t="str">
        <f t="shared" si="14"/>
        <v/>
      </c>
      <c r="E139" s="86" t="str">
        <f t="shared" si="11"/>
        <v/>
      </c>
      <c r="F139" s="87" t="str">
        <f t="shared" si="12"/>
        <v/>
      </c>
      <c r="G139" s="86" t="str">
        <f t="shared" si="13"/>
        <v/>
      </c>
      <c r="H139" s="86" t="str">
        <f t="shared" si="8"/>
        <v/>
      </c>
      <c r="I139" s="86" t="e">
        <f t="shared" si="9"/>
        <v>#VALUE!</v>
      </c>
      <c r="J139" s="112"/>
    </row>
    <row r="140" spans="3:10" x14ac:dyDescent="0.25">
      <c r="C140" s="85">
        <f t="shared" si="10"/>
        <v>126</v>
      </c>
      <c r="D140" s="86" t="str">
        <f t="shared" si="14"/>
        <v/>
      </c>
      <c r="E140" s="86" t="str">
        <f t="shared" si="11"/>
        <v/>
      </c>
      <c r="F140" s="87" t="str">
        <f t="shared" si="12"/>
        <v/>
      </c>
      <c r="G140" s="86" t="str">
        <f t="shared" si="13"/>
        <v/>
      </c>
      <c r="H140" s="86" t="str">
        <f t="shared" si="8"/>
        <v/>
      </c>
      <c r="I140" s="86" t="e">
        <f t="shared" si="9"/>
        <v>#VALUE!</v>
      </c>
      <c r="J140" s="112"/>
    </row>
    <row r="141" spans="3:10" x14ac:dyDescent="0.25">
      <c r="C141" s="85">
        <f t="shared" si="10"/>
        <v>127</v>
      </c>
      <c r="D141" s="86" t="str">
        <f t="shared" si="14"/>
        <v/>
      </c>
      <c r="E141" s="86" t="str">
        <f t="shared" si="11"/>
        <v/>
      </c>
      <c r="F141" s="87" t="str">
        <f t="shared" si="12"/>
        <v/>
      </c>
      <c r="G141" s="86" t="str">
        <f t="shared" si="13"/>
        <v/>
      </c>
      <c r="H141" s="86" t="str">
        <f t="shared" si="8"/>
        <v/>
      </c>
      <c r="I141" s="86" t="e">
        <f t="shared" si="9"/>
        <v>#VALUE!</v>
      </c>
      <c r="J141" s="112"/>
    </row>
    <row r="142" spans="3:10" x14ac:dyDescent="0.25">
      <c r="C142" s="85">
        <f t="shared" si="10"/>
        <v>128</v>
      </c>
      <c r="D142" s="86" t="str">
        <f t="shared" si="14"/>
        <v/>
      </c>
      <c r="E142" s="86" t="str">
        <f t="shared" si="11"/>
        <v/>
      </c>
      <c r="F142" s="87" t="str">
        <f t="shared" si="12"/>
        <v/>
      </c>
      <c r="G142" s="86" t="str">
        <f t="shared" si="13"/>
        <v/>
      </c>
      <c r="H142" s="86" t="str">
        <f t="shared" si="8"/>
        <v/>
      </c>
      <c r="I142" s="86" t="e">
        <f t="shared" si="9"/>
        <v>#VALUE!</v>
      </c>
      <c r="J142" s="112"/>
    </row>
    <row r="143" spans="3:10" x14ac:dyDescent="0.25">
      <c r="C143" s="85">
        <f t="shared" si="10"/>
        <v>129</v>
      </c>
      <c r="D143" s="86" t="str">
        <f t="shared" si="14"/>
        <v/>
      </c>
      <c r="E143" s="86" t="str">
        <f t="shared" si="11"/>
        <v/>
      </c>
      <c r="F143" s="87" t="str">
        <f t="shared" si="12"/>
        <v/>
      </c>
      <c r="G143" s="86" t="str">
        <f t="shared" si="13"/>
        <v/>
      </c>
      <c r="H143" s="86" t="str">
        <f t="shared" ref="H143:H206" si="15">IF(C143&lt;=$D$7*$E$5,IF(C143&lt;=$D$9,IF($D$8="Capital e Intereses",0,$G$14*$D$11*$G$11),G142*$D$11*$G$11),"")</f>
        <v/>
      </c>
      <c r="I143" s="86" t="e">
        <f t="shared" ref="I143:I206" si="16">IF(C143="","",IF($E$5*$D$7&gt;=C143,E143*$G$10+F143,E143+F143))</f>
        <v>#VALUE!</v>
      </c>
      <c r="J143" s="112"/>
    </row>
    <row r="144" spans="3:10" x14ac:dyDescent="0.25">
      <c r="C144" s="85">
        <f t="shared" ref="C144:C207" si="17">IF(OR(C143=$D$10,C143=""),"",IF($D$8="Capital e Intereses",IF(ISNUMBER(C143),C143+1,IF(OR($D$9="",$D$9=0),1,$D$9+1)),IF(ISNUMBER(C143),C143+1,1)))</f>
        <v>130</v>
      </c>
      <c r="D144" s="86" t="str">
        <f t="shared" si="14"/>
        <v/>
      </c>
      <c r="E144" s="86" t="str">
        <f t="shared" ref="E144:E207" si="18">IF(C144&lt;=$D$10,IF(C144&lt;=$D$9,IF($D$8="Capital e Intereses",0,$G$14*$D$11),G143*$D$11),"")</f>
        <v/>
      </c>
      <c r="F144" s="87" t="str">
        <f t="shared" ref="F144:F207" si="19">IF(C144&lt;=$D$10,D144-E144,"")</f>
        <v/>
      </c>
      <c r="G144" s="86" t="str">
        <f t="shared" ref="G144:G207" si="20">IF(C144&lt;=$D$10,IF(C144&lt;=$D$9,IF($D$8="Capital e Intereses",$G$14*(1+$D$11)^C144,G143-F144),G143-F144),"")</f>
        <v/>
      </c>
      <c r="H144" s="86" t="str">
        <f t="shared" si="15"/>
        <v/>
      </c>
      <c r="I144" s="86" t="e">
        <f t="shared" si="16"/>
        <v>#VALUE!</v>
      </c>
      <c r="J144" s="112"/>
    </row>
    <row r="145" spans="3:10" x14ac:dyDescent="0.25">
      <c r="C145" s="85">
        <f t="shared" si="17"/>
        <v>131</v>
      </c>
      <c r="D145" s="86" t="str">
        <f t="shared" si="14"/>
        <v/>
      </c>
      <c r="E145" s="86" t="str">
        <f t="shared" si="18"/>
        <v/>
      </c>
      <c r="F145" s="87" t="str">
        <f t="shared" si="19"/>
        <v/>
      </c>
      <c r="G145" s="86" t="str">
        <f t="shared" si="20"/>
        <v/>
      </c>
      <c r="H145" s="86" t="str">
        <f t="shared" si="15"/>
        <v/>
      </c>
      <c r="I145" s="86" t="e">
        <f t="shared" si="16"/>
        <v>#VALUE!</v>
      </c>
      <c r="J145" s="112"/>
    </row>
    <row r="146" spans="3:10" x14ac:dyDescent="0.25">
      <c r="C146" s="85">
        <f t="shared" si="17"/>
        <v>132</v>
      </c>
      <c r="D146" s="86" t="str">
        <f t="shared" ref="D146:D209" si="21">IF(C146&lt;=$D$10,IF(C146&lt;=$D$9,IF($D$8="Capital e Intereses",0,$G$14*$D$11),IF($D$8="Capital",($G$14/PV($D$11,$D$10-$D$9,-1)),$G$14*(1+$D$11)^$D$9/PV($D$11,$D$10-$D$9,-1))),"")</f>
        <v/>
      </c>
      <c r="E146" s="86" t="str">
        <f t="shared" si="18"/>
        <v/>
      </c>
      <c r="F146" s="87" t="str">
        <f t="shared" si="19"/>
        <v/>
      </c>
      <c r="G146" s="86" t="str">
        <f t="shared" si="20"/>
        <v/>
      </c>
      <c r="H146" s="86" t="str">
        <f t="shared" si="15"/>
        <v/>
      </c>
      <c r="I146" s="86" t="e">
        <f t="shared" si="16"/>
        <v>#VALUE!</v>
      </c>
      <c r="J146" s="112"/>
    </row>
    <row r="147" spans="3:10" x14ac:dyDescent="0.25">
      <c r="C147" s="85">
        <f t="shared" si="17"/>
        <v>133</v>
      </c>
      <c r="D147" s="86" t="str">
        <f t="shared" si="21"/>
        <v/>
      </c>
      <c r="E147" s="86" t="str">
        <f t="shared" si="18"/>
        <v/>
      </c>
      <c r="F147" s="87" t="str">
        <f t="shared" si="19"/>
        <v/>
      </c>
      <c r="G147" s="86" t="str">
        <f t="shared" si="20"/>
        <v/>
      </c>
      <c r="H147" s="86" t="str">
        <f t="shared" si="15"/>
        <v/>
      </c>
      <c r="I147" s="86" t="e">
        <f t="shared" si="16"/>
        <v>#VALUE!</v>
      </c>
      <c r="J147" s="112"/>
    </row>
    <row r="148" spans="3:10" x14ac:dyDescent="0.25">
      <c r="C148" s="85">
        <f t="shared" si="17"/>
        <v>134</v>
      </c>
      <c r="D148" s="86" t="str">
        <f t="shared" si="21"/>
        <v/>
      </c>
      <c r="E148" s="86" t="str">
        <f t="shared" si="18"/>
        <v/>
      </c>
      <c r="F148" s="87" t="str">
        <f t="shared" si="19"/>
        <v/>
      </c>
      <c r="G148" s="86" t="str">
        <f t="shared" si="20"/>
        <v/>
      </c>
      <c r="H148" s="86" t="str">
        <f t="shared" si="15"/>
        <v/>
      </c>
      <c r="I148" s="86" t="e">
        <f t="shared" si="16"/>
        <v>#VALUE!</v>
      </c>
      <c r="J148" s="112"/>
    </row>
    <row r="149" spans="3:10" x14ac:dyDescent="0.25">
      <c r="C149" s="85">
        <f t="shared" si="17"/>
        <v>135</v>
      </c>
      <c r="D149" s="86" t="str">
        <f t="shared" si="21"/>
        <v/>
      </c>
      <c r="E149" s="86" t="str">
        <f t="shared" si="18"/>
        <v/>
      </c>
      <c r="F149" s="87" t="str">
        <f t="shared" si="19"/>
        <v/>
      </c>
      <c r="G149" s="86" t="str">
        <f t="shared" si="20"/>
        <v/>
      </c>
      <c r="H149" s="86" t="str">
        <f t="shared" si="15"/>
        <v/>
      </c>
      <c r="I149" s="86" t="e">
        <f t="shared" si="16"/>
        <v>#VALUE!</v>
      </c>
      <c r="J149" s="112"/>
    </row>
    <row r="150" spans="3:10" x14ac:dyDescent="0.25">
      <c r="C150" s="85">
        <f t="shared" si="17"/>
        <v>136</v>
      </c>
      <c r="D150" s="86" t="str">
        <f t="shared" si="21"/>
        <v/>
      </c>
      <c r="E150" s="86" t="str">
        <f t="shared" si="18"/>
        <v/>
      </c>
      <c r="F150" s="87" t="str">
        <f t="shared" si="19"/>
        <v/>
      </c>
      <c r="G150" s="86" t="str">
        <f t="shared" si="20"/>
        <v/>
      </c>
      <c r="H150" s="86" t="str">
        <f t="shared" si="15"/>
        <v/>
      </c>
      <c r="I150" s="86" t="e">
        <f t="shared" si="16"/>
        <v>#VALUE!</v>
      </c>
      <c r="J150" s="112"/>
    </row>
    <row r="151" spans="3:10" x14ac:dyDescent="0.25">
      <c r="C151" s="85">
        <f t="shared" si="17"/>
        <v>137</v>
      </c>
      <c r="D151" s="86" t="str">
        <f t="shared" si="21"/>
        <v/>
      </c>
      <c r="E151" s="86" t="str">
        <f t="shared" si="18"/>
        <v/>
      </c>
      <c r="F151" s="87" t="str">
        <f t="shared" si="19"/>
        <v/>
      </c>
      <c r="G151" s="86" t="str">
        <f t="shared" si="20"/>
        <v/>
      </c>
      <c r="H151" s="86" t="str">
        <f t="shared" si="15"/>
        <v/>
      </c>
      <c r="I151" s="86" t="e">
        <f t="shared" si="16"/>
        <v>#VALUE!</v>
      </c>
      <c r="J151" s="112"/>
    </row>
    <row r="152" spans="3:10" x14ac:dyDescent="0.25">
      <c r="C152" s="85">
        <f t="shared" si="17"/>
        <v>138</v>
      </c>
      <c r="D152" s="86" t="str">
        <f t="shared" si="21"/>
        <v/>
      </c>
      <c r="E152" s="86" t="str">
        <f t="shared" si="18"/>
        <v/>
      </c>
      <c r="F152" s="87" t="str">
        <f t="shared" si="19"/>
        <v/>
      </c>
      <c r="G152" s="86" t="str">
        <f t="shared" si="20"/>
        <v/>
      </c>
      <c r="H152" s="86" t="str">
        <f t="shared" si="15"/>
        <v/>
      </c>
      <c r="I152" s="86" t="e">
        <f t="shared" si="16"/>
        <v>#VALUE!</v>
      </c>
      <c r="J152" s="112"/>
    </row>
    <row r="153" spans="3:10" x14ac:dyDescent="0.25">
      <c r="C153" s="85">
        <f t="shared" si="17"/>
        <v>139</v>
      </c>
      <c r="D153" s="86" t="str">
        <f t="shared" si="21"/>
        <v/>
      </c>
      <c r="E153" s="86" t="str">
        <f t="shared" si="18"/>
        <v/>
      </c>
      <c r="F153" s="87" t="str">
        <f t="shared" si="19"/>
        <v/>
      </c>
      <c r="G153" s="86" t="str">
        <f t="shared" si="20"/>
        <v/>
      </c>
      <c r="H153" s="86" t="str">
        <f t="shared" si="15"/>
        <v/>
      </c>
      <c r="I153" s="86" t="e">
        <f t="shared" si="16"/>
        <v>#VALUE!</v>
      </c>
      <c r="J153" s="112"/>
    </row>
    <row r="154" spans="3:10" x14ac:dyDescent="0.25">
      <c r="C154" s="85">
        <f t="shared" si="17"/>
        <v>140</v>
      </c>
      <c r="D154" s="86" t="str">
        <f t="shared" si="21"/>
        <v/>
      </c>
      <c r="E154" s="86" t="str">
        <f t="shared" si="18"/>
        <v/>
      </c>
      <c r="F154" s="87" t="str">
        <f t="shared" si="19"/>
        <v/>
      </c>
      <c r="G154" s="86" t="str">
        <f t="shared" si="20"/>
        <v/>
      </c>
      <c r="H154" s="86" t="str">
        <f t="shared" si="15"/>
        <v/>
      </c>
      <c r="I154" s="86" t="e">
        <f t="shared" si="16"/>
        <v>#VALUE!</v>
      </c>
      <c r="J154" s="112"/>
    </row>
    <row r="155" spans="3:10" x14ac:dyDescent="0.25">
      <c r="C155" s="85">
        <f t="shared" si="17"/>
        <v>141</v>
      </c>
      <c r="D155" s="86" t="str">
        <f t="shared" si="21"/>
        <v/>
      </c>
      <c r="E155" s="86" t="str">
        <f t="shared" si="18"/>
        <v/>
      </c>
      <c r="F155" s="87" t="str">
        <f t="shared" si="19"/>
        <v/>
      </c>
      <c r="G155" s="86" t="str">
        <f t="shared" si="20"/>
        <v/>
      </c>
      <c r="H155" s="86" t="str">
        <f t="shared" si="15"/>
        <v/>
      </c>
      <c r="I155" s="86" t="e">
        <f t="shared" si="16"/>
        <v>#VALUE!</v>
      </c>
      <c r="J155" s="112"/>
    </row>
    <row r="156" spans="3:10" x14ac:dyDescent="0.25">
      <c r="C156" s="85">
        <f t="shared" si="17"/>
        <v>142</v>
      </c>
      <c r="D156" s="86" t="str">
        <f t="shared" si="21"/>
        <v/>
      </c>
      <c r="E156" s="86" t="str">
        <f t="shared" si="18"/>
        <v/>
      </c>
      <c r="F156" s="87" t="str">
        <f t="shared" si="19"/>
        <v/>
      </c>
      <c r="G156" s="86" t="str">
        <f t="shared" si="20"/>
        <v/>
      </c>
      <c r="H156" s="86" t="str">
        <f t="shared" si="15"/>
        <v/>
      </c>
      <c r="I156" s="86" t="e">
        <f t="shared" si="16"/>
        <v>#VALUE!</v>
      </c>
      <c r="J156" s="112"/>
    </row>
    <row r="157" spans="3:10" x14ac:dyDescent="0.25">
      <c r="C157" s="85">
        <f t="shared" si="17"/>
        <v>143</v>
      </c>
      <c r="D157" s="86" t="str">
        <f t="shared" si="21"/>
        <v/>
      </c>
      <c r="E157" s="86" t="str">
        <f t="shared" si="18"/>
        <v/>
      </c>
      <c r="F157" s="87" t="str">
        <f t="shared" si="19"/>
        <v/>
      </c>
      <c r="G157" s="86" t="str">
        <f t="shared" si="20"/>
        <v/>
      </c>
      <c r="H157" s="86" t="str">
        <f t="shared" si="15"/>
        <v/>
      </c>
      <c r="I157" s="86" t="e">
        <f t="shared" si="16"/>
        <v>#VALUE!</v>
      </c>
      <c r="J157" s="112"/>
    </row>
    <row r="158" spans="3:10" x14ac:dyDescent="0.25">
      <c r="C158" s="85">
        <f t="shared" si="17"/>
        <v>144</v>
      </c>
      <c r="D158" s="86" t="str">
        <f t="shared" si="21"/>
        <v/>
      </c>
      <c r="E158" s="86" t="str">
        <f t="shared" si="18"/>
        <v/>
      </c>
      <c r="F158" s="87" t="str">
        <f t="shared" si="19"/>
        <v/>
      </c>
      <c r="G158" s="86" t="str">
        <f t="shared" si="20"/>
        <v/>
      </c>
      <c r="H158" s="86" t="str">
        <f t="shared" si="15"/>
        <v/>
      </c>
      <c r="I158" s="86" t="e">
        <f t="shared" si="16"/>
        <v>#VALUE!</v>
      </c>
      <c r="J158" s="112"/>
    </row>
    <row r="159" spans="3:10" x14ac:dyDescent="0.25">
      <c r="C159" s="85">
        <f t="shared" si="17"/>
        <v>145</v>
      </c>
      <c r="D159" s="86" t="str">
        <f t="shared" si="21"/>
        <v/>
      </c>
      <c r="E159" s="86" t="str">
        <f t="shared" si="18"/>
        <v/>
      </c>
      <c r="F159" s="87" t="str">
        <f t="shared" si="19"/>
        <v/>
      </c>
      <c r="G159" s="86" t="str">
        <f t="shared" si="20"/>
        <v/>
      </c>
      <c r="H159" s="86" t="str">
        <f t="shared" si="15"/>
        <v/>
      </c>
      <c r="I159" s="86" t="e">
        <f t="shared" si="16"/>
        <v>#VALUE!</v>
      </c>
      <c r="J159" s="112"/>
    </row>
    <row r="160" spans="3:10" x14ac:dyDescent="0.25">
      <c r="C160" s="85">
        <f t="shared" si="17"/>
        <v>146</v>
      </c>
      <c r="D160" s="86" t="str">
        <f t="shared" si="21"/>
        <v/>
      </c>
      <c r="E160" s="86" t="str">
        <f t="shared" si="18"/>
        <v/>
      </c>
      <c r="F160" s="87" t="str">
        <f t="shared" si="19"/>
        <v/>
      </c>
      <c r="G160" s="86" t="str">
        <f t="shared" si="20"/>
        <v/>
      </c>
      <c r="H160" s="86" t="str">
        <f t="shared" si="15"/>
        <v/>
      </c>
      <c r="I160" s="86" t="e">
        <f t="shared" si="16"/>
        <v>#VALUE!</v>
      </c>
      <c r="J160" s="112"/>
    </row>
    <row r="161" spans="3:10" x14ac:dyDescent="0.25">
      <c r="C161" s="85">
        <f t="shared" si="17"/>
        <v>147</v>
      </c>
      <c r="D161" s="86" t="str">
        <f t="shared" si="21"/>
        <v/>
      </c>
      <c r="E161" s="86" t="str">
        <f t="shared" si="18"/>
        <v/>
      </c>
      <c r="F161" s="87" t="str">
        <f t="shared" si="19"/>
        <v/>
      </c>
      <c r="G161" s="86" t="str">
        <f t="shared" si="20"/>
        <v/>
      </c>
      <c r="H161" s="86" t="str">
        <f t="shared" si="15"/>
        <v/>
      </c>
      <c r="I161" s="86" t="e">
        <f t="shared" si="16"/>
        <v>#VALUE!</v>
      </c>
      <c r="J161" s="112"/>
    </row>
    <row r="162" spans="3:10" x14ac:dyDescent="0.25">
      <c r="C162" s="85">
        <f t="shared" si="17"/>
        <v>148</v>
      </c>
      <c r="D162" s="86" t="str">
        <f t="shared" si="21"/>
        <v/>
      </c>
      <c r="E162" s="86" t="str">
        <f t="shared" si="18"/>
        <v/>
      </c>
      <c r="F162" s="87" t="str">
        <f t="shared" si="19"/>
        <v/>
      </c>
      <c r="G162" s="86" t="str">
        <f t="shared" si="20"/>
        <v/>
      </c>
      <c r="H162" s="86" t="str">
        <f t="shared" si="15"/>
        <v/>
      </c>
      <c r="I162" s="86" t="e">
        <f t="shared" si="16"/>
        <v>#VALUE!</v>
      </c>
      <c r="J162" s="112"/>
    </row>
    <row r="163" spans="3:10" x14ac:dyDescent="0.25">
      <c r="C163" s="85">
        <f t="shared" si="17"/>
        <v>149</v>
      </c>
      <c r="D163" s="86" t="str">
        <f t="shared" si="21"/>
        <v/>
      </c>
      <c r="E163" s="86" t="str">
        <f t="shared" si="18"/>
        <v/>
      </c>
      <c r="F163" s="87" t="str">
        <f t="shared" si="19"/>
        <v/>
      </c>
      <c r="G163" s="86" t="str">
        <f t="shared" si="20"/>
        <v/>
      </c>
      <c r="H163" s="86" t="str">
        <f t="shared" si="15"/>
        <v/>
      </c>
      <c r="I163" s="86" t="e">
        <f t="shared" si="16"/>
        <v>#VALUE!</v>
      </c>
      <c r="J163" s="112"/>
    </row>
    <row r="164" spans="3:10" x14ac:dyDescent="0.25">
      <c r="C164" s="85">
        <f t="shared" si="17"/>
        <v>150</v>
      </c>
      <c r="D164" s="86" t="str">
        <f t="shared" si="21"/>
        <v/>
      </c>
      <c r="E164" s="86" t="str">
        <f t="shared" si="18"/>
        <v/>
      </c>
      <c r="F164" s="87" t="str">
        <f t="shared" si="19"/>
        <v/>
      </c>
      <c r="G164" s="86" t="str">
        <f t="shared" si="20"/>
        <v/>
      </c>
      <c r="H164" s="86" t="str">
        <f t="shared" si="15"/>
        <v/>
      </c>
      <c r="I164" s="86" t="e">
        <f t="shared" si="16"/>
        <v>#VALUE!</v>
      </c>
      <c r="J164" s="112"/>
    </row>
    <row r="165" spans="3:10" x14ac:dyDescent="0.25">
      <c r="C165" s="85">
        <f t="shared" si="17"/>
        <v>151</v>
      </c>
      <c r="D165" s="86" t="str">
        <f t="shared" si="21"/>
        <v/>
      </c>
      <c r="E165" s="86" t="str">
        <f t="shared" si="18"/>
        <v/>
      </c>
      <c r="F165" s="87" t="str">
        <f t="shared" si="19"/>
        <v/>
      </c>
      <c r="G165" s="86" t="str">
        <f t="shared" si="20"/>
        <v/>
      </c>
      <c r="H165" s="86" t="str">
        <f t="shared" si="15"/>
        <v/>
      </c>
      <c r="I165" s="86" t="e">
        <f t="shared" si="16"/>
        <v>#VALUE!</v>
      </c>
      <c r="J165" s="112"/>
    </row>
    <row r="166" spans="3:10" x14ac:dyDescent="0.25">
      <c r="C166" s="85">
        <f t="shared" si="17"/>
        <v>152</v>
      </c>
      <c r="D166" s="86" t="str">
        <f t="shared" si="21"/>
        <v/>
      </c>
      <c r="E166" s="86" t="str">
        <f t="shared" si="18"/>
        <v/>
      </c>
      <c r="F166" s="87" t="str">
        <f t="shared" si="19"/>
        <v/>
      </c>
      <c r="G166" s="86" t="str">
        <f t="shared" si="20"/>
        <v/>
      </c>
      <c r="H166" s="86" t="str">
        <f t="shared" si="15"/>
        <v/>
      </c>
      <c r="I166" s="86" t="e">
        <f t="shared" si="16"/>
        <v>#VALUE!</v>
      </c>
      <c r="J166" s="112"/>
    </row>
    <row r="167" spans="3:10" x14ac:dyDescent="0.25">
      <c r="C167" s="85">
        <f t="shared" si="17"/>
        <v>153</v>
      </c>
      <c r="D167" s="86" t="str">
        <f t="shared" si="21"/>
        <v/>
      </c>
      <c r="E167" s="86" t="str">
        <f t="shared" si="18"/>
        <v/>
      </c>
      <c r="F167" s="87" t="str">
        <f t="shared" si="19"/>
        <v/>
      </c>
      <c r="G167" s="86" t="str">
        <f t="shared" si="20"/>
        <v/>
      </c>
      <c r="H167" s="86" t="str">
        <f t="shared" si="15"/>
        <v/>
      </c>
      <c r="I167" s="86" t="e">
        <f t="shared" si="16"/>
        <v>#VALUE!</v>
      </c>
      <c r="J167" s="112"/>
    </row>
    <row r="168" spans="3:10" x14ac:dyDescent="0.25">
      <c r="C168" s="85">
        <f t="shared" si="17"/>
        <v>154</v>
      </c>
      <c r="D168" s="86" t="str">
        <f t="shared" si="21"/>
        <v/>
      </c>
      <c r="E168" s="86" t="str">
        <f t="shared" si="18"/>
        <v/>
      </c>
      <c r="F168" s="87" t="str">
        <f t="shared" si="19"/>
        <v/>
      </c>
      <c r="G168" s="86" t="str">
        <f t="shared" si="20"/>
        <v/>
      </c>
      <c r="H168" s="86" t="str">
        <f t="shared" si="15"/>
        <v/>
      </c>
      <c r="I168" s="86" t="e">
        <f t="shared" si="16"/>
        <v>#VALUE!</v>
      </c>
      <c r="J168" s="112"/>
    </row>
    <row r="169" spans="3:10" x14ac:dyDescent="0.25">
      <c r="C169" s="85">
        <f t="shared" si="17"/>
        <v>155</v>
      </c>
      <c r="D169" s="86" t="str">
        <f t="shared" si="21"/>
        <v/>
      </c>
      <c r="E169" s="86" t="str">
        <f t="shared" si="18"/>
        <v/>
      </c>
      <c r="F169" s="87" t="str">
        <f t="shared" si="19"/>
        <v/>
      </c>
      <c r="G169" s="86" t="str">
        <f t="shared" si="20"/>
        <v/>
      </c>
      <c r="H169" s="86" t="str">
        <f t="shared" si="15"/>
        <v/>
      </c>
      <c r="I169" s="86" t="e">
        <f t="shared" si="16"/>
        <v>#VALUE!</v>
      </c>
      <c r="J169" s="112"/>
    </row>
    <row r="170" spans="3:10" x14ac:dyDescent="0.25">
      <c r="C170" s="85">
        <f t="shared" si="17"/>
        <v>156</v>
      </c>
      <c r="D170" s="86" t="str">
        <f t="shared" si="21"/>
        <v/>
      </c>
      <c r="E170" s="86" t="str">
        <f t="shared" si="18"/>
        <v/>
      </c>
      <c r="F170" s="87" t="str">
        <f t="shared" si="19"/>
        <v/>
      </c>
      <c r="G170" s="86" t="str">
        <f t="shared" si="20"/>
        <v/>
      </c>
      <c r="H170" s="86" t="str">
        <f t="shared" si="15"/>
        <v/>
      </c>
      <c r="I170" s="86" t="e">
        <f t="shared" si="16"/>
        <v>#VALUE!</v>
      </c>
      <c r="J170" s="112"/>
    </row>
    <row r="171" spans="3:10" x14ac:dyDescent="0.25">
      <c r="C171" s="85">
        <f t="shared" si="17"/>
        <v>157</v>
      </c>
      <c r="D171" s="86" t="str">
        <f t="shared" si="21"/>
        <v/>
      </c>
      <c r="E171" s="86" t="str">
        <f t="shared" si="18"/>
        <v/>
      </c>
      <c r="F171" s="87" t="str">
        <f t="shared" si="19"/>
        <v/>
      </c>
      <c r="G171" s="86" t="str">
        <f t="shared" si="20"/>
        <v/>
      </c>
      <c r="H171" s="86" t="str">
        <f t="shared" si="15"/>
        <v/>
      </c>
      <c r="I171" s="86" t="e">
        <f t="shared" si="16"/>
        <v>#VALUE!</v>
      </c>
      <c r="J171" s="112"/>
    </row>
    <row r="172" spans="3:10" x14ac:dyDescent="0.25">
      <c r="C172" s="85">
        <f t="shared" si="17"/>
        <v>158</v>
      </c>
      <c r="D172" s="86" t="str">
        <f t="shared" si="21"/>
        <v/>
      </c>
      <c r="E172" s="86" t="str">
        <f t="shared" si="18"/>
        <v/>
      </c>
      <c r="F172" s="87" t="str">
        <f t="shared" si="19"/>
        <v/>
      </c>
      <c r="G172" s="86" t="str">
        <f t="shared" si="20"/>
        <v/>
      </c>
      <c r="H172" s="86" t="str">
        <f t="shared" si="15"/>
        <v/>
      </c>
      <c r="I172" s="86" t="e">
        <f t="shared" si="16"/>
        <v>#VALUE!</v>
      </c>
      <c r="J172" s="112"/>
    </row>
    <row r="173" spans="3:10" x14ac:dyDescent="0.25">
      <c r="C173" s="85">
        <f t="shared" si="17"/>
        <v>159</v>
      </c>
      <c r="D173" s="86" t="str">
        <f t="shared" si="21"/>
        <v/>
      </c>
      <c r="E173" s="86" t="str">
        <f t="shared" si="18"/>
        <v/>
      </c>
      <c r="F173" s="87" t="str">
        <f t="shared" si="19"/>
        <v/>
      </c>
      <c r="G173" s="86" t="str">
        <f t="shared" si="20"/>
        <v/>
      </c>
      <c r="H173" s="86" t="str">
        <f t="shared" si="15"/>
        <v/>
      </c>
      <c r="I173" s="86" t="e">
        <f t="shared" si="16"/>
        <v>#VALUE!</v>
      </c>
      <c r="J173" s="112"/>
    </row>
    <row r="174" spans="3:10" x14ac:dyDescent="0.25">
      <c r="C174" s="85">
        <f t="shared" si="17"/>
        <v>160</v>
      </c>
      <c r="D174" s="86" t="str">
        <f t="shared" si="21"/>
        <v/>
      </c>
      <c r="E174" s="86" t="str">
        <f t="shared" si="18"/>
        <v/>
      </c>
      <c r="F174" s="87" t="str">
        <f t="shared" si="19"/>
        <v/>
      </c>
      <c r="G174" s="86" t="str">
        <f t="shared" si="20"/>
        <v/>
      </c>
      <c r="H174" s="86" t="str">
        <f t="shared" si="15"/>
        <v/>
      </c>
      <c r="I174" s="86" t="e">
        <f t="shared" si="16"/>
        <v>#VALUE!</v>
      </c>
      <c r="J174" s="112"/>
    </row>
    <row r="175" spans="3:10" x14ac:dyDescent="0.25">
      <c r="C175" s="85">
        <f t="shared" si="17"/>
        <v>161</v>
      </c>
      <c r="D175" s="86" t="str">
        <f t="shared" si="21"/>
        <v/>
      </c>
      <c r="E175" s="86" t="str">
        <f t="shared" si="18"/>
        <v/>
      </c>
      <c r="F175" s="87" t="str">
        <f t="shared" si="19"/>
        <v/>
      </c>
      <c r="G175" s="86" t="str">
        <f t="shared" si="20"/>
        <v/>
      </c>
      <c r="H175" s="86" t="str">
        <f t="shared" si="15"/>
        <v/>
      </c>
      <c r="I175" s="86" t="e">
        <f t="shared" si="16"/>
        <v>#VALUE!</v>
      </c>
      <c r="J175" s="112"/>
    </row>
    <row r="176" spans="3:10" x14ac:dyDescent="0.25">
      <c r="C176" s="85">
        <f t="shared" si="17"/>
        <v>162</v>
      </c>
      <c r="D176" s="86" t="str">
        <f t="shared" si="21"/>
        <v/>
      </c>
      <c r="E176" s="86" t="str">
        <f t="shared" si="18"/>
        <v/>
      </c>
      <c r="F176" s="87" t="str">
        <f t="shared" si="19"/>
        <v/>
      </c>
      <c r="G176" s="86" t="str">
        <f t="shared" si="20"/>
        <v/>
      </c>
      <c r="H176" s="86" t="str">
        <f t="shared" si="15"/>
        <v/>
      </c>
      <c r="I176" s="86" t="e">
        <f t="shared" si="16"/>
        <v>#VALUE!</v>
      </c>
      <c r="J176" s="112"/>
    </row>
    <row r="177" spans="3:10" x14ac:dyDescent="0.25">
      <c r="C177" s="85">
        <f t="shared" si="17"/>
        <v>163</v>
      </c>
      <c r="D177" s="86" t="str">
        <f t="shared" si="21"/>
        <v/>
      </c>
      <c r="E177" s="86" t="str">
        <f t="shared" si="18"/>
        <v/>
      </c>
      <c r="F177" s="87" t="str">
        <f t="shared" si="19"/>
        <v/>
      </c>
      <c r="G177" s="86" t="str">
        <f t="shared" si="20"/>
        <v/>
      </c>
      <c r="H177" s="86" t="str">
        <f t="shared" si="15"/>
        <v/>
      </c>
      <c r="I177" s="86" t="e">
        <f t="shared" si="16"/>
        <v>#VALUE!</v>
      </c>
      <c r="J177" s="112"/>
    </row>
    <row r="178" spans="3:10" x14ac:dyDescent="0.25">
      <c r="C178" s="85">
        <f t="shared" si="17"/>
        <v>164</v>
      </c>
      <c r="D178" s="86" t="str">
        <f t="shared" si="21"/>
        <v/>
      </c>
      <c r="E178" s="86" t="str">
        <f t="shared" si="18"/>
        <v/>
      </c>
      <c r="F178" s="87" t="str">
        <f t="shared" si="19"/>
        <v/>
      </c>
      <c r="G178" s="86" t="str">
        <f t="shared" si="20"/>
        <v/>
      </c>
      <c r="H178" s="86" t="str">
        <f t="shared" si="15"/>
        <v/>
      </c>
      <c r="I178" s="86" t="e">
        <f t="shared" si="16"/>
        <v>#VALUE!</v>
      </c>
      <c r="J178" s="112"/>
    </row>
    <row r="179" spans="3:10" x14ac:dyDescent="0.25">
      <c r="C179" s="85">
        <f t="shared" si="17"/>
        <v>165</v>
      </c>
      <c r="D179" s="86" t="str">
        <f t="shared" si="21"/>
        <v/>
      </c>
      <c r="E179" s="86" t="str">
        <f t="shared" si="18"/>
        <v/>
      </c>
      <c r="F179" s="87" t="str">
        <f t="shared" si="19"/>
        <v/>
      </c>
      <c r="G179" s="86" t="str">
        <f t="shared" si="20"/>
        <v/>
      </c>
      <c r="H179" s="86" t="str">
        <f t="shared" si="15"/>
        <v/>
      </c>
      <c r="I179" s="86" t="e">
        <f t="shared" si="16"/>
        <v>#VALUE!</v>
      </c>
      <c r="J179" s="112"/>
    </row>
    <row r="180" spans="3:10" x14ac:dyDescent="0.25">
      <c r="C180" s="85">
        <f t="shared" si="17"/>
        <v>166</v>
      </c>
      <c r="D180" s="86" t="str">
        <f t="shared" si="21"/>
        <v/>
      </c>
      <c r="E180" s="86" t="str">
        <f t="shared" si="18"/>
        <v/>
      </c>
      <c r="F180" s="87" t="str">
        <f t="shared" si="19"/>
        <v/>
      </c>
      <c r="G180" s="86" t="str">
        <f t="shared" si="20"/>
        <v/>
      </c>
      <c r="H180" s="86" t="str">
        <f t="shared" si="15"/>
        <v/>
      </c>
      <c r="I180" s="86" t="e">
        <f t="shared" si="16"/>
        <v>#VALUE!</v>
      </c>
      <c r="J180" s="112"/>
    </row>
    <row r="181" spans="3:10" x14ac:dyDescent="0.25">
      <c r="C181" s="85">
        <f t="shared" si="17"/>
        <v>167</v>
      </c>
      <c r="D181" s="86" t="str">
        <f t="shared" si="21"/>
        <v/>
      </c>
      <c r="E181" s="86" t="str">
        <f t="shared" si="18"/>
        <v/>
      </c>
      <c r="F181" s="87" t="str">
        <f t="shared" si="19"/>
        <v/>
      </c>
      <c r="G181" s="86" t="str">
        <f t="shared" si="20"/>
        <v/>
      </c>
      <c r="H181" s="86" t="str">
        <f t="shared" si="15"/>
        <v/>
      </c>
      <c r="I181" s="86" t="e">
        <f t="shared" si="16"/>
        <v>#VALUE!</v>
      </c>
      <c r="J181" s="112"/>
    </row>
    <row r="182" spans="3:10" x14ac:dyDescent="0.25">
      <c r="C182" s="85">
        <f t="shared" si="17"/>
        <v>168</v>
      </c>
      <c r="D182" s="86" t="str">
        <f t="shared" si="21"/>
        <v/>
      </c>
      <c r="E182" s="86" t="str">
        <f t="shared" si="18"/>
        <v/>
      </c>
      <c r="F182" s="87" t="str">
        <f t="shared" si="19"/>
        <v/>
      </c>
      <c r="G182" s="86" t="str">
        <f t="shared" si="20"/>
        <v/>
      </c>
      <c r="H182" s="86" t="str">
        <f t="shared" si="15"/>
        <v/>
      </c>
      <c r="I182" s="86" t="e">
        <f t="shared" si="16"/>
        <v>#VALUE!</v>
      </c>
      <c r="J182" s="112"/>
    </row>
    <row r="183" spans="3:10" x14ac:dyDescent="0.25">
      <c r="C183" s="85">
        <f t="shared" si="17"/>
        <v>169</v>
      </c>
      <c r="D183" s="86" t="str">
        <f t="shared" si="21"/>
        <v/>
      </c>
      <c r="E183" s="86" t="str">
        <f t="shared" si="18"/>
        <v/>
      </c>
      <c r="F183" s="87" t="str">
        <f t="shared" si="19"/>
        <v/>
      </c>
      <c r="G183" s="86" t="str">
        <f t="shared" si="20"/>
        <v/>
      </c>
      <c r="H183" s="86" t="str">
        <f t="shared" si="15"/>
        <v/>
      </c>
      <c r="I183" s="86" t="e">
        <f t="shared" si="16"/>
        <v>#VALUE!</v>
      </c>
      <c r="J183" s="112"/>
    </row>
    <row r="184" spans="3:10" x14ac:dyDescent="0.25">
      <c r="C184" s="85">
        <f t="shared" si="17"/>
        <v>170</v>
      </c>
      <c r="D184" s="86" t="str">
        <f t="shared" si="21"/>
        <v/>
      </c>
      <c r="E184" s="86" t="str">
        <f t="shared" si="18"/>
        <v/>
      </c>
      <c r="F184" s="87" t="str">
        <f t="shared" si="19"/>
        <v/>
      </c>
      <c r="G184" s="86" t="str">
        <f t="shared" si="20"/>
        <v/>
      </c>
      <c r="H184" s="86" t="str">
        <f t="shared" si="15"/>
        <v/>
      </c>
      <c r="I184" s="86" t="e">
        <f t="shared" si="16"/>
        <v>#VALUE!</v>
      </c>
      <c r="J184" s="112"/>
    </row>
    <row r="185" spans="3:10" x14ac:dyDescent="0.25">
      <c r="C185" s="85">
        <f t="shared" si="17"/>
        <v>171</v>
      </c>
      <c r="D185" s="86" t="str">
        <f t="shared" si="21"/>
        <v/>
      </c>
      <c r="E185" s="86" t="str">
        <f t="shared" si="18"/>
        <v/>
      </c>
      <c r="F185" s="87" t="str">
        <f t="shared" si="19"/>
        <v/>
      </c>
      <c r="G185" s="86" t="str">
        <f t="shared" si="20"/>
        <v/>
      </c>
      <c r="H185" s="86" t="str">
        <f t="shared" si="15"/>
        <v/>
      </c>
      <c r="I185" s="86" t="e">
        <f t="shared" si="16"/>
        <v>#VALUE!</v>
      </c>
      <c r="J185" s="112"/>
    </row>
    <row r="186" spans="3:10" x14ac:dyDescent="0.25">
      <c r="C186" s="85">
        <f t="shared" si="17"/>
        <v>172</v>
      </c>
      <c r="D186" s="86" t="str">
        <f t="shared" si="21"/>
        <v/>
      </c>
      <c r="E186" s="86" t="str">
        <f t="shared" si="18"/>
        <v/>
      </c>
      <c r="F186" s="87" t="str">
        <f t="shared" si="19"/>
        <v/>
      </c>
      <c r="G186" s="86" t="str">
        <f t="shared" si="20"/>
        <v/>
      </c>
      <c r="H186" s="86" t="str">
        <f t="shared" si="15"/>
        <v/>
      </c>
      <c r="I186" s="86" t="e">
        <f t="shared" si="16"/>
        <v>#VALUE!</v>
      </c>
      <c r="J186" s="112"/>
    </row>
    <row r="187" spans="3:10" x14ac:dyDescent="0.25">
      <c r="C187" s="85">
        <f t="shared" si="17"/>
        <v>173</v>
      </c>
      <c r="D187" s="86" t="str">
        <f t="shared" si="21"/>
        <v/>
      </c>
      <c r="E187" s="86" t="str">
        <f t="shared" si="18"/>
        <v/>
      </c>
      <c r="F187" s="87" t="str">
        <f t="shared" si="19"/>
        <v/>
      </c>
      <c r="G187" s="86" t="str">
        <f t="shared" si="20"/>
        <v/>
      </c>
      <c r="H187" s="86" t="str">
        <f t="shared" si="15"/>
        <v/>
      </c>
      <c r="I187" s="86" t="e">
        <f t="shared" si="16"/>
        <v>#VALUE!</v>
      </c>
      <c r="J187" s="112"/>
    </row>
    <row r="188" spans="3:10" x14ac:dyDescent="0.25">
      <c r="C188" s="85">
        <f t="shared" si="17"/>
        <v>174</v>
      </c>
      <c r="D188" s="86" t="str">
        <f t="shared" si="21"/>
        <v/>
      </c>
      <c r="E188" s="86" t="str">
        <f t="shared" si="18"/>
        <v/>
      </c>
      <c r="F188" s="87" t="str">
        <f t="shared" si="19"/>
        <v/>
      </c>
      <c r="G188" s="86" t="str">
        <f t="shared" si="20"/>
        <v/>
      </c>
      <c r="H188" s="86" t="str">
        <f t="shared" si="15"/>
        <v/>
      </c>
      <c r="I188" s="86" t="e">
        <f t="shared" si="16"/>
        <v>#VALUE!</v>
      </c>
      <c r="J188" s="112"/>
    </row>
    <row r="189" spans="3:10" x14ac:dyDescent="0.25">
      <c r="C189" s="85">
        <f t="shared" si="17"/>
        <v>175</v>
      </c>
      <c r="D189" s="86" t="str">
        <f t="shared" si="21"/>
        <v/>
      </c>
      <c r="E189" s="86" t="str">
        <f t="shared" si="18"/>
        <v/>
      </c>
      <c r="F189" s="87" t="str">
        <f t="shared" si="19"/>
        <v/>
      </c>
      <c r="G189" s="86" t="str">
        <f t="shared" si="20"/>
        <v/>
      </c>
      <c r="H189" s="86" t="str">
        <f t="shared" si="15"/>
        <v/>
      </c>
      <c r="I189" s="86" t="e">
        <f t="shared" si="16"/>
        <v>#VALUE!</v>
      </c>
      <c r="J189" s="112"/>
    </row>
    <row r="190" spans="3:10" x14ac:dyDescent="0.25">
      <c r="C190" s="85">
        <f t="shared" si="17"/>
        <v>176</v>
      </c>
      <c r="D190" s="86" t="str">
        <f t="shared" si="21"/>
        <v/>
      </c>
      <c r="E190" s="86" t="str">
        <f t="shared" si="18"/>
        <v/>
      </c>
      <c r="F190" s="87" t="str">
        <f t="shared" si="19"/>
        <v/>
      </c>
      <c r="G190" s="86" t="str">
        <f t="shared" si="20"/>
        <v/>
      </c>
      <c r="H190" s="86" t="str">
        <f t="shared" si="15"/>
        <v/>
      </c>
      <c r="I190" s="86" t="e">
        <f t="shared" si="16"/>
        <v>#VALUE!</v>
      </c>
      <c r="J190" s="112"/>
    </row>
    <row r="191" spans="3:10" x14ac:dyDescent="0.25">
      <c r="C191" s="85">
        <f t="shared" si="17"/>
        <v>177</v>
      </c>
      <c r="D191" s="86" t="str">
        <f t="shared" si="21"/>
        <v/>
      </c>
      <c r="E191" s="86" t="str">
        <f t="shared" si="18"/>
        <v/>
      </c>
      <c r="F191" s="87" t="str">
        <f t="shared" si="19"/>
        <v/>
      </c>
      <c r="G191" s="86" t="str">
        <f t="shared" si="20"/>
        <v/>
      </c>
      <c r="H191" s="86" t="str">
        <f t="shared" si="15"/>
        <v/>
      </c>
      <c r="I191" s="86" t="e">
        <f t="shared" si="16"/>
        <v>#VALUE!</v>
      </c>
      <c r="J191" s="112"/>
    </row>
    <row r="192" spans="3:10" x14ac:dyDescent="0.25">
      <c r="C192" s="85">
        <f t="shared" si="17"/>
        <v>178</v>
      </c>
      <c r="D192" s="86" t="str">
        <f t="shared" si="21"/>
        <v/>
      </c>
      <c r="E192" s="86" t="str">
        <f t="shared" si="18"/>
        <v/>
      </c>
      <c r="F192" s="87" t="str">
        <f t="shared" si="19"/>
        <v/>
      </c>
      <c r="G192" s="86" t="str">
        <f t="shared" si="20"/>
        <v/>
      </c>
      <c r="H192" s="86" t="str">
        <f t="shared" si="15"/>
        <v/>
      </c>
      <c r="I192" s="86" t="e">
        <f t="shared" si="16"/>
        <v>#VALUE!</v>
      </c>
      <c r="J192" s="112"/>
    </row>
    <row r="193" spans="3:10" x14ac:dyDescent="0.25">
      <c r="C193" s="85">
        <f t="shared" si="17"/>
        <v>179</v>
      </c>
      <c r="D193" s="86" t="str">
        <f t="shared" si="21"/>
        <v/>
      </c>
      <c r="E193" s="86" t="str">
        <f t="shared" si="18"/>
        <v/>
      </c>
      <c r="F193" s="87" t="str">
        <f t="shared" si="19"/>
        <v/>
      </c>
      <c r="G193" s="86" t="str">
        <f t="shared" si="20"/>
        <v/>
      </c>
      <c r="H193" s="86" t="str">
        <f t="shared" si="15"/>
        <v/>
      </c>
      <c r="I193" s="86" t="e">
        <f t="shared" si="16"/>
        <v>#VALUE!</v>
      </c>
      <c r="J193" s="112"/>
    </row>
    <row r="194" spans="3:10" x14ac:dyDescent="0.25">
      <c r="C194" s="85">
        <f t="shared" si="17"/>
        <v>180</v>
      </c>
      <c r="D194" s="86" t="str">
        <f t="shared" si="21"/>
        <v/>
      </c>
      <c r="E194" s="86" t="str">
        <f t="shared" si="18"/>
        <v/>
      </c>
      <c r="F194" s="87" t="str">
        <f t="shared" si="19"/>
        <v/>
      </c>
      <c r="G194" s="86" t="str">
        <f t="shared" si="20"/>
        <v/>
      </c>
      <c r="H194" s="86" t="str">
        <f t="shared" si="15"/>
        <v/>
      </c>
      <c r="I194" s="86" t="e">
        <f t="shared" si="16"/>
        <v>#VALUE!</v>
      </c>
      <c r="J194" s="112"/>
    </row>
    <row r="195" spans="3:10" x14ac:dyDescent="0.25">
      <c r="C195" s="85">
        <f t="shared" si="17"/>
        <v>181</v>
      </c>
      <c r="D195" s="86" t="str">
        <f t="shared" si="21"/>
        <v/>
      </c>
      <c r="E195" s="86" t="str">
        <f t="shared" si="18"/>
        <v/>
      </c>
      <c r="F195" s="87" t="str">
        <f t="shared" si="19"/>
        <v/>
      </c>
      <c r="G195" s="86" t="str">
        <f t="shared" si="20"/>
        <v/>
      </c>
      <c r="H195" s="86" t="str">
        <f t="shared" si="15"/>
        <v/>
      </c>
      <c r="I195" s="86" t="e">
        <f t="shared" si="16"/>
        <v>#VALUE!</v>
      </c>
      <c r="J195" s="112"/>
    </row>
    <row r="196" spans="3:10" x14ac:dyDescent="0.25">
      <c r="C196" s="85">
        <f t="shared" si="17"/>
        <v>182</v>
      </c>
      <c r="D196" s="86" t="str">
        <f t="shared" si="21"/>
        <v/>
      </c>
      <c r="E196" s="86" t="str">
        <f t="shared" si="18"/>
        <v/>
      </c>
      <c r="F196" s="87" t="str">
        <f t="shared" si="19"/>
        <v/>
      </c>
      <c r="G196" s="86" t="str">
        <f t="shared" si="20"/>
        <v/>
      </c>
      <c r="H196" s="86" t="str">
        <f t="shared" si="15"/>
        <v/>
      </c>
      <c r="I196" s="86" t="e">
        <f t="shared" si="16"/>
        <v>#VALUE!</v>
      </c>
      <c r="J196" s="112"/>
    </row>
    <row r="197" spans="3:10" x14ac:dyDescent="0.25">
      <c r="C197" s="85">
        <f t="shared" si="17"/>
        <v>183</v>
      </c>
      <c r="D197" s="86" t="str">
        <f t="shared" si="21"/>
        <v/>
      </c>
      <c r="E197" s="86" t="str">
        <f t="shared" si="18"/>
        <v/>
      </c>
      <c r="F197" s="87" t="str">
        <f t="shared" si="19"/>
        <v/>
      </c>
      <c r="G197" s="86" t="str">
        <f t="shared" si="20"/>
        <v/>
      </c>
      <c r="H197" s="86" t="str">
        <f t="shared" si="15"/>
        <v/>
      </c>
      <c r="I197" s="86" t="e">
        <f t="shared" si="16"/>
        <v>#VALUE!</v>
      </c>
      <c r="J197" s="112"/>
    </row>
    <row r="198" spans="3:10" x14ac:dyDescent="0.25">
      <c r="C198" s="85">
        <f t="shared" si="17"/>
        <v>184</v>
      </c>
      <c r="D198" s="86" t="str">
        <f t="shared" si="21"/>
        <v/>
      </c>
      <c r="E198" s="86" t="str">
        <f t="shared" si="18"/>
        <v/>
      </c>
      <c r="F198" s="87" t="str">
        <f t="shared" si="19"/>
        <v/>
      </c>
      <c r="G198" s="86" t="str">
        <f t="shared" si="20"/>
        <v/>
      </c>
      <c r="H198" s="86" t="str">
        <f t="shared" si="15"/>
        <v/>
      </c>
      <c r="I198" s="86" t="e">
        <f t="shared" si="16"/>
        <v>#VALUE!</v>
      </c>
      <c r="J198" s="112"/>
    </row>
    <row r="199" spans="3:10" x14ac:dyDescent="0.25">
      <c r="C199" s="85">
        <f t="shared" si="17"/>
        <v>185</v>
      </c>
      <c r="D199" s="86" t="str">
        <f t="shared" si="21"/>
        <v/>
      </c>
      <c r="E199" s="86" t="str">
        <f t="shared" si="18"/>
        <v/>
      </c>
      <c r="F199" s="87" t="str">
        <f t="shared" si="19"/>
        <v/>
      </c>
      <c r="G199" s="86" t="str">
        <f t="shared" si="20"/>
        <v/>
      </c>
      <c r="H199" s="86" t="str">
        <f t="shared" si="15"/>
        <v/>
      </c>
      <c r="I199" s="86" t="e">
        <f t="shared" si="16"/>
        <v>#VALUE!</v>
      </c>
      <c r="J199" s="112"/>
    </row>
    <row r="200" spans="3:10" x14ac:dyDescent="0.25">
      <c r="C200" s="85">
        <f t="shared" si="17"/>
        <v>186</v>
      </c>
      <c r="D200" s="86" t="str">
        <f t="shared" si="21"/>
        <v/>
      </c>
      <c r="E200" s="86" t="str">
        <f t="shared" si="18"/>
        <v/>
      </c>
      <c r="F200" s="87" t="str">
        <f t="shared" si="19"/>
        <v/>
      </c>
      <c r="G200" s="86" t="str">
        <f t="shared" si="20"/>
        <v/>
      </c>
      <c r="H200" s="86" t="str">
        <f t="shared" si="15"/>
        <v/>
      </c>
      <c r="I200" s="86" t="e">
        <f t="shared" si="16"/>
        <v>#VALUE!</v>
      </c>
      <c r="J200" s="112"/>
    </row>
    <row r="201" spans="3:10" x14ac:dyDescent="0.25">
      <c r="C201" s="85">
        <f t="shared" si="17"/>
        <v>187</v>
      </c>
      <c r="D201" s="86" t="str">
        <f t="shared" si="21"/>
        <v/>
      </c>
      <c r="E201" s="86" t="str">
        <f t="shared" si="18"/>
        <v/>
      </c>
      <c r="F201" s="87" t="str">
        <f t="shared" si="19"/>
        <v/>
      </c>
      <c r="G201" s="86" t="str">
        <f t="shared" si="20"/>
        <v/>
      </c>
      <c r="H201" s="86" t="str">
        <f t="shared" si="15"/>
        <v/>
      </c>
      <c r="I201" s="86" t="e">
        <f t="shared" si="16"/>
        <v>#VALUE!</v>
      </c>
      <c r="J201" s="112"/>
    </row>
    <row r="202" spans="3:10" x14ac:dyDescent="0.25">
      <c r="C202" s="85">
        <f t="shared" si="17"/>
        <v>188</v>
      </c>
      <c r="D202" s="86" t="str">
        <f t="shared" si="21"/>
        <v/>
      </c>
      <c r="E202" s="86" t="str">
        <f t="shared" si="18"/>
        <v/>
      </c>
      <c r="F202" s="87" t="str">
        <f t="shared" si="19"/>
        <v/>
      </c>
      <c r="G202" s="86" t="str">
        <f t="shared" si="20"/>
        <v/>
      </c>
      <c r="H202" s="86" t="str">
        <f t="shared" si="15"/>
        <v/>
      </c>
      <c r="I202" s="86" t="e">
        <f t="shared" si="16"/>
        <v>#VALUE!</v>
      </c>
      <c r="J202" s="112"/>
    </row>
    <row r="203" spans="3:10" x14ac:dyDescent="0.25">
      <c r="C203" s="85">
        <f t="shared" si="17"/>
        <v>189</v>
      </c>
      <c r="D203" s="86" t="str">
        <f t="shared" si="21"/>
        <v/>
      </c>
      <c r="E203" s="86" t="str">
        <f t="shared" si="18"/>
        <v/>
      </c>
      <c r="F203" s="87" t="str">
        <f t="shared" si="19"/>
        <v/>
      </c>
      <c r="G203" s="86" t="str">
        <f t="shared" si="20"/>
        <v/>
      </c>
      <c r="H203" s="86" t="str">
        <f t="shared" si="15"/>
        <v/>
      </c>
      <c r="I203" s="86" t="e">
        <f t="shared" si="16"/>
        <v>#VALUE!</v>
      </c>
      <c r="J203" s="112"/>
    </row>
    <row r="204" spans="3:10" x14ac:dyDescent="0.25">
      <c r="C204" s="88">
        <f t="shared" si="17"/>
        <v>190</v>
      </c>
      <c r="D204" s="86" t="str">
        <f t="shared" si="21"/>
        <v/>
      </c>
      <c r="E204" s="86" t="str">
        <f t="shared" si="18"/>
        <v/>
      </c>
      <c r="F204" s="87" t="str">
        <f t="shared" si="19"/>
        <v/>
      </c>
      <c r="G204" s="86" t="str">
        <f t="shared" si="20"/>
        <v/>
      </c>
      <c r="H204" s="86" t="str">
        <f t="shared" si="15"/>
        <v/>
      </c>
      <c r="I204" s="86" t="e">
        <f t="shared" si="16"/>
        <v>#VALUE!</v>
      </c>
      <c r="J204" s="112"/>
    </row>
    <row r="205" spans="3:10" x14ac:dyDescent="0.25">
      <c r="C205" s="88">
        <f t="shared" si="17"/>
        <v>191</v>
      </c>
      <c r="D205" s="86" t="str">
        <f t="shared" si="21"/>
        <v/>
      </c>
      <c r="E205" s="86" t="str">
        <f t="shared" si="18"/>
        <v/>
      </c>
      <c r="F205" s="87" t="str">
        <f t="shared" si="19"/>
        <v/>
      </c>
      <c r="G205" s="86" t="str">
        <f t="shared" si="20"/>
        <v/>
      </c>
      <c r="H205" s="86" t="str">
        <f t="shared" si="15"/>
        <v/>
      </c>
      <c r="I205" s="86" t="e">
        <f t="shared" si="16"/>
        <v>#VALUE!</v>
      </c>
      <c r="J205" s="112"/>
    </row>
    <row r="206" spans="3:10" x14ac:dyDescent="0.25">
      <c r="C206" s="88">
        <f t="shared" si="17"/>
        <v>192</v>
      </c>
      <c r="D206" s="86" t="str">
        <f t="shared" si="21"/>
        <v/>
      </c>
      <c r="E206" s="86" t="str">
        <f t="shared" si="18"/>
        <v/>
      </c>
      <c r="F206" s="87" t="str">
        <f t="shared" si="19"/>
        <v/>
      </c>
      <c r="G206" s="86" t="str">
        <f t="shared" si="20"/>
        <v/>
      </c>
      <c r="H206" s="86" t="str">
        <f t="shared" si="15"/>
        <v/>
      </c>
      <c r="I206" s="86" t="e">
        <f t="shared" si="16"/>
        <v>#VALUE!</v>
      </c>
      <c r="J206" s="112"/>
    </row>
    <row r="207" spans="3:10" x14ac:dyDescent="0.25">
      <c r="C207" s="88">
        <f t="shared" si="17"/>
        <v>193</v>
      </c>
      <c r="D207" s="86" t="str">
        <f t="shared" si="21"/>
        <v/>
      </c>
      <c r="E207" s="86" t="str">
        <f t="shared" si="18"/>
        <v/>
      </c>
      <c r="F207" s="87" t="str">
        <f t="shared" si="19"/>
        <v/>
      </c>
      <c r="G207" s="86" t="str">
        <f t="shared" si="20"/>
        <v/>
      </c>
      <c r="H207" s="86" t="str">
        <f t="shared" ref="H207:H270" si="22">IF(C207&lt;=$D$7*$E$5,IF(C207&lt;=$D$9,IF($D$8="Capital e Intereses",0,$G$14*$D$11*$G$11),G206*$D$11*$G$11),"")</f>
        <v/>
      </c>
      <c r="I207" s="86" t="e">
        <f t="shared" ref="I207:I270" si="23">IF(C207="","",IF($E$5*$D$7&gt;=C207,E207*$G$10+F207,E207+F207))</f>
        <v>#VALUE!</v>
      </c>
      <c r="J207" s="112"/>
    </row>
    <row r="208" spans="3:10" x14ac:dyDescent="0.25">
      <c r="C208" s="88">
        <f t="shared" ref="C208:C271" si="24">IF(OR(C207=$D$10,C207=""),"",IF($D$8="Capital e Intereses",IF(ISNUMBER(C207),C207+1,IF(OR($D$9="",$D$9=0),1,$D$9+1)),IF(ISNUMBER(C207),C207+1,1)))</f>
        <v>194</v>
      </c>
      <c r="D208" s="86" t="str">
        <f t="shared" si="21"/>
        <v/>
      </c>
      <c r="E208" s="86" t="str">
        <f t="shared" ref="E208:E271" si="25">IF(C208&lt;=$D$10,IF(C208&lt;=$D$9,IF($D$8="Capital e Intereses",0,$G$14*$D$11),G207*$D$11),"")</f>
        <v/>
      </c>
      <c r="F208" s="87" t="str">
        <f t="shared" ref="F208:F271" si="26">IF(C208&lt;=$D$10,D208-E208,"")</f>
        <v/>
      </c>
      <c r="G208" s="86" t="str">
        <f t="shared" ref="G208:G271" si="27">IF(C208&lt;=$D$10,IF(C208&lt;=$D$9,IF($D$8="Capital e Intereses",$G$14*(1+$D$11)^C208,G207-F208),G207-F208),"")</f>
        <v/>
      </c>
      <c r="H208" s="86" t="str">
        <f t="shared" si="22"/>
        <v/>
      </c>
      <c r="I208" s="86" t="e">
        <f t="shared" si="23"/>
        <v>#VALUE!</v>
      </c>
      <c r="J208" s="112"/>
    </row>
    <row r="209" spans="3:10" x14ac:dyDescent="0.25">
      <c r="C209" s="88">
        <f t="shared" si="24"/>
        <v>195</v>
      </c>
      <c r="D209" s="86" t="str">
        <f t="shared" si="21"/>
        <v/>
      </c>
      <c r="E209" s="86" t="str">
        <f t="shared" si="25"/>
        <v/>
      </c>
      <c r="F209" s="87" t="str">
        <f t="shared" si="26"/>
        <v/>
      </c>
      <c r="G209" s="86" t="str">
        <f t="shared" si="27"/>
        <v/>
      </c>
      <c r="H209" s="86" t="str">
        <f t="shared" si="22"/>
        <v/>
      </c>
      <c r="I209" s="86" t="e">
        <f t="shared" si="23"/>
        <v>#VALUE!</v>
      </c>
      <c r="J209" s="112"/>
    </row>
    <row r="210" spans="3:10" x14ac:dyDescent="0.25">
      <c r="C210" s="88">
        <f t="shared" si="24"/>
        <v>196</v>
      </c>
      <c r="D210" s="86" t="str">
        <f t="shared" ref="D210:D273" si="28">IF(C210&lt;=$D$10,IF(C210&lt;=$D$9,IF($D$8="Capital e Intereses",0,$G$14*$D$11),IF($D$8="Capital",($G$14/PV($D$11,$D$10-$D$9,-1)),$G$14*(1+$D$11)^$D$9/PV($D$11,$D$10-$D$9,-1))),"")</f>
        <v/>
      </c>
      <c r="E210" s="86" t="str">
        <f t="shared" si="25"/>
        <v/>
      </c>
      <c r="F210" s="87" t="str">
        <f t="shared" si="26"/>
        <v/>
      </c>
      <c r="G210" s="86" t="str">
        <f t="shared" si="27"/>
        <v/>
      </c>
      <c r="H210" s="86" t="str">
        <f t="shared" si="22"/>
        <v/>
      </c>
      <c r="I210" s="86" t="e">
        <f t="shared" si="23"/>
        <v>#VALUE!</v>
      </c>
      <c r="J210" s="112"/>
    </row>
    <row r="211" spans="3:10" x14ac:dyDescent="0.25">
      <c r="C211" s="88">
        <f t="shared" si="24"/>
        <v>197</v>
      </c>
      <c r="D211" s="86" t="str">
        <f t="shared" si="28"/>
        <v/>
      </c>
      <c r="E211" s="86" t="str">
        <f t="shared" si="25"/>
        <v/>
      </c>
      <c r="F211" s="87" t="str">
        <f t="shared" si="26"/>
        <v/>
      </c>
      <c r="G211" s="86" t="str">
        <f t="shared" si="27"/>
        <v/>
      </c>
      <c r="H211" s="86" t="str">
        <f t="shared" si="22"/>
        <v/>
      </c>
      <c r="I211" s="86" t="e">
        <f t="shared" si="23"/>
        <v>#VALUE!</v>
      </c>
      <c r="J211" s="112"/>
    </row>
    <row r="212" spans="3:10" x14ac:dyDescent="0.25">
      <c r="C212" s="88">
        <f t="shared" si="24"/>
        <v>198</v>
      </c>
      <c r="D212" s="86" t="str">
        <f t="shared" si="28"/>
        <v/>
      </c>
      <c r="E212" s="86" t="str">
        <f t="shared" si="25"/>
        <v/>
      </c>
      <c r="F212" s="87" t="str">
        <f t="shared" si="26"/>
        <v/>
      </c>
      <c r="G212" s="86" t="str">
        <f t="shared" si="27"/>
        <v/>
      </c>
      <c r="H212" s="86" t="str">
        <f t="shared" si="22"/>
        <v/>
      </c>
      <c r="I212" s="86" t="e">
        <f t="shared" si="23"/>
        <v>#VALUE!</v>
      </c>
      <c r="J212" s="112"/>
    </row>
    <row r="213" spans="3:10" x14ac:dyDescent="0.25">
      <c r="C213" s="88">
        <f t="shared" si="24"/>
        <v>199</v>
      </c>
      <c r="D213" s="86" t="str">
        <f t="shared" si="28"/>
        <v/>
      </c>
      <c r="E213" s="86" t="str">
        <f t="shared" si="25"/>
        <v/>
      </c>
      <c r="F213" s="87" t="str">
        <f t="shared" si="26"/>
        <v/>
      </c>
      <c r="G213" s="86" t="str">
        <f t="shared" si="27"/>
        <v/>
      </c>
      <c r="H213" s="86" t="str">
        <f t="shared" si="22"/>
        <v/>
      </c>
      <c r="I213" s="86" t="e">
        <f t="shared" si="23"/>
        <v>#VALUE!</v>
      </c>
      <c r="J213" s="112"/>
    </row>
    <row r="214" spans="3:10" x14ac:dyDescent="0.25">
      <c r="C214" s="88">
        <f t="shared" si="24"/>
        <v>200</v>
      </c>
      <c r="D214" s="86" t="str">
        <f t="shared" si="28"/>
        <v/>
      </c>
      <c r="E214" s="86" t="str">
        <f t="shared" si="25"/>
        <v/>
      </c>
      <c r="F214" s="87" t="str">
        <f t="shared" si="26"/>
        <v/>
      </c>
      <c r="G214" s="86" t="str">
        <f t="shared" si="27"/>
        <v/>
      </c>
      <c r="H214" s="86" t="str">
        <f t="shared" si="22"/>
        <v/>
      </c>
      <c r="I214" s="86" t="e">
        <f t="shared" si="23"/>
        <v>#VALUE!</v>
      </c>
      <c r="J214" s="112"/>
    </row>
    <row r="215" spans="3:10" x14ac:dyDescent="0.25">
      <c r="C215" s="88">
        <f t="shared" si="24"/>
        <v>201</v>
      </c>
      <c r="D215" s="86" t="str">
        <f t="shared" si="28"/>
        <v/>
      </c>
      <c r="E215" s="86" t="str">
        <f t="shared" si="25"/>
        <v/>
      </c>
      <c r="F215" s="87" t="str">
        <f t="shared" si="26"/>
        <v/>
      </c>
      <c r="G215" s="86" t="str">
        <f t="shared" si="27"/>
        <v/>
      </c>
      <c r="H215" s="86" t="str">
        <f t="shared" si="22"/>
        <v/>
      </c>
      <c r="I215" s="86" t="e">
        <f t="shared" si="23"/>
        <v>#VALUE!</v>
      </c>
      <c r="J215" s="112"/>
    </row>
    <row r="216" spans="3:10" x14ac:dyDescent="0.25">
      <c r="C216" s="88">
        <f t="shared" si="24"/>
        <v>202</v>
      </c>
      <c r="D216" s="86" t="str">
        <f t="shared" si="28"/>
        <v/>
      </c>
      <c r="E216" s="86" t="str">
        <f t="shared" si="25"/>
        <v/>
      </c>
      <c r="F216" s="87" t="str">
        <f t="shared" si="26"/>
        <v/>
      </c>
      <c r="G216" s="86" t="str">
        <f t="shared" si="27"/>
        <v/>
      </c>
      <c r="H216" s="86" t="str">
        <f t="shared" si="22"/>
        <v/>
      </c>
      <c r="I216" s="86" t="e">
        <f t="shared" si="23"/>
        <v>#VALUE!</v>
      </c>
      <c r="J216" s="112"/>
    </row>
    <row r="217" spans="3:10" x14ac:dyDescent="0.25">
      <c r="C217" s="88">
        <f t="shared" si="24"/>
        <v>203</v>
      </c>
      <c r="D217" s="86" t="str">
        <f t="shared" si="28"/>
        <v/>
      </c>
      <c r="E217" s="86" t="str">
        <f t="shared" si="25"/>
        <v/>
      </c>
      <c r="F217" s="87" t="str">
        <f t="shared" si="26"/>
        <v/>
      </c>
      <c r="G217" s="86" t="str">
        <f t="shared" si="27"/>
        <v/>
      </c>
      <c r="H217" s="86" t="str">
        <f t="shared" si="22"/>
        <v/>
      </c>
      <c r="I217" s="86" t="e">
        <f t="shared" si="23"/>
        <v>#VALUE!</v>
      </c>
      <c r="J217" s="112"/>
    </row>
    <row r="218" spans="3:10" x14ac:dyDescent="0.25">
      <c r="C218" s="88">
        <f t="shared" si="24"/>
        <v>204</v>
      </c>
      <c r="D218" s="86" t="str">
        <f t="shared" si="28"/>
        <v/>
      </c>
      <c r="E218" s="86" t="str">
        <f t="shared" si="25"/>
        <v/>
      </c>
      <c r="F218" s="87" t="str">
        <f t="shared" si="26"/>
        <v/>
      </c>
      <c r="G218" s="86" t="str">
        <f t="shared" si="27"/>
        <v/>
      </c>
      <c r="H218" s="86" t="str">
        <f t="shared" si="22"/>
        <v/>
      </c>
      <c r="I218" s="86" t="e">
        <f t="shared" si="23"/>
        <v>#VALUE!</v>
      </c>
      <c r="J218" s="112"/>
    </row>
    <row r="219" spans="3:10" x14ac:dyDescent="0.25">
      <c r="C219" s="88">
        <f t="shared" si="24"/>
        <v>205</v>
      </c>
      <c r="D219" s="86" t="str">
        <f t="shared" si="28"/>
        <v/>
      </c>
      <c r="E219" s="86" t="str">
        <f t="shared" si="25"/>
        <v/>
      </c>
      <c r="F219" s="87" t="str">
        <f t="shared" si="26"/>
        <v/>
      </c>
      <c r="G219" s="86" t="str">
        <f t="shared" si="27"/>
        <v/>
      </c>
      <c r="H219" s="86" t="str">
        <f t="shared" si="22"/>
        <v/>
      </c>
      <c r="I219" s="86" t="e">
        <f t="shared" si="23"/>
        <v>#VALUE!</v>
      </c>
      <c r="J219" s="112"/>
    </row>
    <row r="220" spans="3:10" x14ac:dyDescent="0.25">
      <c r="C220" s="88">
        <f t="shared" si="24"/>
        <v>206</v>
      </c>
      <c r="D220" s="86" t="str">
        <f t="shared" si="28"/>
        <v/>
      </c>
      <c r="E220" s="86" t="str">
        <f t="shared" si="25"/>
        <v/>
      </c>
      <c r="F220" s="87" t="str">
        <f t="shared" si="26"/>
        <v/>
      </c>
      <c r="G220" s="86" t="str">
        <f t="shared" si="27"/>
        <v/>
      </c>
      <c r="H220" s="86" t="str">
        <f t="shared" si="22"/>
        <v/>
      </c>
      <c r="I220" s="86" t="e">
        <f t="shared" si="23"/>
        <v>#VALUE!</v>
      </c>
      <c r="J220" s="112"/>
    </row>
    <row r="221" spans="3:10" x14ac:dyDescent="0.25">
      <c r="C221" s="88">
        <f t="shared" si="24"/>
        <v>207</v>
      </c>
      <c r="D221" s="86" t="str">
        <f t="shared" si="28"/>
        <v/>
      </c>
      <c r="E221" s="86" t="str">
        <f t="shared" si="25"/>
        <v/>
      </c>
      <c r="F221" s="87" t="str">
        <f t="shared" si="26"/>
        <v/>
      </c>
      <c r="G221" s="86" t="str">
        <f t="shared" si="27"/>
        <v/>
      </c>
      <c r="H221" s="86" t="str">
        <f t="shared" si="22"/>
        <v/>
      </c>
      <c r="I221" s="86" t="e">
        <f t="shared" si="23"/>
        <v>#VALUE!</v>
      </c>
      <c r="J221" s="112"/>
    </row>
    <row r="222" spans="3:10" x14ac:dyDescent="0.25">
      <c r="C222" s="88">
        <f t="shared" si="24"/>
        <v>208</v>
      </c>
      <c r="D222" s="86" t="str">
        <f t="shared" si="28"/>
        <v/>
      </c>
      <c r="E222" s="86" t="str">
        <f t="shared" si="25"/>
        <v/>
      </c>
      <c r="F222" s="87" t="str">
        <f t="shared" si="26"/>
        <v/>
      </c>
      <c r="G222" s="86" t="str">
        <f t="shared" si="27"/>
        <v/>
      </c>
      <c r="H222" s="86" t="str">
        <f t="shared" si="22"/>
        <v/>
      </c>
      <c r="I222" s="86" t="e">
        <f t="shared" si="23"/>
        <v>#VALUE!</v>
      </c>
      <c r="J222" s="112"/>
    </row>
    <row r="223" spans="3:10" x14ac:dyDescent="0.25">
      <c r="C223" s="88">
        <f t="shared" si="24"/>
        <v>209</v>
      </c>
      <c r="D223" s="86" t="str">
        <f t="shared" si="28"/>
        <v/>
      </c>
      <c r="E223" s="86" t="str">
        <f t="shared" si="25"/>
        <v/>
      </c>
      <c r="F223" s="87" t="str">
        <f t="shared" si="26"/>
        <v/>
      </c>
      <c r="G223" s="86" t="str">
        <f t="shared" si="27"/>
        <v/>
      </c>
      <c r="H223" s="86" t="str">
        <f t="shared" si="22"/>
        <v/>
      </c>
      <c r="I223" s="86" t="e">
        <f t="shared" si="23"/>
        <v>#VALUE!</v>
      </c>
      <c r="J223" s="112"/>
    </row>
    <row r="224" spans="3:10" x14ac:dyDescent="0.25">
      <c r="C224" s="88">
        <f t="shared" si="24"/>
        <v>210</v>
      </c>
      <c r="D224" s="86" t="str">
        <f t="shared" si="28"/>
        <v/>
      </c>
      <c r="E224" s="86" t="str">
        <f t="shared" si="25"/>
        <v/>
      </c>
      <c r="F224" s="87" t="str">
        <f t="shared" si="26"/>
        <v/>
      </c>
      <c r="G224" s="86" t="str">
        <f t="shared" si="27"/>
        <v/>
      </c>
      <c r="H224" s="86" t="str">
        <f t="shared" si="22"/>
        <v/>
      </c>
      <c r="I224" s="86" t="e">
        <f t="shared" si="23"/>
        <v>#VALUE!</v>
      </c>
      <c r="J224" s="112"/>
    </row>
    <row r="225" spans="3:10" x14ac:dyDescent="0.25">
      <c r="C225" s="88">
        <f t="shared" si="24"/>
        <v>211</v>
      </c>
      <c r="D225" s="86" t="str">
        <f t="shared" si="28"/>
        <v/>
      </c>
      <c r="E225" s="86" t="str">
        <f t="shared" si="25"/>
        <v/>
      </c>
      <c r="F225" s="87" t="str">
        <f t="shared" si="26"/>
        <v/>
      </c>
      <c r="G225" s="86" t="str">
        <f t="shared" si="27"/>
        <v/>
      </c>
      <c r="H225" s="86" t="str">
        <f t="shared" si="22"/>
        <v/>
      </c>
      <c r="I225" s="86" t="e">
        <f t="shared" si="23"/>
        <v>#VALUE!</v>
      </c>
      <c r="J225" s="112"/>
    </row>
    <row r="226" spans="3:10" x14ac:dyDescent="0.25">
      <c r="C226" s="88">
        <f t="shared" si="24"/>
        <v>212</v>
      </c>
      <c r="D226" s="86" t="str">
        <f t="shared" si="28"/>
        <v/>
      </c>
      <c r="E226" s="86" t="str">
        <f t="shared" si="25"/>
        <v/>
      </c>
      <c r="F226" s="87" t="str">
        <f t="shared" si="26"/>
        <v/>
      </c>
      <c r="G226" s="86" t="str">
        <f t="shared" si="27"/>
        <v/>
      </c>
      <c r="H226" s="86" t="str">
        <f t="shared" si="22"/>
        <v/>
      </c>
      <c r="I226" s="86" t="e">
        <f t="shared" si="23"/>
        <v>#VALUE!</v>
      </c>
      <c r="J226" s="112"/>
    </row>
    <row r="227" spans="3:10" x14ac:dyDescent="0.25">
      <c r="C227" s="88">
        <f t="shared" si="24"/>
        <v>213</v>
      </c>
      <c r="D227" s="86" t="str">
        <f t="shared" si="28"/>
        <v/>
      </c>
      <c r="E227" s="86" t="str">
        <f t="shared" si="25"/>
        <v/>
      </c>
      <c r="F227" s="87" t="str">
        <f t="shared" si="26"/>
        <v/>
      </c>
      <c r="G227" s="86" t="str">
        <f t="shared" si="27"/>
        <v/>
      </c>
      <c r="H227" s="86" t="str">
        <f t="shared" si="22"/>
        <v/>
      </c>
      <c r="I227" s="86" t="e">
        <f t="shared" si="23"/>
        <v>#VALUE!</v>
      </c>
      <c r="J227" s="112"/>
    </row>
    <row r="228" spans="3:10" x14ac:dyDescent="0.25">
      <c r="C228" s="88">
        <f t="shared" si="24"/>
        <v>214</v>
      </c>
      <c r="D228" s="86" t="str">
        <f t="shared" si="28"/>
        <v/>
      </c>
      <c r="E228" s="86" t="str">
        <f t="shared" si="25"/>
        <v/>
      </c>
      <c r="F228" s="87" t="str">
        <f t="shared" si="26"/>
        <v/>
      </c>
      <c r="G228" s="86" t="str">
        <f t="shared" si="27"/>
        <v/>
      </c>
      <c r="H228" s="86" t="str">
        <f t="shared" si="22"/>
        <v/>
      </c>
      <c r="I228" s="86" t="e">
        <f t="shared" si="23"/>
        <v>#VALUE!</v>
      </c>
      <c r="J228" s="112"/>
    </row>
    <row r="229" spans="3:10" x14ac:dyDescent="0.25">
      <c r="C229" s="88">
        <f t="shared" si="24"/>
        <v>215</v>
      </c>
      <c r="D229" s="86" t="str">
        <f t="shared" si="28"/>
        <v/>
      </c>
      <c r="E229" s="86" t="str">
        <f t="shared" si="25"/>
        <v/>
      </c>
      <c r="F229" s="87" t="str">
        <f t="shared" si="26"/>
        <v/>
      </c>
      <c r="G229" s="86" t="str">
        <f t="shared" si="27"/>
        <v/>
      </c>
      <c r="H229" s="86" t="str">
        <f t="shared" si="22"/>
        <v/>
      </c>
      <c r="I229" s="86" t="e">
        <f t="shared" si="23"/>
        <v>#VALUE!</v>
      </c>
      <c r="J229" s="112"/>
    </row>
    <row r="230" spans="3:10" x14ac:dyDescent="0.25">
      <c r="C230" s="88">
        <f t="shared" si="24"/>
        <v>216</v>
      </c>
      <c r="D230" s="86" t="str">
        <f t="shared" si="28"/>
        <v/>
      </c>
      <c r="E230" s="86" t="str">
        <f t="shared" si="25"/>
        <v/>
      </c>
      <c r="F230" s="87" t="str">
        <f t="shared" si="26"/>
        <v/>
      </c>
      <c r="G230" s="86" t="str">
        <f t="shared" si="27"/>
        <v/>
      </c>
      <c r="H230" s="86" t="str">
        <f t="shared" si="22"/>
        <v/>
      </c>
      <c r="I230" s="86" t="e">
        <f t="shared" si="23"/>
        <v>#VALUE!</v>
      </c>
      <c r="J230" s="112"/>
    </row>
    <row r="231" spans="3:10" x14ac:dyDescent="0.25">
      <c r="C231" s="88">
        <f t="shared" si="24"/>
        <v>217</v>
      </c>
      <c r="D231" s="86" t="str">
        <f t="shared" si="28"/>
        <v/>
      </c>
      <c r="E231" s="86" t="str">
        <f t="shared" si="25"/>
        <v/>
      </c>
      <c r="F231" s="87" t="str">
        <f t="shared" si="26"/>
        <v/>
      </c>
      <c r="G231" s="86" t="str">
        <f t="shared" si="27"/>
        <v/>
      </c>
      <c r="H231" s="86" t="str">
        <f t="shared" si="22"/>
        <v/>
      </c>
      <c r="I231" s="86" t="e">
        <f t="shared" si="23"/>
        <v>#VALUE!</v>
      </c>
      <c r="J231" s="112"/>
    </row>
    <row r="232" spans="3:10" x14ac:dyDescent="0.25">
      <c r="C232" s="88">
        <f t="shared" si="24"/>
        <v>218</v>
      </c>
      <c r="D232" s="86" t="str">
        <f t="shared" si="28"/>
        <v/>
      </c>
      <c r="E232" s="86" t="str">
        <f t="shared" si="25"/>
        <v/>
      </c>
      <c r="F232" s="87" t="str">
        <f t="shared" si="26"/>
        <v/>
      </c>
      <c r="G232" s="86" t="str">
        <f t="shared" si="27"/>
        <v/>
      </c>
      <c r="H232" s="86" t="str">
        <f t="shared" si="22"/>
        <v/>
      </c>
      <c r="I232" s="86" t="e">
        <f t="shared" si="23"/>
        <v>#VALUE!</v>
      </c>
      <c r="J232" s="112"/>
    </row>
    <row r="233" spans="3:10" x14ac:dyDescent="0.25">
      <c r="C233" s="88">
        <f t="shared" si="24"/>
        <v>219</v>
      </c>
      <c r="D233" s="86" t="str">
        <f t="shared" si="28"/>
        <v/>
      </c>
      <c r="E233" s="86" t="str">
        <f t="shared" si="25"/>
        <v/>
      </c>
      <c r="F233" s="87" t="str">
        <f t="shared" si="26"/>
        <v/>
      </c>
      <c r="G233" s="86" t="str">
        <f t="shared" si="27"/>
        <v/>
      </c>
      <c r="H233" s="86" t="str">
        <f t="shared" si="22"/>
        <v/>
      </c>
      <c r="I233" s="86" t="e">
        <f t="shared" si="23"/>
        <v>#VALUE!</v>
      </c>
      <c r="J233" s="112"/>
    </row>
    <row r="234" spans="3:10" x14ac:dyDescent="0.25">
      <c r="C234" s="88">
        <f t="shared" si="24"/>
        <v>220</v>
      </c>
      <c r="D234" s="86" t="str">
        <f t="shared" si="28"/>
        <v/>
      </c>
      <c r="E234" s="86" t="str">
        <f t="shared" si="25"/>
        <v/>
      </c>
      <c r="F234" s="87" t="str">
        <f t="shared" si="26"/>
        <v/>
      </c>
      <c r="G234" s="86" t="str">
        <f t="shared" si="27"/>
        <v/>
      </c>
      <c r="H234" s="86" t="str">
        <f t="shared" si="22"/>
        <v/>
      </c>
      <c r="I234" s="86" t="e">
        <f t="shared" si="23"/>
        <v>#VALUE!</v>
      </c>
      <c r="J234" s="112"/>
    </row>
    <row r="235" spans="3:10" x14ac:dyDescent="0.25">
      <c r="C235" s="88">
        <f t="shared" si="24"/>
        <v>221</v>
      </c>
      <c r="D235" s="86" t="str">
        <f t="shared" si="28"/>
        <v/>
      </c>
      <c r="E235" s="86" t="str">
        <f t="shared" si="25"/>
        <v/>
      </c>
      <c r="F235" s="87" t="str">
        <f t="shared" si="26"/>
        <v/>
      </c>
      <c r="G235" s="86" t="str">
        <f t="shared" si="27"/>
        <v/>
      </c>
      <c r="H235" s="86" t="str">
        <f t="shared" si="22"/>
        <v/>
      </c>
      <c r="I235" s="86" t="e">
        <f t="shared" si="23"/>
        <v>#VALUE!</v>
      </c>
      <c r="J235" s="112"/>
    </row>
    <row r="236" spans="3:10" x14ac:dyDescent="0.25">
      <c r="C236" s="88">
        <f t="shared" si="24"/>
        <v>222</v>
      </c>
      <c r="D236" s="86" t="str">
        <f t="shared" si="28"/>
        <v/>
      </c>
      <c r="E236" s="86" t="str">
        <f t="shared" si="25"/>
        <v/>
      </c>
      <c r="F236" s="87" t="str">
        <f t="shared" si="26"/>
        <v/>
      </c>
      <c r="G236" s="86" t="str">
        <f t="shared" si="27"/>
        <v/>
      </c>
      <c r="H236" s="86" t="str">
        <f t="shared" si="22"/>
        <v/>
      </c>
      <c r="I236" s="86" t="e">
        <f t="shared" si="23"/>
        <v>#VALUE!</v>
      </c>
      <c r="J236" s="112"/>
    </row>
    <row r="237" spans="3:10" x14ac:dyDescent="0.25">
      <c r="C237" s="88">
        <f t="shared" si="24"/>
        <v>223</v>
      </c>
      <c r="D237" s="86" t="str">
        <f t="shared" si="28"/>
        <v/>
      </c>
      <c r="E237" s="86" t="str">
        <f t="shared" si="25"/>
        <v/>
      </c>
      <c r="F237" s="87" t="str">
        <f t="shared" si="26"/>
        <v/>
      </c>
      <c r="G237" s="86" t="str">
        <f t="shared" si="27"/>
        <v/>
      </c>
      <c r="H237" s="86" t="str">
        <f t="shared" si="22"/>
        <v/>
      </c>
      <c r="I237" s="86" t="e">
        <f t="shared" si="23"/>
        <v>#VALUE!</v>
      </c>
      <c r="J237" s="112"/>
    </row>
    <row r="238" spans="3:10" x14ac:dyDescent="0.25">
      <c r="C238" s="88">
        <f t="shared" si="24"/>
        <v>224</v>
      </c>
      <c r="D238" s="86" t="str">
        <f t="shared" si="28"/>
        <v/>
      </c>
      <c r="E238" s="86" t="str">
        <f t="shared" si="25"/>
        <v/>
      </c>
      <c r="F238" s="87" t="str">
        <f t="shared" si="26"/>
        <v/>
      </c>
      <c r="G238" s="86" t="str">
        <f t="shared" si="27"/>
        <v/>
      </c>
      <c r="H238" s="86" t="str">
        <f t="shared" si="22"/>
        <v/>
      </c>
      <c r="I238" s="86" t="e">
        <f t="shared" si="23"/>
        <v>#VALUE!</v>
      </c>
      <c r="J238" s="112"/>
    </row>
    <row r="239" spans="3:10" x14ac:dyDescent="0.25">
      <c r="C239" s="88">
        <f t="shared" si="24"/>
        <v>225</v>
      </c>
      <c r="D239" s="86" t="str">
        <f t="shared" si="28"/>
        <v/>
      </c>
      <c r="E239" s="86" t="str">
        <f t="shared" si="25"/>
        <v/>
      </c>
      <c r="F239" s="87" t="str">
        <f t="shared" si="26"/>
        <v/>
      </c>
      <c r="G239" s="86" t="str">
        <f t="shared" si="27"/>
        <v/>
      </c>
      <c r="H239" s="86" t="str">
        <f t="shared" si="22"/>
        <v/>
      </c>
      <c r="I239" s="86" t="e">
        <f t="shared" si="23"/>
        <v>#VALUE!</v>
      </c>
      <c r="J239" s="112"/>
    </row>
    <row r="240" spans="3:10" x14ac:dyDescent="0.25">
      <c r="C240" s="88">
        <f t="shared" si="24"/>
        <v>226</v>
      </c>
      <c r="D240" s="86" t="str">
        <f t="shared" si="28"/>
        <v/>
      </c>
      <c r="E240" s="86" t="str">
        <f t="shared" si="25"/>
        <v/>
      </c>
      <c r="F240" s="87" t="str">
        <f t="shared" si="26"/>
        <v/>
      </c>
      <c r="G240" s="86" t="str">
        <f t="shared" si="27"/>
        <v/>
      </c>
      <c r="H240" s="86" t="str">
        <f t="shared" si="22"/>
        <v/>
      </c>
      <c r="I240" s="86" t="e">
        <f t="shared" si="23"/>
        <v>#VALUE!</v>
      </c>
      <c r="J240" s="112"/>
    </row>
    <row r="241" spans="3:10" x14ac:dyDescent="0.25">
      <c r="C241" s="88">
        <f t="shared" si="24"/>
        <v>227</v>
      </c>
      <c r="D241" s="86" t="str">
        <f t="shared" si="28"/>
        <v/>
      </c>
      <c r="E241" s="86" t="str">
        <f t="shared" si="25"/>
        <v/>
      </c>
      <c r="F241" s="87" t="str">
        <f t="shared" si="26"/>
        <v/>
      </c>
      <c r="G241" s="86" t="str">
        <f t="shared" si="27"/>
        <v/>
      </c>
      <c r="H241" s="86" t="str">
        <f t="shared" si="22"/>
        <v/>
      </c>
      <c r="I241" s="86" t="e">
        <f t="shared" si="23"/>
        <v>#VALUE!</v>
      </c>
      <c r="J241" s="112"/>
    </row>
    <row r="242" spans="3:10" x14ac:dyDescent="0.25">
      <c r="C242" s="88">
        <f t="shared" si="24"/>
        <v>228</v>
      </c>
      <c r="D242" s="86" t="str">
        <f t="shared" si="28"/>
        <v/>
      </c>
      <c r="E242" s="86" t="str">
        <f t="shared" si="25"/>
        <v/>
      </c>
      <c r="F242" s="87" t="str">
        <f t="shared" si="26"/>
        <v/>
      </c>
      <c r="G242" s="86" t="str">
        <f t="shared" si="27"/>
        <v/>
      </c>
      <c r="H242" s="86" t="str">
        <f t="shared" si="22"/>
        <v/>
      </c>
      <c r="I242" s="86" t="e">
        <f t="shared" si="23"/>
        <v>#VALUE!</v>
      </c>
      <c r="J242" s="112"/>
    </row>
    <row r="243" spans="3:10" x14ac:dyDescent="0.25">
      <c r="C243" s="88">
        <f t="shared" si="24"/>
        <v>229</v>
      </c>
      <c r="D243" s="86" t="str">
        <f t="shared" si="28"/>
        <v/>
      </c>
      <c r="E243" s="86" t="str">
        <f t="shared" si="25"/>
        <v/>
      </c>
      <c r="F243" s="87" t="str">
        <f t="shared" si="26"/>
        <v/>
      </c>
      <c r="G243" s="86" t="str">
        <f t="shared" si="27"/>
        <v/>
      </c>
      <c r="H243" s="86" t="str">
        <f t="shared" si="22"/>
        <v/>
      </c>
      <c r="I243" s="86" t="e">
        <f t="shared" si="23"/>
        <v>#VALUE!</v>
      </c>
      <c r="J243" s="112"/>
    </row>
    <row r="244" spans="3:10" x14ac:dyDescent="0.25">
      <c r="C244" s="88">
        <f t="shared" si="24"/>
        <v>230</v>
      </c>
      <c r="D244" s="86" t="str">
        <f t="shared" si="28"/>
        <v/>
      </c>
      <c r="E244" s="86" t="str">
        <f t="shared" si="25"/>
        <v/>
      </c>
      <c r="F244" s="87" t="str">
        <f t="shared" si="26"/>
        <v/>
      </c>
      <c r="G244" s="86" t="str">
        <f t="shared" si="27"/>
        <v/>
      </c>
      <c r="H244" s="86" t="str">
        <f t="shared" si="22"/>
        <v/>
      </c>
      <c r="I244" s="86" t="e">
        <f t="shared" si="23"/>
        <v>#VALUE!</v>
      </c>
      <c r="J244" s="112"/>
    </row>
    <row r="245" spans="3:10" x14ac:dyDescent="0.25">
      <c r="C245" s="88">
        <f t="shared" si="24"/>
        <v>231</v>
      </c>
      <c r="D245" s="86" t="str">
        <f t="shared" si="28"/>
        <v/>
      </c>
      <c r="E245" s="86" t="str">
        <f t="shared" si="25"/>
        <v/>
      </c>
      <c r="F245" s="87" t="str">
        <f t="shared" si="26"/>
        <v/>
      </c>
      <c r="G245" s="86" t="str">
        <f t="shared" si="27"/>
        <v/>
      </c>
      <c r="H245" s="86" t="str">
        <f t="shared" si="22"/>
        <v/>
      </c>
      <c r="I245" s="86" t="e">
        <f t="shared" si="23"/>
        <v>#VALUE!</v>
      </c>
      <c r="J245" s="112"/>
    </row>
    <row r="246" spans="3:10" x14ac:dyDescent="0.25">
      <c r="C246" s="88">
        <f t="shared" si="24"/>
        <v>232</v>
      </c>
      <c r="D246" s="86" t="str">
        <f t="shared" si="28"/>
        <v/>
      </c>
      <c r="E246" s="86" t="str">
        <f t="shared" si="25"/>
        <v/>
      </c>
      <c r="F246" s="87" t="str">
        <f t="shared" si="26"/>
        <v/>
      </c>
      <c r="G246" s="86" t="str">
        <f t="shared" si="27"/>
        <v/>
      </c>
      <c r="H246" s="86" t="str">
        <f t="shared" si="22"/>
        <v/>
      </c>
      <c r="I246" s="86" t="e">
        <f t="shared" si="23"/>
        <v>#VALUE!</v>
      </c>
      <c r="J246" s="112"/>
    </row>
    <row r="247" spans="3:10" x14ac:dyDescent="0.25">
      <c r="C247" s="88">
        <f t="shared" si="24"/>
        <v>233</v>
      </c>
      <c r="D247" s="86" t="str">
        <f t="shared" si="28"/>
        <v/>
      </c>
      <c r="E247" s="86" t="str">
        <f t="shared" si="25"/>
        <v/>
      </c>
      <c r="F247" s="87" t="str">
        <f t="shared" si="26"/>
        <v/>
      </c>
      <c r="G247" s="86" t="str">
        <f t="shared" si="27"/>
        <v/>
      </c>
      <c r="H247" s="86" t="str">
        <f t="shared" si="22"/>
        <v/>
      </c>
      <c r="I247" s="86" t="e">
        <f t="shared" si="23"/>
        <v>#VALUE!</v>
      </c>
      <c r="J247" s="112"/>
    </row>
    <row r="248" spans="3:10" x14ac:dyDescent="0.25">
      <c r="C248" s="88">
        <f t="shared" si="24"/>
        <v>234</v>
      </c>
      <c r="D248" s="86" t="str">
        <f t="shared" si="28"/>
        <v/>
      </c>
      <c r="E248" s="86" t="str">
        <f t="shared" si="25"/>
        <v/>
      </c>
      <c r="F248" s="87" t="str">
        <f t="shared" si="26"/>
        <v/>
      </c>
      <c r="G248" s="86" t="str">
        <f t="shared" si="27"/>
        <v/>
      </c>
      <c r="H248" s="86" t="str">
        <f t="shared" si="22"/>
        <v/>
      </c>
      <c r="I248" s="86" t="e">
        <f t="shared" si="23"/>
        <v>#VALUE!</v>
      </c>
      <c r="J248" s="112"/>
    </row>
    <row r="249" spans="3:10" x14ac:dyDescent="0.25">
      <c r="C249" s="88">
        <f t="shared" si="24"/>
        <v>235</v>
      </c>
      <c r="D249" s="86" t="str">
        <f t="shared" si="28"/>
        <v/>
      </c>
      <c r="E249" s="86" t="str">
        <f t="shared" si="25"/>
        <v/>
      </c>
      <c r="F249" s="87" t="str">
        <f t="shared" si="26"/>
        <v/>
      </c>
      <c r="G249" s="86" t="str">
        <f t="shared" si="27"/>
        <v/>
      </c>
      <c r="H249" s="86" t="str">
        <f t="shared" si="22"/>
        <v/>
      </c>
      <c r="I249" s="86" t="e">
        <f t="shared" si="23"/>
        <v>#VALUE!</v>
      </c>
      <c r="J249" s="112"/>
    </row>
    <row r="250" spans="3:10" x14ac:dyDescent="0.25">
      <c r="C250" s="88">
        <f t="shared" si="24"/>
        <v>236</v>
      </c>
      <c r="D250" s="86" t="str">
        <f t="shared" si="28"/>
        <v/>
      </c>
      <c r="E250" s="86" t="str">
        <f t="shared" si="25"/>
        <v/>
      </c>
      <c r="F250" s="87" t="str">
        <f t="shared" si="26"/>
        <v/>
      </c>
      <c r="G250" s="86" t="str">
        <f t="shared" si="27"/>
        <v/>
      </c>
      <c r="H250" s="86" t="str">
        <f t="shared" si="22"/>
        <v/>
      </c>
      <c r="I250" s="86" t="e">
        <f t="shared" si="23"/>
        <v>#VALUE!</v>
      </c>
      <c r="J250" s="112"/>
    </row>
    <row r="251" spans="3:10" x14ac:dyDescent="0.25">
      <c r="C251" s="88">
        <f t="shared" si="24"/>
        <v>237</v>
      </c>
      <c r="D251" s="86" t="str">
        <f t="shared" si="28"/>
        <v/>
      </c>
      <c r="E251" s="86" t="str">
        <f t="shared" si="25"/>
        <v/>
      </c>
      <c r="F251" s="87" t="str">
        <f t="shared" si="26"/>
        <v/>
      </c>
      <c r="G251" s="86" t="str">
        <f t="shared" si="27"/>
        <v/>
      </c>
      <c r="H251" s="86" t="str">
        <f t="shared" si="22"/>
        <v/>
      </c>
      <c r="I251" s="86" t="e">
        <f t="shared" si="23"/>
        <v>#VALUE!</v>
      </c>
      <c r="J251" s="112"/>
    </row>
    <row r="252" spans="3:10" x14ac:dyDescent="0.25">
      <c r="C252" s="88">
        <f t="shared" si="24"/>
        <v>238</v>
      </c>
      <c r="D252" s="86" t="str">
        <f t="shared" si="28"/>
        <v/>
      </c>
      <c r="E252" s="86" t="str">
        <f t="shared" si="25"/>
        <v/>
      </c>
      <c r="F252" s="87" t="str">
        <f t="shared" si="26"/>
        <v/>
      </c>
      <c r="G252" s="86" t="str">
        <f t="shared" si="27"/>
        <v/>
      </c>
      <c r="H252" s="86" t="str">
        <f t="shared" si="22"/>
        <v/>
      </c>
      <c r="I252" s="86" t="e">
        <f t="shared" si="23"/>
        <v>#VALUE!</v>
      </c>
      <c r="J252" s="112"/>
    </row>
    <row r="253" spans="3:10" x14ac:dyDescent="0.25">
      <c r="C253" s="88">
        <f t="shared" si="24"/>
        <v>239</v>
      </c>
      <c r="D253" s="86" t="str">
        <f t="shared" si="28"/>
        <v/>
      </c>
      <c r="E253" s="86" t="str">
        <f t="shared" si="25"/>
        <v/>
      </c>
      <c r="F253" s="87" t="str">
        <f t="shared" si="26"/>
        <v/>
      </c>
      <c r="G253" s="86" t="str">
        <f t="shared" si="27"/>
        <v/>
      </c>
      <c r="H253" s="86" t="str">
        <f t="shared" si="22"/>
        <v/>
      </c>
      <c r="I253" s="86" t="e">
        <f t="shared" si="23"/>
        <v>#VALUE!</v>
      </c>
      <c r="J253" s="112"/>
    </row>
    <row r="254" spans="3:10" x14ac:dyDescent="0.25">
      <c r="C254" s="88">
        <f t="shared" si="24"/>
        <v>240</v>
      </c>
      <c r="D254" s="86" t="str">
        <f t="shared" si="28"/>
        <v/>
      </c>
      <c r="E254" s="86" t="str">
        <f t="shared" si="25"/>
        <v/>
      </c>
      <c r="F254" s="87" t="str">
        <f t="shared" si="26"/>
        <v/>
      </c>
      <c r="G254" s="86" t="str">
        <f t="shared" si="27"/>
        <v/>
      </c>
      <c r="H254" s="86" t="str">
        <f t="shared" si="22"/>
        <v/>
      </c>
      <c r="I254" s="86" t="e">
        <f t="shared" si="23"/>
        <v>#VALUE!</v>
      </c>
      <c r="J254" s="112"/>
    </row>
    <row r="255" spans="3:10" x14ac:dyDescent="0.25">
      <c r="C255" s="88">
        <f t="shared" si="24"/>
        <v>241</v>
      </c>
      <c r="D255" s="86" t="str">
        <f t="shared" si="28"/>
        <v/>
      </c>
      <c r="E255" s="86" t="str">
        <f t="shared" si="25"/>
        <v/>
      </c>
      <c r="F255" s="87" t="str">
        <f t="shared" si="26"/>
        <v/>
      </c>
      <c r="G255" s="86" t="str">
        <f t="shared" si="27"/>
        <v/>
      </c>
      <c r="H255" s="86" t="str">
        <f t="shared" si="22"/>
        <v/>
      </c>
      <c r="I255" s="86" t="e">
        <f t="shared" si="23"/>
        <v>#VALUE!</v>
      </c>
      <c r="J255" s="112"/>
    </row>
    <row r="256" spans="3:10" x14ac:dyDescent="0.25">
      <c r="C256" s="88">
        <f t="shared" si="24"/>
        <v>242</v>
      </c>
      <c r="D256" s="86" t="str">
        <f t="shared" si="28"/>
        <v/>
      </c>
      <c r="E256" s="86" t="str">
        <f t="shared" si="25"/>
        <v/>
      </c>
      <c r="F256" s="87" t="str">
        <f t="shared" si="26"/>
        <v/>
      </c>
      <c r="G256" s="86" t="str">
        <f t="shared" si="27"/>
        <v/>
      </c>
      <c r="H256" s="86" t="str">
        <f t="shared" si="22"/>
        <v/>
      </c>
      <c r="I256" s="86" t="e">
        <f t="shared" si="23"/>
        <v>#VALUE!</v>
      </c>
      <c r="J256" s="112"/>
    </row>
    <row r="257" spans="3:10" x14ac:dyDescent="0.25">
      <c r="C257" s="88">
        <f t="shared" si="24"/>
        <v>243</v>
      </c>
      <c r="D257" s="86" t="str">
        <f t="shared" si="28"/>
        <v/>
      </c>
      <c r="E257" s="86" t="str">
        <f t="shared" si="25"/>
        <v/>
      </c>
      <c r="F257" s="87" t="str">
        <f t="shared" si="26"/>
        <v/>
      </c>
      <c r="G257" s="86" t="str">
        <f t="shared" si="27"/>
        <v/>
      </c>
      <c r="H257" s="86" t="str">
        <f t="shared" si="22"/>
        <v/>
      </c>
      <c r="I257" s="86" t="e">
        <f t="shared" si="23"/>
        <v>#VALUE!</v>
      </c>
      <c r="J257" s="112"/>
    </row>
    <row r="258" spans="3:10" x14ac:dyDescent="0.25">
      <c r="C258" s="88">
        <f t="shared" si="24"/>
        <v>244</v>
      </c>
      <c r="D258" s="86" t="str">
        <f t="shared" si="28"/>
        <v/>
      </c>
      <c r="E258" s="86" t="str">
        <f t="shared" si="25"/>
        <v/>
      </c>
      <c r="F258" s="87" t="str">
        <f t="shared" si="26"/>
        <v/>
      </c>
      <c r="G258" s="86" t="str">
        <f t="shared" si="27"/>
        <v/>
      </c>
      <c r="H258" s="86" t="str">
        <f t="shared" si="22"/>
        <v/>
      </c>
      <c r="I258" s="86" t="e">
        <f t="shared" si="23"/>
        <v>#VALUE!</v>
      </c>
      <c r="J258" s="112"/>
    </row>
    <row r="259" spans="3:10" x14ac:dyDescent="0.25">
      <c r="C259" s="88">
        <f t="shared" si="24"/>
        <v>245</v>
      </c>
      <c r="D259" s="86" t="str">
        <f t="shared" si="28"/>
        <v/>
      </c>
      <c r="E259" s="86" t="str">
        <f t="shared" si="25"/>
        <v/>
      </c>
      <c r="F259" s="87" t="str">
        <f t="shared" si="26"/>
        <v/>
      </c>
      <c r="G259" s="86" t="str">
        <f t="shared" si="27"/>
        <v/>
      </c>
      <c r="H259" s="86" t="str">
        <f t="shared" si="22"/>
        <v/>
      </c>
      <c r="I259" s="86" t="e">
        <f t="shared" si="23"/>
        <v>#VALUE!</v>
      </c>
      <c r="J259" s="112"/>
    </row>
    <row r="260" spans="3:10" x14ac:dyDescent="0.25">
      <c r="C260" s="88">
        <f t="shared" si="24"/>
        <v>246</v>
      </c>
      <c r="D260" s="86" t="str">
        <f t="shared" si="28"/>
        <v/>
      </c>
      <c r="E260" s="86" t="str">
        <f t="shared" si="25"/>
        <v/>
      </c>
      <c r="F260" s="87" t="str">
        <f t="shared" si="26"/>
        <v/>
      </c>
      <c r="G260" s="86" t="str">
        <f t="shared" si="27"/>
        <v/>
      </c>
      <c r="H260" s="86" t="str">
        <f t="shared" si="22"/>
        <v/>
      </c>
      <c r="I260" s="86" t="e">
        <f t="shared" si="23"/>
        <v>#VALUE!</v>
      </c>
      <c r="J260" s="112"/>
    </row>
    <row r="261" spans="3:10" x14ac:dyDescent="0.25">
      <c r="C261" s="88">
        <f t="shared" si="24"/>
        <v>247</v>
      </c>
      <c r="D261" s="86" t="str">
        <f t="shared" si="28"/>
        <v/>
      </c>
      <c r="E261" s="86" t="str">
        <f t="shared" si="25"/>
        <v/>
      </c>
      <c r="F261" s="87" t="str">
        <f t="shared" si="26"/>
        <v/>
      </c>
      <c r="G261" s="86" t="str">
        <f t="shared" si="27"/>
        <v/>
      </c>
      <c r="H261" s="86" t="str">
        <f t="shared" si="22"/>
        <v/>
      </c>
      <c r="I261" s="86" t="e">
        <f t="shared" si="23"/>
        <v>#VALUE!</v>
      </c>
      <c r="J261" s="112"/>
    </row>
    <row r="262" spans="3:10" x14ac:dyDescent="0.25">
      <c r="C262" s="88">
        <f t="shared" si="24"/>
        <v>248</v>
      </c>
      <c r="D262" s="86" t="str">
        <f t="shared" si="28"/>
        <v/>
      </c>
      <c r="E262" s="86" t="str">
        <f t="shared" si="25"/>
        <v/>
      </c>
      <c r="F262" s="87" t="str">
        <f t="shared" si="26"/>
        <v/>
      </c>
      <c r="G262" s="86" t="str">
        <f t="shared" si="27"/>
        <v/>
      </c>
      <c r="H262" s="86" t="str">
        <f t="shared" si="22"/>
        <v/>
      </c>
      <c r="I262" s="86" t="e">
        <f t="shared" si="23"/>
        <v>#VALUE!</v>
      </c>
      <c r="J262" s="112"/>
    </row>
    <row r="263" spans="3:10" x14ac:dyDescent="0.25">
      <c r="C263" s="88">
        <f t="shared" si="24"/>
        <v>249</v>
      </c>
      <c r="D263" s="86" t="str">
        <f t="shared" si="28"/>
        <v/>
      </c>
      <c r="E263" s="86" t="str">
        <f t="shared" si="25"/>
        <v/>
      </c>
      <c r="F263" s="87" t="str">
        <f t="shared" si="26"/>
        <v/>
      </c>
      <c r="G263" s="86" t="str">
        <f t="shared" si="27"/>
        <v/>
      </c>
      <c r="H263" s="86" t="str">
        <f t="shared" si="22"/>
        <v/>
      </c>
      <c r="I263" s="86" t="e">
        <f t="shared" si="23"/>
        <v>#VALUE!</v>
      </c>
      <c r="J263" s="112"/>
    </row>
    <row r="264" spans="3:10" x14ac:dyDescent="0.25">
      <c r="C264" s="88">
        <f t="shared" si="24"/>
        <v>250</v>
      </c>
      <c r="D264" s="86" t="str">
        <f t="shared" si="28"/>
        <v/>
      </c>
      <c r="E264" s="86" t="str">
        <f t="shared" si="25"/>
        <v/>
      </c>
      <c r="F264" s="87" t="str">
        <f t="shared" si="26"/>
        <v/>
      </c>
      <c r="G264" s="86" t="str">
        <f t="shared" si="27"/>
        <v/>
      </c>
      <c r="H264" s="86" t="str">
        <f t="shared" si="22"/>
        <v/>
      </c>
      <c r="I264" s="86" t="e">
        <f t="shared" si="23"/>
        <v>#VALUE!</v>
      </c>
      <c r="J264" s="112"/>
    </row>
    <row r="265" spans="3:10" x14ac:dyDescent="0.25">
      <c r="C265" s="88">
        <f t="shared" si="24"/>
        <v>251</v>
      </c>
      <c r="D265" s="86" t="str">
        <f t="shared" si="28"/>
        <v/>
      </c>
      <c r="E265" s="86" t="str">
        <f t="shared" si="25"/>
        <v/>
      </c>
      <c r="F265" s="87" t="str">
        <f t="shared" si="26"/>
        <v/>
      </c>
      <c r="G265" s="86" t="str">
        <f t="shared" si="27"/>
        <v/>
      </c>
      <c r="H265" s="86" t="str">
        <f t="shared" si="22"/>
        <v/>
      </c>
      <c r="I265" s="86" t="e">
        <f t="shared" si="23"/>
        <v>#VALUE!</v>
      </c>
      <c r="J265" s="112"/>
    </row>
    <row r="266" spans="3:10" x14ac:dyDescent="0.25">
      <c r="C266" s="88">
        <f t="shared" si="24"/>
        <v>252</v>
      </c>
      <c r="D266" s="86" t="str">
        <f t="shared" si="28"/>
        <v/>
      </c>
      <c r="E266" s="86" t="str">
        <f t="shared" si="25"/>
        <v/>
      </c>
      <c r="F266" s="87" t="str">
        <f t="shared" si="26"/>
        <v/>
      </c>
      <c r="G266" s="86" t="str">
        <f t="shared" si="27"/>
        <v/>
      </c>
      <c r="H266" s="86" t="str">
        <f t="shared" si="22"/>
        <v/>
      </c>
      <c r="I266" s="86" t="e">
        <f t="shared" si="23"/>
        <v>#VALUE!</v>
      </c>
      <c r="J266" s="112"/>
    </row>
    <row r="267" spans="3:10" x14ac:dyDescent="0.25">
      <c r="C267" s="88">
        <f t="shared" si="24"/>
        <v>253</v>
      </c>
      <c r="D267" s="86" t="str">
        <f t="shared" si="28"/>
        <v/>
      </c>
      <c r="E267" s="86" t="str">
        <f t="shared" si="25"/>
        <v/>
      </c>
      <c r="F267" s="87" t="str">
        <f t="shared" si="26"/>
        <v/>
      </c>
      <c r="G267" s="86" t="str">
        <f t="shared" si="27"/>
        <v/>
      </c>
      <c r="H267" s="86" t="str">
        <f t="shared" si="22"/>
        <v/>
      </c>
      <c r="I267" s="86" t="e">
        <f t="shared" si="23"/>
        <v>#VALUE!</v>
      </c>
      <c r="J267" s="112"/>
    </row>
    <row r="268" spans="3:10" x14ac:dyDescent="0.25">
      <c r="C268" s="88">
        <f t="shared" si="24"/>
        <v>254</v>
      </c>
      <c r="D268" s="86" t="str">
        <f t="shared" si="28"/>
        <v/>
      </c>
      <c r="E268" s="86" t="str">
        <f t="shared" si="25"/>
        <v/>
      </c>
      <c r="F268" s="87" t="str">
        <f t="shared" si="26"/>
        <v/>
      </c>
      <c r="G268" s="86" t="str">
        <f t="shared" si="27"/>
        <v/>
      </c>
      <c r="H268" s="86" t="str">
        <f t="shared" si="22"/>
        <v/>
      </c>
      <c r="I268" s="86" t="e">
        <f t="shared" si="23"/>
        <v>#VALUE!</v>
      </c>
      <c r="J268" s="112"/>
    </row>
    <row r="269" spans="3:10" x14ac:dyDescent="0.25">
      <c r="C269" s="88">
        <f t="shared" si="24"/>
        <v>255</v>
      </c>
      <c r="D269" s="86" t="str">
        <f t="shared" si="28"/>
        <v/>
      </c>
      <c r="E269" s="86" t="str">
        <f t="shared" si="25"/>
        <v/>
      </c>
      <c r="F269" s="87" t="str">
        <f t="shared" si="26"/>
        <v/>
      </c>
      <c r="G269" s="86" t="str">
        <f t="shared" si="27"/>
        <v/>
      </c>
      <c r="H269" s="86" t="str">
        <f t="shared" si="22"/>
        <v/>
      </c>
      <c r="I269" s="86" t="e">
        <f t="shared" si="23"/>
        <v>#VALUE!</v>
      </c>
      <c r="J269" s="112"/>
    </row>
    <row r="270" spans="3:10" x14ac:dyDescent="0.25">
      <c r="C270" s="88">
        <f t="shared" si="24"/>
        <v>256</v>
      </c>
      <c r="D270" s="86" t="str">
        <f t="shared" si="28"/>
        <v/>
      </c>
      <c r="E270" s="86" t="str">
        <f t="shared" si="25"/>
        <v/>
      </c>
      <c r="F270" s="87" t="str">
        <f t="shared" si="26"/>
        <v/>
      </c>
      <c r="G270" s="86" t="str">
        <f t="shared" si="27"/>
        <v/>
      </c>
      <c r="H270" s="86" t="str">
        <f t="shared" si="22"/>
        <v/>
      </c>
      <c r="I270" s="86" t="e">
        <f t="shared" si="23"/>
        <v>#VALUE!</v>
      </c>
      <c r="J270" s="112"/>
    </row>
    <row r="271" spans="3:10" x14ac:dyDescent="0.25">
      <c r="C271" s="88">
        <f t="shared" si="24"/>
        <v>257</v>
      </c>
      <c r="D271" s="86" t="str">
        <f t="shared" si="28"/>
        <v/>
      </c>
      <c r="E271" s="86" t="str">
        <f t="shared" si="25"/>
        <v/>
      </c>
      <c r="F271" s="87" t="str">
        <f t="shared" si="26"/>
        <v/>
      </c>
      <c r="G271" s="86" t="str">
        <f t="shared" si="27"/>
        <v/>
      </c>
      <c r="H271" s="86" t="str">
        <f t="shared" ref="H271:H334" si="29">IF(C271&lt;=$D$7*$E$5,IF(C271&lt;=$D$9,IF($D$8="Capital e Intereses",0,$G$14*$D$11*$G$11),G270*$D$11*$G$11),"")</f>
        <v/>
      </c>
      <c r="I271" s="86" t="e">
        <f t="shared" ref="I271:I334" si="30">IF(C271="","",IF($E$5*$D$7&gt;=C271,E271*$G$10+F271,E271+F271))</f>
        <v>#VALUE!</v>
      </c>
      <c r="J271" s="112"/>
    </row>
    <row r="272" spans="3:10" x14ac:dyDescent="0.25">
      <c r="C272" s="88">
        <f t="shared" ref="C272:C335" si="31">IF(OR(C271=$D$10,C271=""),"",IF($D$8="Capital e Intereses",IF(ISNUMBER(C271),C271+1,IF(OR($D$9="",$D$9=0),1,$D$9+1)),IF(ISNUMBER(C271),C271+1,1)))</f>
        <v>258</v>
      </c>
      <c r="D272" s="86" t="str">
        <f t="shared" si="28"/>
        <v/>
      </c>
      <c r="E272" s="86" t="str">
        <f t="shared" ref="E272:E335" si="32">IF(C272&lt;=$D$10,IF(C272&lt;=$D$9,IF($D$8="Capital e Intereses",0,$G$14*$D$11),G271*$D$11),"")</f>
        <v/>
      </c>
      <c r="F272" s="87" t="str">
        <f t="shared" ref="F272:F335" si="33">IF(C272&lt;=$D$10,D272-E272,"")</f>
        <v/>
      </c>
      <c r="G272" s="86" t="str">
        <f t="shared" ref="G272:G335" si="34">IF(C272&lt;=$D$10,IF(C272&lt;=$D$9,IF($D$8="Capital e Intereses",$G$14*(1+$D$11)^C272,G271-F272),G271-F272),"")</f>
        <v/>
      </c>
      <c r="H272" s="86" t="str">
        <f t="shared" si="29"/>
        <v/>
      </c>
      <c r="I272" s="86" t="e">
        <f t="shared" si="30"/>
        <v>#VALUE!</v>
      </c>
      <c r="J272" s="112"/>
    </row>
    <row r="273" spans="3:10" x14ac:dyDescent="0.25">
      <c r="C273" s="88">
        <f t="shared" si="31"/>
        <v>259</v>
      </c>
      <c r="D273" s="86" t="str">
        <f t="shared" si="28"/>
        <v/>
      </c>
      <c r="E273" s="86" t="str">
        <f t="shared" si="32"/>
        <v/>
      </c>
      <c r="F273" s="87" t="str">
        <f t="shared" si="33"/>
        <v/>
      </c>
      <c r="G273" s="86" t="str">
        <f t="shared" si="34"/>
        <v/>
      </c>
      <c r="H273" s="86" t="str">
        <f t="shared" si="29"/>
        <v/>
      </c>
      <c r="I273" s="86" t="e">
        <f t="shared" si="30"/>
        <v>#VALUE!</v>
      </c>
      <c r="J273" s="112"/>
    </row>
    <row r="274" spans="3:10" x14ac:dyDescent="0.25">
      <c r="C274" s="88">
        <f t="shared" si="31"/>
        <v>260</v>
      </c>
      <c r="D274" s="86" t="str">
        <f t="shared" ref="D274:D337" si="35">IF(C274&lt;=$D$10,IF(C274&lt;=$D$9,IF($D$8="Capital e Intereses",0,$G$14*$D$11),IF($D$8="Capital",($G$14/PV($D$11,$D$10-$D$9,-1)),$G$14*(1+$D$11)^$D$9/PV($D$11,$D$10-$D$9,-1))),"")</f>
        <v/>
      </c>
      <c r="E274" s="86" t="str">
        <f t="shared" si="32"/>
        <v/>
      </c>
      <c r="F274" s="87" t="str">
        <f t="shared" si="33"/>
        <v/>
      </c>
      <c r="G274" s="86" t="str">
        <f t="shared" si="34"/>
        <v/>
      </c>
      <c r="H274" s="86" t="str">
        <f t="shared" si="29"/>
        <v/>
      </c>
      <c r="I274" s="86" t="e">
        <f t="shared" si="30"/>
        <v>#VALUE!</v>
      </c>
      <c r="J274" s="112"/>
    </row>
    <row r="275" spans="3:10" x14ac:dyDescent="0.25">
      <c r="C275" s="88">
        <f t="shared" si="31"/>
        <v>261</v>
      </c>
      <c r="D275" s="86" t="str">
        <f t="shared" si="35"/>
        <v/>
      </c>
      <c r="E275" s="86" t="str">
        <f t="shared" si="32"/>
        <v/>
      </c>
      <c r="F275" s="87" t="str">
        <f t="shared" si="33"/>
        <v/>
      </c>
      <c r="G275" s="86" t="str">
        <f t="shared" si="34"/>
        <v/>
      </c>
      <c r="H275" s="86" t="str">
        <f t="shared" si="29"/>
        <v/>
      </c>
      <c r="I275" s="86" t="e">
        <f t="shared" si="30"/>
        <v>#VALUE!</v>
      </c>
      <c r="J275" s="112"/>
    </row>
    <row r="276" spans="3:10" x14ac:dyDescent="0.25">
      <c r="C276" s="88">
        <f t="shared" si="31"/>
        <v>262</v>
      </c>
      <c r="D276" s="86" t="str">
        <f t="shared" si="35"/>
        <v/>
      </c>
      <c r="E276" s="86" t="str">
        <f t="shared" si="32"/>
        <v/>
      </c>
      <c r="F276" s="87" t="str">
        <f t="shared" si="33"/>
        <v/>
      </c>
      <c r="G276" s="86" t="str">
        <f t="shared" si="34"/>
        <v/>
      </c>
      <c r="H276" s="86" t="str">
        <f t="shared" si="29"/>
        <v/>
      </c>
      <c r="I276" s="86" t="e">
        <f t="shared" si="30"/>
        <v>#VALUE!</v>
      </c>
      <c r="J276" s="112"/>
    </row>
    <row r="277" spans="3:10" x14ac:dyDescent="0.25">
      <c r="C277" s="88">
        <f t="shared" si="31"/>
        <v>263</v>
      </c>
      <c r="D277" s="86" t="str">
        <f t="shared" si="35"/>
        <v/>
      </c>
      <c r="E277" s="86" t="str">
        <f t="shared" si="32"/>
        <v/>
      </c>
      <c r="F277" s="87" t="str">
        <f t="shared" si="33"/>
        <v/>
      </c>
      <c r="G277" s="86" t="str">
        <f t="shared" si="34"/>
        <v/>
      </c>
      <c r="H277" s="86" t="str">
        <f t="shared" si="29"/>
        <v/>
      </c>
      <c r="I277" s="86" t="e">
        <f t="shared" si="30"/>
        <v>#VALUE!</v>
      </c>
      <c r="J277" s="112"/>
    </row>
    <row r="278" spans="3:10" x14ac:dyDescent="0.25">
      <c r="C278" s="88">
        <f t="shared" si="31"/>
        <v>264</v>
      </c>
      <c r="D278" s="86" t="str">
        <f t="shared" si="35"/>
        <v/>
      </c>
      <c r="E278" s="86" t="str">
        <f t="shared" si="32"/>
        <v/>
      </c>
      <c r="F278" s="87" t="str">
        <f t="shared" si="33"/>
        <v/>
      </c>
      <c r="G278" s="86" t="str">
        <f t="shared" si="34"/>
        <v/>
      </c>
      <c r="H278" s="86" t="str">
        <f t="shared" si="29"/>
        <v/>
      </c>
      <c r="I278" s="86" t="e">
        <f t="shared" si="30"/>
        <v>#VALUE!</v>
      </c>
      <c r="J278" s="112"/>
    </row>
    <row r="279" spans="3:10" x14ac:dyDescent="0.25">
      <c r="C279" s="88">
        <f t="shared" si="31"/>
        <v>265</v>
      </c>
      <c r="D279" s="86" t="str">
        <f t="shared" si="35"/>
        <v/>
      </c>
      <c r="E279" s="86" t="str">
        <f t="shared" si="32"/>
        <v/>
      </c>
      <c r="F279" s="87" t="str">
        <f t="shared" si="33"/>
        <v/>
      </c>
      <c r="G279" s="86" t="str">
        <f t="shared" si="34"/>
        <v/>
      </c>
      <c r="H279" s="86" t="str">
        <f t="shared" si="29"/>
        <v/>
      </c>
      <c r="I279" s="86" t="e">
        <f t="shared" si="30"/>
        <v>#VALUE!</v>
      </c>
      <c r="J279" s="112"/>
    </row>
    <row r="280" spans="3:10" x14ac:dyDescent="0.25">
      <c r="C280" s="88">
        <f t="shared" si="31"/>
        <v>266</v>
      </c>
      <c r="D280" s="86" t="str">
        <f t="shared" si="35"/>
        <v/>
      </c>
      <c r="E280" s="86" t="str">
        <f t="shared" si="32"/>
        <v/>
      </c>
      <c r="F280" s="87" t="str">
        <f t="shared" si="33"/>
        <v/>
      </c>
      <c r="G280" s="86" t="str">
        <f t="shared" si="34"/>
        <v/>
      </c>
      <c r="H280" s="86" t="str">
        <f t="shared" si="29"/>
        <v/>
      </c>
      <c r="I280" s="86" t="e">
        <f t="shared" si="30"/>
        <v>#VALUE!</v>
      </c>
      <c r="J280" s="112"/>
    </row>
    <row r="281" spans="3:10" x14ac:dyDescent="0.25">
      <c r="C281" s="88">
        <f t="shared" si="31"/>
        <v>267</v>
      </c>
      <c r="D281" s="86" t="str">
        <f t="shared" si="35"/>
        <v/>
      </c>
      <c r="E281" s="86" t="str">
        <f t="shared" si="32"/>
        <v/>
      </c>
      <c r="F281" s="87" t="str">
        <f t="shared" si="33"/>
        <v/>
      </c>
      <c r="G281" s="86" t="str">
        <f t="shared" si="34"/>
        <v/>
      </c>
      <c r="H281" s="86" t="str">
        <f t="shared" si="29"/>
        <v/>
      </c>
      <c r="I281" s="86" t="e">
        <f t="shared" si="30"/>
        <v>#VALUE!</v>
      </c>
      <c r="J281" s="112"/>
    </row>
    <row r="282" spans="3:10" x14ac:dyDescent="0.25">
      <c r="C282" s="88">
        <f t="shared" si="31"/>
        <v>268</v>
      </c>
      <c r="D282" s="86" t="str">
        <f t="shared" si="35"/>
        <v/>
      </c>
      <c r="E282" s="86" t="str">
        <f t="shared" si="32"/>
        <v/>
      </c>
      <c r="F282" s="87" t="str">
        <f t="shared" si="33"/>
        <v/>
      </c>
      <c r="G282" s="86" t="str">
        <f t="shared" si="34"/>
        <v/>
      </c>
      <c r="H282" s="86" t="str">
        <f t="shared" si="29"/>
        <v/>
      </c>
      <c r="I282" s="86" t="e">
        <f t="shared" si="30"/>
        <v>#VALUE!</v>
      </c>
      <c r="J282" s="112"/>
    </row>
    <row r="283" spans="3:10" x14ac:dyDescent="0.25">
      <c r="C283" s="88">
        <f t="shared" si="31"/>
        <v>269</v>
      </c>
      <c r="D283" s="86" t="str">
        <f t="shared" si="35"/>
        <v/>
      </c>
      <c r="E283" s="86" t="str">
        <f t="shared" si="32"/>
        <v/>
      </c>
      <c r="F283" s="87" t="str">
        <f t="shared" si="33"/>
        <v/>
      </c>
      <c r="G283" s="86" t="str">
        <f t="shared" si="34"/>
        <v/>
      </c>
      <c r="H283" s="86" t="str">
        <f t="shared" si="29"/>
        <v/>
      </c>
      <c r="I283" s="86" t="e">
        <f t="shared" si="30"/>
        <v>#VALUE!</v>
      </c>
      <c r="J283" s="112"/>
    </row>
    <row r="284" spans="3:10" x14ac:dyDescent="0.25">
      <c r="C284" s="88">
        <f t="shared" si="31"/>
        <v>270</v>
      </c>
      <c r="D284" s="86" t="str">
        <f t="shared" si="35"/>
        <v/>
      </c>
      <c r="E284" s="86" t="str">
        <f t="shared" si="32"/>
        <v/>
      </c>
      <c r="F284" s="87" t="str">
        <f t="shared" si="33"/>
        <v/>
      </c>
      <c r="G284" s="86" t="str">
        <f t="shared" si="34"/>
        <v/>
      </c>
      <c r="H284" s="86" t="str">
        <f t="shared" si="29"/>
        <v/>
      </c>
      <c r="I284" s="86" t="e">
        <f t="shared" si="30"/>
        <v>#VALUE!</v>
      </c>
      <c r="J284" s="112"/>
    </row>
    <row r="285" spans="3:10" x14ac:dyDescent="0.25">
      <c r="C285" s="88">
        <f t="shared" si="31"/>
        <v>271</v>
      </c>
      <c r="D285" s="86" t="str">
        <f t="shared" si="35"/>
        <v/>
      </c>
      <c r="E285" s="86" t="str">
        <f t="shared" si="32"/>
        <v/>
      </c>
      <c r="F285" s="87" t="str">
        <f t="shared" si="33"/>
        <v/>
      </c>
      <c r="G285" s="86" t="str">
        <f t="shared" si="34"/>
        <v/>
      </c>
      <c r="H285" s="86" t="str">
        <f t="shared" si="29"/>
        <v/>
      </c>
      <c r="I285" s="86" t="e">
        <f t="shared" si="30"/>
        <v>#VALUE!</v>
      </c>
      <c r="J285" s="112"/>
    </row>
    <row r="286" spans="3:10" x14ac:dyDescent="0.25">
      <c r="C286" s="88">
        <f t="shared" si="31"/>
        <v>272</v>
      </c>
      <c r="D286" s="86" t="str">
        <f t="shared" si="35"/>
        <v/>
      </c>
      <c r="E286" s="86" t="str">
        <f t="shared" si="32"/>
        <v/>
      </c>
      <c r="F286" s="87" t="str">
        <f t="shared" si="33"/>
        <v/>
      </c>
      <c r="G286" s="86" t="str">
        <f t="shared" si="34"/>
        <v/>
      </c>
      <c r="H286" s="86" t="str">
        <f t="shared" si="29"/>
        <v/>
      </c>
      <c r="I286" s="86" t="e">
        <f t="shared" si="30"/>
        <v>#VALUE!</v>
      </c>
      <c r="J286" s="112"/>
    </row>
    <row r="287" spans="3:10" x14ac:dyDescent="0.25">
      <c r="C287" s="88">
        <f t="shared" si="31"/>
        <v>273</v>
      </c>
      <c r="D287" s="86" t="str">
        <f t="shared" si="35"/>
        <v/>
      </c>
      <c r="E287" s="86" t="str">
        <f t="shared" si="32"/>
        <v/>
      </c>
      <c r="F287" s="87" t="str">
        <f t="shared" si="33"/>
        <v/>
      </c>
      <c r="G287" s="86" t="str">
        <f t="shared" si="34"/>
        <v/>
      </c>
      <c r="H287" s="86" t="str">
        <f t="shared" si="29"/>
        <v/>
      </c>
      <c r="I287" s="86" t="e">
        <f t="shared" si="30"/>
        <v>#VALUE!</v>
      </c>
      <c r="J287" s="112"/>
    </row>
    <row r="288" spans="3:10" x14ac:dyDescent="0.25">
      <c r="C288" s="88">
        <f t="shared" si="31"/>
        <v>274</v>
      </c>
      <c r="D288" s="86" t="str">
        <f t="shared" si="35"/>
        <v/>
      </c>
      <c r="E288" s="86" t="str">
        <f t="shared" si="32"/>
        <v/>
      </c>
      <c r="F288" s="87" t="str">
        <f t="shared" si="33"/>
        <v/>
      </c>
      <c r="G288" s="86" t="str">
        <f t="shared" si="34"/>
        <v/>
      </c>
      <c r="H288" s="86" t="str">
        <f t="shared" si="29"/>
        <v/>
      </c>
      <c r="I288" s="86" t="e">
        <f t="shared" si="30"/>
        <v>#VALUE!</v>
      </c>
      <c r="J288" s="112"/>
    </row>
    <row r="289" spans="3:10" x14ac:dyDescent="0.25">
      <c r="C289" s="88">
        <f t="shared" si="31"/>
        <v>275</v>
      </c>
      <c r="D289" s="86" t="str">
        <f t="shared" si="35"/>
        <v/>
      </c>
      <c r="E289" s="86" t="str">
        <f t="shared" si="32"/>
        <v/>
      </c>
      <c r="F289" s="87" t="str">
        <f t="shared" si="33"/>
        <v/>
      </c>
      <c r="G289" s="86" t="str">
        <f t="shared" si="34"/>
        <v/>
      </c>
      <c r="H289" s="86" t="str">
        <f t="shared" si="29"/>
        <v/>
      </c>
      <c r="I289" s="86" t="e">
        <f t="shared" si="30"/>
        <v>#VALUE!</v>
      </c>
      <c r="J289" s="112"/>
    </row>
    <row r="290" spans="3:10" x14ac:dyDescent="0.25">
      <c r="C290" s="88">
        <f t="shared" si="31"/>
        <v>276</v>
      </c>
      <c r="D290" s="86" t="str">
        <f t="shared" si="35"/>
        <v/>
      </c>
      <c r="E290" s="86" t="str">
        <f t="shared" si="32"/>
        <v/>
      </c>
      <c r="F290" s="87" t="str">
        <f t="shared" si="33"/>
        <v/>
      </c>
      <c r="G290" s="86" t="str">
        <f t="shared" si="34"/>
        <v/>
      </c>
      <c r="H290" s="86" t="str">
        <f t="shared" si="29"/>
        <v/>
      </c>
      <c r="I290" s="86" t="e">
        <f t="shared" si="30"/>
        <v>#VALUE!</v>
      </c>
      <c r="J290" s="112"/>
    </row>
    <row r="291" spans="3:10" x14ac:dyDescent="0.25">
      <c r="C291" s="88">
        <f t="shared" si="31"/>
        <v>277</v>
      </c>
      <c r="D291" s="86" t="str">
        <f t="shared" si="35"/>
        <v/>
      </c>
      <c r="E291" s="86" t="str">
        <f t="shared" si="32"/>
        <v/>
      </c>
      <c r="F291" s="87" t="str">
        <f t="shared" si="33"/>
        <v/>
      </c>
      <c r="G291" s="86" t="str">
        <f t="shared" si="34"/>
        <v/>
      </c>
      <c r="H291" s="86" t="str">
        <f t="shared" si="29"/>
        <v/>
      </c>
      <c r="I291" s="86" t="e">
        <f t="shared" si="30"/>
        <v>#VALUE!</v>
      </c>
      <c r="J291" s="112"/>
    </row>
    <row r="292" spans="3:10" x14ac:dyDescent="0.25">
      <c r="C292" s="88">
        <f t="shared" si="31"/>
        <v>278</v>
      </c>
      <c r="D292" s="86" t="str">
        <f t="shared" si="35"/>
        <v/>
      </c>
      <c r="E292" s="86" t="str">
        <f t="shared" si="32"/>
        <v/>
      </c>
      <c r="F292" s="87" t="str">
        <f t="shared" si="33"/>
        <v/>
      </c>
      <c r="G292" s="86" t="str">
        <f t="shared" si="34"/>
        <v/>
      </c>
      <c r="H292" s="86" t="str">
        <f t="shared" si="29"/>
        <v/>
      </c>
      <c r="I292" s="86" t="e">
        <f t="shared" si="30"/>
        <v>#VALUE!</v>
      </c>
      <c r="J292" s="112"/>
    </row>
    <row r="293" spans="3:10" x14ac:dyDescent="0.25">
      <c r="C293" s="88">
        <f t="shared" si="31"/>
        <v>279</v>
      </c>
      <c r="D293" s="86" t="str">
        <f t="shared" si="35"/>
        <v/>
      </c>
      <c r="E293" s="86" t="str">
        <f t="shared" si="32"/>
        <v/>
      </c>
      <c r="F293" s="87" t="str">
        <f t="shared" si="33"/>
        <v/>
      </c>
      <c r="G293" s="86" t="str">
        <f t="shared" si="34"/>
        <v/>
      </c>
      <c r="H293" s="86" t="str">
        <f t="shared" si="29"/>
        <v/>
      </c>
      <c r="I293" s="86" t="e">
        <f t="shared" si="30"/>
        <v>#VALUE!</v>
      </c>
      <c r="J293" s="112"/>
    </row>
    <row r="294" spans="3:10" x14ac:dyDescent="0.25">
      <c r="C294" s="88">
        <f t="shared" si="31"/>
        <v>280</v>
      </c>
      <c r="D294" s="86" t="str">
        <f t="shared" si="35"/>
        <v/>
      </c>
      <c r="E294" s="86" t="str">
        <f t="shared" si="32"/>
        <v/>
      </c>
      <c r="F294" s="87" t="str">
        <f t="shared" si="33"/>
        <v/>
      </c>
      <c r="G294" s="86" t="str">
        <f t="shared" si="34"/>
        <v/>
      </c>
      <c r="H294" s="86" t="str">
        <f t="shared" si="29"/>
        <v/>
      </c>
      <c r="I294" s="86" t="e">
        <f t="shared" si="30"/>
        <v>#VALUE!</v>
      </c>
      <c r="J294" s="112"/>
    </row>
    <row r="295" spans="3:10" x14ac:dyDescent="0.25">
      <c r="C295" s="88">
        <f t="shared" si="31"/>
        <v>281</v>
      </c>
      <c r="D295" s="86" t="str">
        <f t="shared" si="35"/>
        <v/>
      </c>
      <c r="E295" s="86" t="str">
        <f t="shared" si="32"/>
        <v/>
      </c>
      <c r="F295" s="87" t="str">
        <f t="shared" si="33"/>
        <v/>
      </c>
      <c r="G295" s="86" t="str">
        <f t="shared" si="34"/>
        <v/>
      </c>
      <c r="H295" s="86" t="str">
        <f t="shared" si="29"/>
        <v/>
      </c>
      <c r="I295" s="86" t="e">
        <f t="shared" si="30"/>
        <v>#VALUE!</v>
      </c>
      <c r="J295" s="112"/>
    </row>
    <row r="296" spans="3:10" x14ac:dyDescent="0.25">
      <c r="C296" s="88">
        <f t="shared" si="31"/>
        <v>282</v>
      </c>
      <c r="D296" s="86" t="str">
        <f t="shared" si="35"/>
        <v/>
      </c>
      <c r="E296" s="86" t="str">
        <f t="shared" si="32"/>
        <v/>
      </c>
      <c r="F296" s="87" t="str">
        <f t="shared" si="33"/>
        <v/>
      </c>
      <c r="G296" s="86" t="str">
        <f t="shared" si="34"/>
        <v/>
      </c>
      <c r="H296" s="86" t="str">
        <f t="shared" si="29"/>
        <v/>
      </c>
      <c r="I296" s="86" t="e">
        <f t="shared" si="30"/>
        <v>#VALUE!</v>
      </c>
      <c r="J296" s="112"/>
    </row>
    <row r="297" spans="3:10" x14ac:dyDescent="0.25">
      <c r="C297" s="88">
        <f t="shared" si="31"/>
        <v>283</v>
      </c>
      <c r="D297" s="86" t="str">
        <f t="shared" si="35"/>
        <v/>
      </c>
      <c r="E297" s="86" t="str">
        <f t="shared" si="32"/>
        <v/>
      </c>
      <c r="F297" s="87" t="str">
        <f t="shared" si="33"/>
        <v/>
      </c>
      <c r="G297" s="86" t="str">
        <f t="shared" si="34"/>
        <v/>
      </c>
      <c r="H297" s="86" t="str">
        <f t="shared" si="29"/>
        <v/>
      </c>
      <c r="I297" s="86" t="e">
        <f t="shared" si="30"/>
        <v>#VALUE!</v>
      </c>
      <c r="J297" s="112"/>
    </row>
    <row r="298" spans="3:10" x14ac:dyDescent="0.25">
      <c r="C298" s="88">
        <f t="shared" si="31"/>
        <v>284</v>
      </c>
      <c r="D298" s="86" t="str">
        <f t="shared" si="35"/>
        <v/>
      </c>
      <c r="E298" s="86" t="str">
        <f t="shared" si="32"/>
        <v/>
      </c>
      <c r="F298" s="87" t="str">
        <f t="shared" si="33"/>
        <v/>
      </c>
      <c r="G298" s="86" t="str">
        <f t="shared" si="34"/>
        <v/>
      </c>
      <c r="H298" s="86" t="str">
        <f t="shared" si="29"/>
        <v/>
      </c>
      <c r="I298" s="86" t="e">
        <f t="shared" si="30"/>
        <v>#VALUE!</v>
      </c>
      <c r="J298" s="112"/>
    </row>
    <row r="299" spans="3:10" x14ac:dyDescent="0.25">
      <c r="C299" s="88">
        <f t="shared" si="31"/>
        <v>285</v>
      </c>
      <c r="D299" s="86" t="str">
        <f t="shared" si="35"/>
        <v/>
      </c>
      <c r="E299" s="86" t="str">
        <f t="shared" si="32"/>
        <v/>
      </c>
      <c r="F299" s="87" t="str">
        <f t="shared" si="33"/>
        <v/>
      </c>
      <c r="G299" s="86" t="str">
        <f t="shared" si="34"/>
        <v/>
      </c>
      <c r="H299" s="86" t="str">
        <f t="shared" si="29"/>
        <v/>
      </c>
      <c r="I299" s="86" t="e">
        <f t="shared" si="30"/>
        <v>#VALUE!</v>
      </c>
      <c r="J299" s="112"/>
    </row>
    <row r="300" spans="3:10" x14ac:dyDescent="0.25">
      <c r="C300" s="88">
        <f t="shared" si="31"/>
        <v>286</v>
      </c>
      <c r="D300" s="86" t="str">
        <f t="shared" si="35"/>
        <v/>
      </c>
      <c r="E300" s="86" t="str">
        <f t="shared" si="32"/>
        <v/>
      </c>
      <c r="F300" s="87" t="str">
        <f t="shared" si="33"/>
        <v/>
      </c>
      <c r="G300" s="86" t="str">
        <f t="shared" si="34"/>
        <v/>
      </c>
      <c r="H300" s="86" t="str">
        <f t="shared" si="29"/>
        <v/>
      </c>
      <c r="I300" s="86" t="e">
        <f t="shared" si="30"/>
        <v>#VALUE!</v>
      </c>
      <c r="J300" s="112"/>
    </row>
    <row r="301" spans="3:10" x14ac:dyDescent="0.25">
      <c r="C301" s="88">
        <f t="shared" si="31"/>
        <v>287</v>
      </c>
      <c r="D301" s="86" t="str">
        <f t="shared" si="35"/>
        <v/>
      </c>
      <c r="E301" s="86" t="str">
        <f t="shared" si="32"/>
        <v/>
      </c>
      <c r="F301" s="87" t="str">
        <f t="shared" si="33"/>
        <v/>
      </c>
      <c r="G301" s="86" t="str">
        <f t="shared" si="34"/>
        <v/>
      </c>
      <c r="H301" s="86" t="str">
        <f t="shared" si="29"/>
        <v/>
      </c>
      <c r="I301" s="86" t="e">
        <f t="shared" si="30"/>
        <v>#VALUE!</v>
      </c>
      <c r="J301" s="112"/>
    </row>
    <row r="302" spans="3:10" x14ac:dyDescent="0.25">
      <c r="C302" s="88">
        <f t="shared" si="31"/>
        <v>288</v>
      </c>
      <c r="D302" s="86" t="str">
        <f t="shared" si="35"/>
        <v/>
      </c>
      <c r="E302" s="86" t="str">
        <f t="shared" si="32"/>
        <v/>
      </c>
      <c r="F302" s="87" t="str">
        <f t="shared" si="33"/>
        <v/>
      </c>
      <c r="G302" s="86" t="str">
        <f t="shared" si="34"/>
        <v/>
      </c>
      <c r="H302" s="86" t="str">
        <f t="shared" si="29"/>
        <v/>
      </c>
      <c r="I302" s="86" t="e">
        <f t="shared" si="30"/>
        <v>#VALUE!</v>
      </c>
      <c r="J302" s="112"/>
    </row>
    <row r="303" spans="3:10" x14ac:dyDescent="0.25">
      <c r="C303" s="88">
        <f t="shared" si="31"/>
        <v>289</v>
      </c>
      <c r="D303" s="86" t="str">
        <f t="shared" si="35"/>
        <v/>
      </c>
      <c r="E303" s="86" t="str">
        <f t="shared" si="32"/>
        <v/>
      </c>
      <c r="F303" s="87" t="str">
        <f t="shared" si="33"/>
        <v/>
      </c>
      <c r="G303" s="86" t="str">
        <f t="shared" si="34"/>
        <v/>
      </c>
      <c r="H303" s="86" t="str">
        <f t="shared" si="29"/>
        <v/>
      </c>
      <c r="I303" s="86" t="e">
        <f t="shared" si="30"/>
        <v>#VALUE!</v>
      </c>
      <c r="J303" s="112"/>
    </row>
    <row r="304" spans="3:10" x14ac:dyDescent="0.25">
      <c r="C304" s="88">
        <f t="shared" si="31"/>
        <v>290</v>
      </c>
      <c r="D304" s="86" t="str">
        <f t="shared" si="35"/>
        <v/>
      </c>
      <c r="E304" s="86" t="str">
        <f t="shared" si="32"/>
        <v/>
      </c>
      <c r="F304" s="87" t="str">
        <f t="shared" si="33"/>
        <v/>
      </c>
      <c r="G304" s="86" t="str">
        <f t="shared" si="34"/>
        <v/>
      </c>
      <c r="H304" s="86" t="str">
        <f t="shared" si="29"/>
        <v/>
      </c>
      <c r="I304" s="86" t="e">
        <f t="shared" si="30"/>
        <v>#VALUE!</v>
      </c>
      <c r="J304" s="112"/>
    </row>
    <row r="305" spans="3:10" x14ac:dyDescent="0.25">
      <c r="C305" s="88">
        <f t="shared" si="31"/>
        <v>291</v>
      </c>
      <c r="D305" s="86" t="str">
        <f t="shared" si="35"/>
        <v/>
      </c>
      <c r="E305" s="86" t="str">
        <f t="shared" si="32"/>
        <v/>
      </c>
      <c r="F305" s="87" t="str">
        <f t="shared" si="33"/>
        <v/>
      </c>
      <c r="G305" s="86" t="str">
        <f t="shared" si="34"/>
        <v/>
      </c>
      <c r="H305" s="86" t="str">
        <f t="shared" si="29"/>
        <v/>
      </c>
      <c r="I305" s="86" t="e">
        <f t="shared" si="30"/>
        <v>#VALUE!</v>
      </c>
      <c r="J305" s="112"/>
    </row>
    <row r="306" spans="3:10" x14ac:dyDescent="0.25">
      <c r="C306" s="88">
        <f t="shared" si="31"/>
        <v>292</v>
      </c>
      <c r="D306" s="86" t="str">
        <f t="shared" si="35"/>
        <v/>
      </c>
      <c r="E306" s="86" t="str">
        <f t="shared" si="32"/>
        <v/>
      </c>
      <c r="F306" s="87" t="str">
        <f t="shared" si="33"/>
        <v/>
      </c>
      <c r="G306" s="86" t="str">
        <f t="shared" si="34"/>
        <v/>
      </c>
      <c r="H306" s="86" t="str">
        <f t="shared" si="29"/>
        <v/>
      </c>
      <c r="I306" s="86" t="e">
        <f t="shared" si="30"/>
        <v>#VALUE!</v>
      </c>
      <c r="J306" s="112"/>
    </row>
    <row r="307" spans="3:10" x14ac:dyDescent="0.25">
      <c r="C307" s="88">
        <f t="shared" si="31"/>
        <v>293</v>
      </c>
      <c r="D307" s="86" t="str">
        <f t="shared" si="35"/>
        <v/>
      </c>
      <c r="E307" s="86" t="str">
        <f t="shared" si="32"/>
        <v/>
      </c>
      <c r="F307" s="87" t="str">
        <f t="shared" si="33"/>
        <v/>
      </c>
      <c r="G307" s="86" t="str">
        <f t="shared" si="34"/>
        <v/>
      </c>
      <c r="H307" s="86" t="str">
        <f t="shared" si="29"/>
        <v/>
      </c>
      <c r="I307" s="86" t="e">
        <f t="shared" si="30"/>
        <v>#VALUE!</v>
      </c>
      <c r="J307" s="112"/>
    </row>
    <row r="308" spans="3:10" x14ac:dyDescent="0.25">
      <c r="C308" s="88">
        <f t="shared" si="31"/>
        <v>294</v>
      </c>
      <c r="D308" s="86" t="str">
        <f t="shared" si="35"/>
        <v/>
      </c>
      <c r="E308" s="86" t="str">
        <f t="shared" si="32"/>
        <v/>
      </c>
      <c r="F308" s="87" t="str">
        <f t="shared" si="33"/>
        <v/>
      </c>
      <c r="G308" s="86" t="str">
        <f t="shared" si="34"/>
        <v/>
      </c>
      <c r="H308" s="86" t="str">
        <f t="shared" si="29"/>
        <v/>
      </c>
      <c r="I308" s="86" t="e">
        <f t="shared" si="30"/>
        <v>#VALUE!</v>
      </c>
      <c r="J308" s="112"/>
    </row>
    <row r="309" spans="3:10" x14ac:dyDescent="0.25">
      <c r="C309" s="88">
        <f t="shared" si="31"/>
        <v>295</v>
      </c>
      <c r="D309" s="86" t="str">
        <f t="shared" si="35"/>
        <v/>
      </c>
      <c r="E309" s="86" t="str">
        <f t="shared" si="32"/>
        <v/>
      </c>
      <c r="F309" s="87" t="str">
        <f t="shared" si="33"/>
        <v/>
      </c>
      <c r="G309" s="86" t="str">
        <f t="shared" si="34"/>
        <v/>
      </c>
      <c r="H309" s="86" t="str">
        <f t="shared" si="29"/>
        <v/>
      </c>
      <c r="I309" s="86" t="e">
        <f t="shared" si="30"/>
        <v>#VALUE!</v>
      </c>
      <c r="J309" s="112"/>
    </row>
    <row r="310" spans="3:10" x14ac:dyDescent="0.25">
      <c r="C310" s="88">
        <f t="shared" si="31"/>
        <v>296</v>
      </c>
      <c r="D310" s="86" t="str">
        <f t="shared" si="35"/>
        <v/>
      </c>
      <c r="E310" s="86" t="str">
        <f t="shared" si="32"/>
        <v/>
      </c>
      <c r="F310" s="87" t="str">
        <f t="shared" si="33"/>
        <v/>
      </c>
      <c r="G310" s="86" t="str">
        <f t="shared" si="34"/>
        <v/>
      </c>
      <c r="H310" s="86" t="str">
        <f t="shared" si="29"/>
        <v/>
      </c>
      <c r="I310" s="86" t="e">
        <f t="shared" si="30"/>
        <v>#VALUE!</v>
      </c>
      <c r="J310" s="112"/>
    </row>
    <row r="311" spans="3:10" x14ac:dyDescent="0.25">
      <c r="C311" s="88">
        <f t="shared" si="31"/>
        <v>297</v>
      </c>
      <c r="D311" s="86" t="str">
        <f t="shared" si="35"/>
        <v/>
      </c>
      <c r="E311" s="86" t="str">
        <f t="shared" si="32"/>
        <v/>
      </c>
      <c r="F311" s="87" t="str">
        <f t="shared" si="33"/>
        <v/>
      </c>
      <c r="G311" s="86" t="str">
        <f t="shared" si="34"/>
        <v/>
      </c>
      <c r="H311" s="86" t="str">
        <f t="shared" si="29"/>
        <v/>
      </c>
      <c r="I311" s="86" t="e">
        <f t="shared" si="30"/>
        <v>#VALUE!</v>
      </c>
      <c r="J311" s="112"/>
    </row>
    <row r="312" spans="3:10" x14ac:dyDescent="0.25">
      <c r="C312" s="88">
        <f t="shared" si="31"/>
        <v>298</v>
      </c>
      <c r="D312" s="86" t="str">
        <f t="shared" si="35"/>
        <v/>
      </c>
      <c r="E312" s="86" t="str">
        <f t="shared" si="32"/>
        <v/>
      </c>
      <c r="F312" s="87" t="str">
        <f t="shared" si="33"/>
        <v/>
      </c>
      <c r="G312" s="86" t="str">
        <f t="shared" si="34"/>
        <v/>
      </c>
      <c r="H312" s="86" t="str">
        <f t="shared" si="29"/>
        <v/>
      </c>
      <c r="I312" s="86" t="e">
        <f t="shared" si="30"/>
        <v>#VALUE!</v>
      </c>
      <c r="J312" s="112"/>
    </row>
    <row r="313" spans="3:10" x14ac:dyDescent="0.25">
      <c r="C313" s="88">
        <f t="shared" si="31"/>
        <v>299</v>
      </c>
      <c r="D313" s="86" t="str">
        <f t="shared" si="35"/>
        <v/>
      </c>
      <c r="E313" s="86" t="str">
        <f t="shared" si="32"/>
        <v/>
      </c>
      <c r="F313" s="87" t="str">
        <f t="shared" si="33"/>
        <v/>
      </c>
      <c r="G313" s="86" t="str">
        <f t="shared" si="34"/>
        <v/>
      </c>
      <c r="H313" s="86" t="str">
        <f t="shared" si="29"/>
        <v/>
      </c>
      <c r="I313" s="86" t="e">
        <f t="shared" si="30"/>
        <v>#VALUE!</v>
      </c>
      <c r="J313" s="112"/>
    </row>
    <row r="314" spans="3:10" x14ac:dyDescent="0.25">
      <c r="C314" s="88">
        <f t="shared" si="31"/>
        <v>300</v>
      </c>
      <c r="D314" s="86" t="str">
        <f t="shared" si="35"/>
        <v/>
      </c>
      <c r="E314" s="86" t="str">
        <f t="shared" si="32"/>
        <v/>
      </c>
      <c r="F314" s="87" t="str">
        <f t="shared" si="33"/>
        <v/>
      </c>
      <c r="G314" s="86" t="str">
        <f t="shared" si="34"/>
        <v/>
      </c>
      <c r="H314" s="86" t="str">
        <f t="shared" si="29"/>
        <v/>
      </c>
      <c r="I314" s="86" t="e">
        <f t="shared" si="30"/>
        <v>#VALUE!</v>
      </c>
      <c r="J314" s="112"/>
    </row>
    <row r="315" spans="3:10" x14ac:dyDescent="0.25">
      <c r="C315" s="88">
        <f t="shared" si="31"/>
        <v>301</v>
      </c>
      <c r="D315" s="86" t="str">
        <f t="shared" si="35"/>
        <v/>
      </c>
      <c r="E315" s="86" t="str">
        <f t="shared" si="32"/>
        <v/>
      </c>
      <c r="F315" s="87" t="str">
        <f t="shared" si="33"/>
        <v/>
      </c>
      <c r="G315" s="86" t="str">
        <f t="shared" si="34"/>
        <v/>
      </c>
      <c r="H315" s="86" t="str">
        <f t="shared" si="29"/>
        <v/>
      </c>
      <c r="I315" s="86" t="e">
        <f t="shared" si="30"/>
        <v>#VALUE!</v>
      </c>
      <c r="J315" s="112"/>
    </row>
    <row r="316" spans="3:10" x14ac:dyDescent="0.25">
      <c r="C316" s="88">
        <f t="shared" si="31"/>
        <v>302</v>
      </c>
      <c r="D316" s="86" t="str">
        <f t="shared" si="35"/>
        <v/>
      </c>
      <c r="E316" s="86" t="str">
        <f t="shared" si="32"/>
        <v/>
      </c>
      <c r="F316" s="87" t="str">
        <f t="shared" si="33"/>
        <v/>
      </c>
      <c r="G316" s="86" t="str">
        <f t="shared" si="34"/>
        <v/>
      </c>
      <c r="H316" s="86" t="str">
        <f t="shared" si="29"/>
        <v/>
      </c>
      <c r="I316" s="86" t="e">
        <f t="shared" si="30"/>
        <v>#VALUE!</v>
      </c>
      <c r="J316" s="112"/>
    </row>
    <row r="317" spans="3:10" x14ac:dyDescent="0.25">
      <c r="C317" s="88">
        <f t="shared" si="31"/>
        <v>303</v>
      </c>
      <c r="D317" s="86" t="str">
        <f t="shared" si="35"/>
        <v/>
      </c>
      <c r="E317" s="86" t="str">
        <f t="shared" si="32"/>
        <v/>
      </c>
      <c r="F317" s="87" t="str">
        <f t="shared" si="33"/>
        <v/>
      </c>
      <c r="G317" s="86" t="str">
        <f t="shared" si="34"/>
        <v/>
      </c>
      <c r="H317" s="86" t="str">
        <f t="shared" si="29"/>
        <v/>
      </c>
      <c r="I317" s="86" t="e">
        <f t="shared" si="30"/>
        <v>#VALUE!</v>
      </c>
      <c r="J317" s="112"/>
    </row>
    <row r="318" spans="3:10" x14ac:dyDescent="0.25">
      <c r="C318" s="88">
        <f t="shared" si="31"/>
        <v>304</v>
      </c>
      <c r="D318" s="86" t="str">
        <f t="shared" si="35"/>
        <v/>
      </c>
      <c r="E318" s="86" t="str">
        <f t="shared" si="32"/>
        <v/>
      </c>
      <c r="F318" s="87" t="str">
        <f t="shared" si="33"/>
        <v/>
      </c>
      <c r="G318" s="86" t="str">
        <f t="shared" si="34"/>
        <v/>
      </c>
      <c r="H318" s="86" t="str">
        <f t="shared" si="29"/>
        <v/>
      </c>
      <c r="I318" s="86" t="e">
        <f t="shared" si="30"/>
        <v>#VALUE!</v>
      </c>
      <c r="J318" s="112"/>
    </row>
    <row r="319" spans="3:10" x14ac:dyDescent="0.25">
      <c r="C319" s="88">
        <f t="shared" si="31"/>
        <v>305</v>
      </c>
      <c r="D319" s="86" t="str">
        <f t="shared" si="35"/>
        <v/>
      </c>
      <c r="E319" s="86" t="str">
        <f t="shared" si="32"/>
        <v/>
      </c>
      <c r="F319" s="87" t="str">
        <f t="shared" si="33"/>
        <v/>
      </c>
      <c r="G319" s="86" t="str">
        <f t="shared" si="34"/>
        <v/>
      </c>
      <c r="H319" s="86" t="str">
        <f t="shared" si="29"/>
        <v/>
      </c>
      <c r="I319" s="86" t="e">
        <f t="shared" si="30"/>
        <v>#VALUE!</v>
      </c>
      <c r="J319" s="112"/>
    </row>
    <row r="320" spans="3:10" x14ac:dyDescent="0.25">
      <c r="C320" s="88">
        <f t="shared" si="31"/>
        <v>306</v>
      </c>
      <c r="D320" s="86" t="str">
        <f t="shared" si="35"/>
        <v/>
      </c>
      <c r="E320" s="86" t="str">
        <f t="shared" si="32"/>
        <v/>
      </c>
      <c r="F320" s="87" t="str">
        <f t="shared" si="33"/>
        <v/>
      </c>
      <c r="G320" s="86" t="str">
        <f t="shared" si="34"/>
        <v/>
      </c>
      <c r="H320" s="86" t="str">
        <f t="shared" si="29"/>
        <v/>
      </c>
      <c r="I320" s="86" t="e">
        <f t="shared" si="30"/>
        <v>#VALUE!</v>
      </c>
      <c r="J320" s="112"/>
    </row>
    <row r="321" spans="3:10" x14ac:dyDescent="0.25">
      <c r="C321" s="88">
        <f t="shared" si="31"/>
        <v>307</v>
      </c>
      <c r="D321" s="86" t="str">
        <f t="shared" si="35"/>
        <v/>
      </c>
      <c r="E321" s="86" t="str">
        <f t="shared" si="32"/>
        <v/>
      </c>
      <c r="F321" s="87" t="str">
        <f t="shared" si="33"/>
        <v/>
      </c>
      <c r="G321" s="86" t="str">
        <f t="shared" si="34"/>
        <v/>
      </c>
      <c r="H321" s="86" t="str">
        <f t="shared" si="29"/>
        <v/>
      </c>
      <c r="I321" s="86" t="e">
        <f t="shared" si="30"/>
        <v>#VALUE!</v>
      </c>
      <c r="J321" s="112"/>
    </row>
    <row r="322" spans="3:10" x14ac:dyDescent="0.25">
      <c r="C322" s="88">
        <f t="shared" si="31"/>
        <v>308</v>
      </c>
      <c r="D322" s="86" t="str">
        <f t="shared" si="35"/>
        <v/>
      </c>
      <c r="E322" s="86" t="str">
        <f t="shared" si="32"/>
        <v/>
      </c>
      <c r="F322" s="87" t="str">
        <f t="shared" si="33"/>
        <v/>
      </c>
      <c r="G322" s="86" t="str">
        <f t="shared" si="34"/>
        <v/>
      </c>
      <c r="H322" s="86" t="str">
        <f t="shared" si="29"/>
        <v/>
      </c>
      <c r="I322" s="86" t="e">
        <f t="shared" si="30"/>
        <v>#VALUE!</v>
      </c>
      <c r="J322" s="112"/>
    </row>
    <row r="323" spans="3:10" x14ac:dyDescent="0.25">
      <c r="C323" s="88">
        <f t="shared" si="31"/>
        <v>309</v>
      </c>
      <c r="D323" s="86" t="str">
        <f t="shared" si="35"/>
        <v/>
      </c>
      <c r="E323" s="86" t="str">
        <f t="shared" si="32"/>
        <v/>
      </c>
      <c r="F323" s="87" t="str">
        <f t="shared" si="33"/>
        <v/>
      </c>
      <c r="G323" s="86" t="str">
        <f t="shared" si="34"/>
        <v/>
      </c>
      <c r="H323" s="86" t="str">
        <f t="shared" si="29"/>
        <v/>
      </c>
      <c r="I323" s="86" t="e">
        <f t="shared" si="30"/>
        <v>#VALUE!</v>
      </c>
      <c r="J323" s="112"/>
    </row>
    <row r="324" spans="3:10" x14ac:dyDescent="0.25">
      <c r="C324" s="88">
        <f t="shared" si="31"/>
        <v>310</v>
      </c>
      <c r="D324" s="86" t="str">
        <f t="shared" si="35"/>
        <v/>
      </c>
      <c r="E324" s="86" t="str">
        <f t="shared" si="32"/>
        <v/>
      </c>
      <c r="F324" s="87" t="str">
        <f t="shared" si="33"/>
        <v/>
      </c>
      <c r="G324" s="86" t="str">
        <f t="shared" si="34"/>
        <v/>
      </c>
      <c r="H324" s="86" t="str">
        <f t="shared" si="29"/>
        <v/>
      </c>
      <c r="I324" s="86" t="e">
        <f t="shared" si="30"/>
        <v>#VALUE!</v>
      </c>
      <c r="J324" s="112"/>
    </row>
    <row r="325" spans="3:10" x14ac:dyDescent="0.25">
      <c r="C325" s="88">
        <f t="shared" si="31"/>
        <v>311</v>
      </c>
      <c r="D325" s="86" t="str">
        <f t="shared" si="35"/>
        <v/>
      </c>
      <c r="E325" s="86" t="str">
        <f t="shared" si="32"/>
        <v/>
      </c>
      <c r="F325" s="87" t="str">
        <f t="shared" si="33"/>
        <v/>
      </c>
      <c r="G325" s="86" t="str">
        <f t="shared" si="34"/>
        <v/>
      </c>
      <c r="H325" s="86" t="str">
        <f t="shared" si="29"/>
        <v/>
      </c>
      <c r="I325" s="86" t="e">
        <f t="shared" si="30"/>
        <v>#VALUE!</v>
      </c>
      <c r="J325" s="112"/>
    </row>
    <row r="326" spans="3:10" x14ac:dyDescent="0.25">
      <c r="C326" s="88">
        <f t="shared" si="31"/>
        <v>312</v>
      </c>
      <c r="D326" s="86" t="str">
        <f t="shared" si="35"/>
        <v/>
      </c>
      <c r="E326" s="86" t="str">
        <f t="shared" si="32"/>
        <v/>
      </c>
      <c r="F326" s="87" t="str">
        <f t="shared" si="33"/>
        <v/>
      </c>
      <c r="G326" s="86" t="str">
        <f t="shared" si="34"/>
        <v/>
      </c>
      <c r="H326" s="86" t="str">
        <f t="shared" si="29"/>
        <v/>
      </c>
      <c r="I326" s="86" t="e">
        <f t="shared" si="30"/>
        <v>#VALUE!</v>
      </c>
      <c r="J326" s="112"/>
    </row>
    <row r="327" spans="3:10" x14ac:dyDescent="0.25">
      <c r="C327" s="88">
        <f t="shared" si="31"/>
        <v>313</v>
      </c>
      <c r="D327" s="86" t="str">
        <f t="shared" si="35"/>
        <v/>
      </c>
      <c r="E327" s="86" t="str">
        <f t="shared" si="32"/>
        <v/>
      </c>
      <c r="F327" s="87" t="str">
        <f t="shared" si="33"/>
        <v/>
      </c>
      <c r="G327" s="86" t="str">
        <f t="shared" si="34"/>
        <v/>
      </c>
      <c r="H327" s="86" t="str">
        <f t="shared" si="29"/>
        <v/>
      </c>
      <c r="I327" s="86" t="e">
        <f t="shared" si="30"/>
        <v>#VALUE!</v>
      </c>
      <c r="J327" s="112"/>
    </row>
    <row r="328" spans="3:10" x14ac:dyDescent="0.25">
      <c r="C328" s="88">
        <f t="shared" si="31"/>
        <v>314</v>
      </c>
      <c r="D328" s="86" t="str">
        <f t="shared" si="35"/>
        <v/>
      </c>
      <c r="E328" s="86" t="str">
        <f t="shared" si="32"/>
        <v/>
      </c>
      <c r="F328" s="87" t="str">
        <f t="shared" si="33"/>
        <v/>
      </c>
      <c r="G328" s="86" t="str">
        <f t="shared" si="34"/>
        <v/>
      </c>
      <c r="H328" s="86" t="str">
        <f t="shared" si="29"/>
        <v/>
      </c>
      <c r="I328" s="86" t="e">
        <f t="shared" si="30"/>
        <v>#VALUE!</v>
      </c>
      <c r="J328" s="112"/>
    </row>
    <row r="329" spans="3:10" x14ac:dyDescent="0.25">
      <c r="C329" s="88">
        <f t="shared" si="31"/>
        <v>315</v>
      </c>
      <c r="D329" s="86" t="str">
        <f t="shared" si="35"/>
        <v/>
      </c>
      <c r="E329" s="86" t="str">
        <f t="shared" si="32"/>
        <v/>
      </c>
      <c r="F329" s="87" t="str">
        <f t="shared" si="33"/>
        <v/>
      </c>
      <c r="G329" s="86" t="str">
        <f t="shared" si="34"/>
        <v/>
      </c>
      <c r="H329" s="86" t="str">
        <f t="shared" si="29"/>
        <v/>
      </c>
      <c r="I329" s="86" t="e">
        <f t="shared" si="30"/>
        <v>#VALUE!</v>
      </c>
      <c r="J329" s="112"/>
    </row>
    <row r="330" spans="3:10" x14ac:dyDescent="0.25">
      <c r="C330" s="88">
        <f t="shared" si="31"/>
        <v>316</v>
      </c>
      <c r="D330" s="86" t="str">
        <f t="shared" si="35"/>
        <v/>
      </c>
      <c r="E330" s="86" t="str">
        <f t="shared" si="32"/>
        <v/>
      </c>
      <c r="F330" s="87" t="str">
        <f t="shared" si="33"/>
        <v/>
      </c>
      <c r="G330" s="86" t="str">
        <f t="shared" si="34"/>
        <v/>
      </c>
      <c r="H330" s="86" t="str">
        <f t="shared" si="29"/>
        <v/>
      </c>
      <c r="I330" s="86" t="e">
        <f t="shared" si="30"/>
        <v>#VALUE!</v>
      </c>
      <c r="J330" s="112"/>
    </row>
    <row r="331" spans="3:10" x14ac:dyDescent="0.25">
      <c r="C331" s="88">
        <f t="shared" si="31"/>
        <v>317</v>
      </c>
      <c r="D331" s="86" t="str">
        <f t="shared" si="35"/>
        <v/>
      </c>
      <c r="E331" s="86" t="str">
        <f t="shared" si="32"/>
        <v/>
      </c>
      <c r="F331" s="87" t="str">
        <f t="shared" si="33"/>
        <v/>
      </c>
      <c r="G331" s="86" t="str">
        <f t="shared" si="34"/>
        <v/>
      </c>
      <c r="H331" s="86" t="str">
        <f t="shared" si="29"/>
        <v/>
      </c>
      <c r="I331" s="86" t="e">
        <f t="shared" si="30"/>
        <v>#VALUE!</v>
      </c>
      <c r="J331" s="112"/>
    </row>
    <row r="332" spans="3:10" x14ac:dyDescent="0.25">
      <c r="C332" s="88">
        <f t="shared" si="31"/>
        <v>318</v>
      </c>
      <c r="D332" s="86" t="str">
        <f t="shared" si="35"/>
        <v/>
      </c>
      <c r="E332" s="86" t="str">
        <f t="shared" si="32"/>
        <v/>
      </c>
      <c r="F332" s="87" t="str">
        <f t="shared" si="33"/>
        <v/>
      </c>
      <c r="G332" s="86" t="str">
        <f t="shared" si="34"/>
        <v/>
      </c>
      <c r="H332" s="86" t="str">
        <f t="shared" si="29"/>
        <v/>
      </c>
      <c r="I332" s="86" t="e">
        <f t="shared" si="30"/>
        <v>#VALUE!</v>
      </c>
      <c r="J332" s="112"/>
    </row>
    <row r="333" spans="3:10" x14ac:dyDescent="0.25">
      <c r="C333" s="88">
        <f t="shared" si="31"/>
        <v>319</v>
      </c>
      <c r="D333" s="86" t="str">
        <f t="shared" si="35"/>
        <v/>
      </c>
      <c r="E333" s="86" t="str">
        <f t="shared" si="32"/>
        <v/>
      </c>
      <c r="F333" s="87" t="str">
        <f t="shared" si="33"/>
        <v/>
      </c>
      <c r="G333" s="86" t="str">
        <f t="shared" si="34"/>
        <v/>
      </c>
      <c r="H333" s="86" t="str">
        <f t="shared" si="29"/>
        <v/>
      </c>
      <c r="I333" s="86" t="e">
        <f t="shared" si="30"/>
        <v>#VALUE!</v>
      </c>
      <c r="J333" s="112"/>
    </row>
    <row r="334" spans="3:10" x14ac:dyDescent="0.25">
      <c r="C334" s="88">
        <f t="shared" si="31"/>
        <v>320</v>
      </c>
      <c r="D334" s="86" t="str">
        <f t="shared" si="35"/>
        <v/>
      </c>
      <c r="E334" s="86" t="str">
        <f t="shared" si="32"/>
        <v/>
      </c>
      <c r="F334" s="87" t="str">
        <f t="shared" si="33"/>
        <v/>
      </c>
      <c r="G334" s="86" t="str">
        <f t="shared" si="34"/>
        <v/>
      </c>
      <c r="H334" s="86" t="str">
        <f t="shared" si="29"/>
        <v/>
      </c>
      <c r="I334" s="86" t="e">
        <f t="shared" si="30"/>
        <v>#VALUE!</v>
      </c>
      <c r="J334" s="112"/>
    </row>
    <row r="335" spans="3:10" x14ac:dyDescent="0.25">
      <c r="C335" s="88">
        <f t="shared" si="31"/>
        <v>321</v>
      </c>
      <c r="D335" s="86" t="str">
        <f t="shared" si="35"/>
        <v/>
      </c>
      <c r="E335" s="86" t="str">
        <f t="shared" si="32"/>
        <v/>
      </c>
      <c r="F335" s="87" t="str">
        <f t="shared" si="33"/>
        <v/>
      </c>
      <c r="G335" s="86" t="str">
        <f t="shared" si="34"/>
        <v/>
      </c>
      <c r="H335" s="86" t="str">
        <f t="shared" ref="H335:H340" si="36">IF(C335&lt;=$D$7*$E$5,IF(C335&lt;=$D$9,IF($D$8="Capital e Intereses",0,$G$14*$D$11*$G$11),G334*$D$11*$G$11),"")</f>
        <v/>
      </c>
      <c r="I335" s="86" t="e">
        <f t="shared" ref="I335:I402" si="37">IF(C335="","",IF($E$5*$D$7&gt;=C335,E335*$G$10+F335,E335+F335))</f>
        <v>#VALUE!</v>
      </c>
      <c r="J335" s="112"/>
    </row>
    <row r="336" spans="3:10" x14ac:dyDescent="0.25">
      <c r="C336" s="88">
        <f t="shared" ref="C336:C399" si="38">IF(OR(C335=$D$10,C335=""),"",IF($D$8="Capital e Intereses",IF(ISNUMBER(C335),C335+1,IF(OR($D$9="",$D$9=0),1,$D$9+1)),IF(ISNUMBER(C335),C335+1,1)))</f>
        <v>322</v>
      </c>
      <c r="D336" s="86" t="str">
        <f t="shared" si="35"/>
        <v/>
      </c>
      <c r="E336" s="86" t="str">
        <f t="shared" ref="E336:E399" si="39">IF(C336&lt;=$D$10,IF(C336&lt;=$D$9,IF($D$8="Capital e Intereses",0,$G$14*$D$11),G335*$D$11),"")</f>
        <v/>
      </c>
      <c r="F336" s="87" t="str">
        <f t="shared" ref="F336:F399" si="40">IF(C336&lt;=$D$10,D336-E336,"")</f>
        <v/>
      </c>
      <c r="G336" s="86" t="str">
        <f t="shared" ref="G336:G399" si="41">IF(C336&lt;=$D$10,IF(C336&lt;=$D$9,IF($D$8="Capital e Intereses",$G$14*(1+$D$11)^C336,G335-F336),G335-F336),"")</f>
        <v/>
      </c>
      <c r="H336" s="86" t="str">
        <f t="shared" si="36"/>
        <v/>
      </c>
      <c r="I336" s="86" t="e">
        <f t="shared" si="37"/>
        <v>#VALUE!</v>
      </c>
      <c r="J336" s="112"/>
    </row>
    <row r="337" spans="3:10" x14ac:dyDescent="0.25">
      <c r="C337" s="88">
        <f t="shared" si="38"/>
        <v>323</v>
      </c>
      <c r="D337" s="86" t="str">
        <f t="shared" si="35"/>
        <v/>
      </c>
      <c r="E337" s="86" t="str">
        <f t="shared" si="39"/>
        <v/>
      </c>
      <c r="F337" s="87" t="str">
        <f t="shared" si="40"/>
        <v/>
      </c>
      <c r="G337" s="86" t="str">
        <f t="shared" si="41"/>
        <v/>
      </c>
      <c r="H337" s="86" t="str">
        <f t="shared" si="36"/>
        <v/>
      </c>
      <c r="I337" s="86" t="e">
        <f t="shared" si="37"/>
        <v>#VALUE!</v>
      </c>
      <c r="J337" s="112"/>
    </row>
    <row r="338" spans="3:10" x14ac:dyDescent="0.25">
      <c r="C338" s="88">
        <f t="shared" si="38"/>
        <v>324</v>
      </c>
      <c r="D338" s="86" t="str">
        <f t="shared" ref="D338:D401" si="42">IF(C338&lt;=$D$10,IF(C338&lt;=$D$9,IF($D$8="Capital e Intereses",0,$G$14*$D$11),IF($D$8="Capital",($G$14/PV($D$11,$D$10-$D$9,-1)),$G$14*(1+$D$11)^$D$9/PV($D$11,$D$10-$D$9,-1))),"")</f>
        <v/>
      </c>
      <c r="E338" s="86" t="str">
        <f t="shared" si="39"/>
        <v/>
      </c>
      <c r="F338" s="87" t="str">
        <f t="shared" si="40"/>
        <v/>
      </c>
      <c r="G338" s="86" t="str">
        <f t="shared" si="41"/>
        <v/>
      </c>
      <c r="H338" s="86" t="str">
        <f t="shared" si="36"/>
        <v/>
      </c>
      <c r="I338" s="86" t="e">
        <f t="shared" si="37"/>
        <v>#VALUE!</v>
      </c>
      <c r="J338" s="112"/>
    </row>
    <row r="339" spans="3:10" x14ac:dyDescent="0.25">
      <c r="C339" s="88">
        <f t="shared" si="38"/>
        <v>325</v>
      </c>
      <c r="D339" s="86" t="str">
        <f t="shared" si="42"/>
        <v/>
      </c>
      <c r="E339" s="86" t="str">
        <f t="shared" si="39"/>
        <v/>
      </c>
      <c r="F339" s="87" t="str">
        <f t="shared" si="40"/>
        <v/>
      </c>
      <c r="G339" s="86" t="str">
        <f t="shared" si="41"/>
        <v/>
      </c>
      <c r="H339" s="86" t="str">
        <f t="shared" si="36"/>
        <v/>
      </c>
      <c r="I339" s="86" t="e">
        <f t="shared" si="37"/>
        <v>#VALUE!</v>
      </c>
      <c r="J339" s="112"/>
    </row>
    <row r="340" spans="3:10" x14ac:dyDescent="0.25">
      <c r="C340" s="88">
        <f t="shared" si="38"/>
        <v>326</v>
      </c>
      <c r="D340" s="86" t="str">
        <f t="shared" si="42"/>
        <v/>
      </c>
      <c r="E340" s="86" t="str">
        <f t="shared" si="39"/>
        <v/>
      </c>
      <c r="F340" s="87" t="str">
        <f t="shared" si="40"/>
        <v/>
      </c>
      <c r="G340" s="86" t="str">
        <f t="shared" si="41"/>
        <v/>
      </c>
      <c r="H340" s="86" t="str">
        <f t="shared" si="36"/>
        <v/>
      </c>
      <c r="I340" s="86" t="e">
        <f t="shared" si="37"/>
        <v>#VALUE!</v>
      </c>
      <c r="J340" s="112"/>
    </row>
    <row r="341" spans="3:10" x14ac:dyDescent="0.25">
      <c r="C341" s="88">
        <f t="shared" si="38"/>
        <v>327</v>
      </c>
      <c r="D341" s="86" t="str">
        <f t="shared" si="42"/>
        <v/>
      </c>
      <c r="E341" s="86" t="str">
        <f t="shared" si="39"/>
        <v/>
      </c>
      <c r="F341" s="87" t="str">
        <f t="shared" si="40"/>
        <v/>
      </c>
      <c r="G341" s="86" t="str">
        <f t="shared" si="41"/>
        <v/>
      </c>
      <c r="H341" s="86" t="str">
        <f t="shared" ref="H341:H400" si="43">IF(C341&lt;=$D$10,IF(C341&lt;=$D$9,IF($D$8="Capital e Intereses",0,$G$14*$D$11*$G$11),G340*$D$11*$G$11),"")</f>
        <v/>
      </c>
      <c r="I341" s="86" t="e">
        <f t="shared" si="37"/>
        <v>#VALUE!</v>
      </c>
      <c r="J341" s="112"/>
    </row>
    <row r="342" spans="3:10" x14ac:dyDescent="0.25">
      <c r="C342" s="88">
        <f t="shared" si="38"/>
        <v>328</v>
      </c>
      <c r="D342" s="86" t="str">
        <f t="shared" si="42"/>
        <v/>
      </c>
      <c r="E342" s="86" t="str">
        <f t="shared" si="39"/>
        <v/>
      </c>
      <c r="F342" s="87" t="str">
        <f t="shared" si="40"/>
        <v/>
      </c>
      <c r="G342" s="86" t="str">
        <f t="shared" si="41"/>
        <v/>
      </c>
      <c r="H342" s="86" t="str">
        <f t="shared" si="43"/>
        <v/>
      </c>
      <c r="I342" s="86" t="e">
        <f t="shared" si="37"/>
        <v>#VALUE!</v>
      </c>
      <c r="J342" s="112"/>
    </row>
    <row r="343" spans="3:10" x14ac:dyDescent="0.25">
      <c r="C343" s="88">
        <f t="shared" si="38"/>
        <v>329</v>
      </c>
      <c r="D343" s="86" t="str">
        <f t="shared" si="42"/>
        <v/>
      </c>
      <c r="E343" s="86" t="str">
        <f t="shared" si="39"/>
        <v/>
      </c>
      <c r="F343" s="87" t="str">
        <f t="shared" si="40"/>
        <v/>
      </c>
      <c r="G343" s="86" t="str">
        <f t="shared" si="41"/>
        <v/>
      </c>
      <c r="H343" s="86" t="str">
        <f t="shared" si="43"/>
        <v/>
      </c>
      <c r="I343" s="86" t="e">
        <f t="shared" si="37"/>
        <v>#VALUE!</v>
      </c>
      <c r="J343" s="112"/>
    </row>
    <row r="344" spans="3:10" x14ac:dyDescent="0.25">
      <c r="C344" s="88">
        <f t="shared" si="38"/>
        <v>330</v>
      </c>
      <c r="D344" s="86" t="str">
        <f t="shared" si="42"/>
        <v/>
      </c>
      <c r="E344" s="86" t="str">
        <f t="shared" si="39"/>
        <v/>
      </c>
      <c r="F344" s="87" t="str">
        <f t="shared" si="40"/>
        <v/>
      </c>
      <c r="G344" s="86" t="str">
        <f t="shared" si="41"/>
        <v/>
      </c>
      <c r="H344" s="86" t="str">
        <f t="shared" si="43"/>
        <v/>
      </c>
      <c r="I344" s="86" t="e">
        <f t="shared" si="37"/>
        <v>#VALUE!</v>
      </c>
      <c r="J344" s="112"/>
    </row>
    <row r="345" spans="3:10" x14ac:dyDescent="0.25">
      <c r="C345" s="88">
        <f t="shared" si="38"/>
        <v>331</v>
      </c>
      <c r="D345" s="86" t="str">
        <f t="shared" si="42"/>
        <v/>
      </c>
      <c r="E345" s="86" t="str">
        <f t="shared" si="39"/>
        <v/>
      </c>
      <c r="F345" s="87" t="str">
        <f t="shared" si="40"/>
        <v/>
      </c>
      <c r="G345" s="86" t="str">
        <f t="shared" si="41"/>
        <v/>
      </c>
      <c r="H345" s="86" t="str">
        <f t="shared" si="43"/>
        <v/>
      </c>
      <c r="I345" s="86" t="e">
        <f t="shared" si="37"/>
        <v>#VALUE!</v>
      </c>
      <c r="J345" s="112"/>
    </row>
    <row r="346" spans="3:10" x14ac:dyDescent="0.25">
      <c r="C346" s="88">
        <f t="shared" si="38"/>
        <v>332</v>
      </c>
      <c r="D346" s="86" t="str">
        <f t="shared" si="42"/>
        <v/>
      </c>
      <c r="E346" s="86" t="str">
        <f t="shared" si="39"/>
        <v/>
      </c>
      <c r="F346" s="87" t="str">
        <f t="shared" si="40"/>
        <v/>
      </c>
      <c r="G346" s="86" t="str">
        <f t="shared" si="41"/>
        <v/>
      </c>
      <c r="H346" s="86" t="str">
        <f t="shared" si="43"/>
        <v/>
      </c>
      <c r="I346" s="86" t="e">
        <f t="shared" si="37"/>
        <v>#VALUE!</v>
      </c>
      <c r="J346" s="112"/>
    </row>
    <row r="347" spans="3:10" x14ac:dyDescent="0.25">
      <c r="C347" s="88">
        <f t="shared" si="38"/>
        <v>333</v>
      </c>
      <c r="D347" s="86" t="str">
        <f t="shared" si="42"/>
        <v/>
      </c>
      <c r="E347" s="86" t="str">
        <f t="shared" si="39"/>
        <v/>
      </c>
      <c r="F347" s="87" t="str">
        <f t="shared" si="40"/>
        <v/>
      </c>
      <c r="G347" s="86" t="str">
        <f t="shared" si="41"/>
        <v/>
      </c>
      <c r="H347" s="86" t="str">
        <f t="shared" si="43"/>
        <v/>
      </c>
      <c r="I347" s="86" t="e">
        <f t="shared" si="37"/>
        <v>#VALUE!</v>
      </c>
      <c r="J347" s="112"/>
    </row>
    <row r="348" spans="3:10" x14ac:dyDescent="0.25">
      <c r="C348" s="88">
        <f t="shared" si="38"/>
        <v>334</v>
      </c>
      <c r="D348" s="86" t="str">
        <f t="shared" si="42"/>
        <v/>
      </c>
      <c r="E348" s="86" t="str">
        <f t="shared" si="39"/>
        <v/>
      </c>
      <c r="F348" s="87" t="str">
        <f t="shared" si="40"/>
        <v/>
      </c>
      <c r="G348" s="86" t="str">
        <f t="shared" si="41"/>
        <v/>
      </c>
      <c r="H348" s="86" t="str">
        <f t="shared" si="43"/>
        <v/>
      </c>
      <c r="I348" s="86" t="e">
        <f t="shared" si="37"/>
        <v>#VALUE!</v>
      </c>
      <c r="J348" s="112"/>
    </row>
    <row r="349" spans="3:10" x14ac:dyDescent="0.25">
      <c r="C349" s="88">
        <f t="shared" si="38"/>
        <v>335</v>
      </c>
      <c r="D349" s="86" t="str">
        <f t="shared" si="42"/>
        <v/>
      </c>
      <c r="E349" s="86" t="str">
        <f t="shared" si="39"/>
        <v/>
      </c>
      <c r="F349" s="87" t="str">
        <f t="shared" si="40"/>
        <v/>
      </c>
      <c r="G349" s="86" t="str">
        <f t="shared" si="41"/>
        <v/>
      </c>
      <c r="H349" s="86" t="str">
        <f t="shared" si="43"/>
        <v/>
      </c>
      <c r="I349" s="86" t="e">
        <f t="shared" si="37"/>
        <v>#VALUE!</v>
      </c>
      <c r="J349" s="112"/>
    </row>
    <row r="350" spans="3:10" x14ac:dyDescent="0.25">
      <c r="C350" s="88">
        <f t="shared" si="38"/>
        <v>336</v>
      </c>
      <c r="D350" s="86" t="str">
        <f t="shared" si="42"/>
        <v/>
      </c>
      <c r="E350" s="86" t="str">
        <f t="shared" si="39"/>
        <v/>
      </c>
      <c r="F350" s="87" t="str">
        <f t="shared" si="40"/>
        <v/>
      </c>
      <c r="G350" s="86" t="str">
        <f t="shared" si="41"/>
        <v/>
      </c>
      <c r="H350" s="86" t="str">
        <f t="shared" si="43"/>
        <v/>
      </c>
      <c r="I350" s="86" t="e">
        <f t="shared" si="37"/>
        <v>#VALUE!</v>
      </c>
      <c r="J350" s="112"/>
    </row>
    <row r="351" spans="3:10" x14ac:dyDescent="0.25">
      <c r="C351" s="88">
        <f t="shared" si="38"/>
        <v>337</v>
      </c>
      <c r="D351" s="86" t="str">
        <f t="shared" si="42"/>
        <v/>
      </c>
      <c r="E351" s="86" t="str">
        <f t="shared" si="39"/>
        <v/>
      </c>
      <c r="F351" s="87" t="str">
        <f t="shared" si="40"/>
        <v/>
      </c>
      <c r="G351" s="86" t="str">
        <f t="shared" si="41"/>
        <v/>
      </c>
      <c r="H351" s="86" t="str">
        <f t="shared" si="43"/>
        <v/>
      </c>
      <c r="I351" s="86" t="e">
        <f t="shared" si="37"/>
        <v>#VALUE!</v>
      </c>
      <c r="J351" s="112"/>
    </row>
    <row r="352" spans="3:10" x14ac:dyDescent="0.25">
      <c r="C352" s="88">
        <f t="shared" si="38"/>
        <v>338</v>
      </c>
      <c r="D352" s="86" t="str">
        <f t="shared" si="42"/>
        <v/>
      </c>
      <c r="E352" s="86" t="str">
        <f t="shared" si="39"/>
        <v/>
      </c>
      <c r="F352" s="87" t="str">
        <f t="shared" si="40"/>
        <v/>
      </c>
      <c r="G352" s="86" t="str">
        <f t="shared" si="41"/>
        <v/>
      </c>
      <c r="H352" s="86" t="str">
        <f t="shared" si="43"/>
        <v/>
      </c>
      <c r="I352" s="86" t="e">
        <f t="shared" si="37"/>
        <v>#VALUE!</v>
      </c>
      <c r="J352" s="112"/>
    </row>
    <row r="353" spans="3:10" x14ac:dyDescent="0.25">
      <c r="C353" s="88">
        <f t="shared" si="38"/>
        <v>339</v>
      </c>
      <c r="D353" s="86" t="str">
        <f t="shared" si="42"/>
        <v/>
      </c>
      <c r="E353" s="86" t="str">
        <f t="shared" si="39"/>
        <v/>
      </c>
      <c r="F353" s="87" t="str">
        <f t="shared" si="40"/>
        <v/>
      </c>
      <c r="G353" s="86" t="str">
        <f t="shared" si="41"/>
        <v/>
      </c>
      <c r="H353" s="86" t="str">
        <f t="shared" si="43"/>
        <v/>
      </c>
      <c r="I353" s="86" t="e">
        <f t="shared" si="37"/>
        <v>#VALUE!</v>
      </c>
      <c r="J353" s="112"/>
    </row>
    <row r="354" spans="3:10" x14ac:dyDescent="0.25">
      <c r="C354" s="88">
        <f t="shared" si="38"/>
        <v>340</v>
      </c>
      <c r="D354" s="86" t="str">
        <f t="shared" si="42"/>
        <v/>
      </c>
      <c r="E354" s="86" t="str">
        <f t="shared" si="39"/>
        <v/>
      </c>
      <c r="F354" s="87" t="str">
        <f t="shared" si="40"/>
        <v/>
      </c>
      <c r="G354" s="86" t="str">
        <f t="shared" si="41"/>
        <v/>
      </c>
      <c r="H354" s="86" t="str">
        <f t="shared" si="43"/>
        <v/>
      </c>
      <c r="I354" s="86" t="e">
        <f t="shared" si="37"/>
        <v>#VALUE!</v>
      </c>
      <c r="J354" s="112"/>
    </row>
    <row r="355" spans="3:10" x14ac:dyDescent="0.25">
      <c r="C355" s="88">
        <f t="shared" si="38"/>
        <v>341</v>
      </c>
      <c r="D355" s="86" t="str">
        <f t="shared" si="42"/>
        <v/>
      </c>
      <c r="E355" s="86" t="str">
        <f t="shared" si="39"/>
        <v/>
      </c>
      <c r="F355" s="87" t="str">
        <f t="shared" si="40"/>
        <v/>
      </c>
      <c r="G355" s="86" t="str">
        <f t="shared" si="41"/>
        <v/>
      </c>
      <c r="H355" s="86" t="str">
        <f t="shared" si="43"/>
        <v/>
      </c>
      <c r="I355" s="86" t="e">
        <f t="shared" si="37"/>
        <v>#VALUE!</v>
      </c>
      <c r="J355" s="112"/>
    </row>
    <row r="356" spans="3:10" x14ac:dyDescent="0.25">
      <c r="C356" s="88">
        <f t="shared" si="38"/>
        <v>342</v>
      </c>
      <c r="D356" s="86" t="str">
        <f t="shared" si="42"/>
        <v/>
      </c>
      <c r="E356" s="86" t="str">
        <f t="shared" si="39"/>
        <v/>
      </c>
      <c r="F356" s="87" t="str">
        <f t="shared" si="40"/>
        <v/>
      </c>
      <c r="G356" s="86" t="str">
        <f t="shared" si="41"/>
        <v/>
      </c>
      <c r="H356" s="86" t="str">
        <f t="shared" si="43"/>
        <v/>
      </c>
      <c r="I356" s="86" t="e">
        <f t="shared" si="37"/>
        <v>#VALUE!</v>
      </c>
      <c r="J356" s="112"/>
    </row>
    <row r="357" spans="3:10" x14ac:dyDescent="0.25">
      <c r="C357" s="88">
        <f t="shared" si="38"/>
        <v>343</v>
      </c>
      <c r="D357" s="86" t="str">
        <f t="shared" si="42"/>
        <v/>
      </c>
      <c r="E357" s="86" t="str">
        <f t="shared" si="39"/>
        <v/>
      </c>
      <c r="F357" s="87" t="str">
        <f t="shared" si="40"/>
        <v/>
      </c>
      <c r="G357" s="86" t="str">
        <f t="shared" si="41"/>
        <v/>
      </c>
      <c r="H357" s="86" t="str">
        <f t="shared" si="43"/>
        <v/>
      </c>
      <c r="I357" s="86" t="e">
        <f t="shared" si="37"/>
        <v>#VALUE!</v>
      </c>
      <c r="J357" s="112"/>
    </row>
    <row r="358" spans="3:10" x14ac:dyDescent="0.25">
      <c r="C358" s="88">
        <f t="shared" si="38"/>
        <v>344</v>
      </c>
      <c r="D358" s="86" t="str">
        <f t="shared" si="42"/>
        <v/>
      </c>
      <c r="E358" s="86" t="str">
        <f t="shared" si="39"/>
        <v/>
      </c>
      <c r="F358" s="87" t="str">
        <f t="shared" si="40"/>
        <v/>
      </c>
      <c r="G358" s="86" t="str">
        <f t="shared" si="41"/>
        <v/>
      </c>
      <c r="H358" s="86" t="str">
        <f t="shared" si="43"/>
        <v/>
      </c>
      <c r="I358" s="86" t="e">
        <f t="shared" si="37"/>
        <v>#VALUE!</v>
      </c>
      <c r="J358" s="112"/>
    </row>
    <row r="359" spans="3:10" x14ac:dyDescent="0.25">
      <c r="C359" s="88">
        <f t="shared" si="38"/>
        <v>345</v>
      </c>
      <c r="D359" s="86" t="str">
        <f t="shared" si="42"/>
        <v/>
      </c>
      <c r="E359" s="86" t="str">
        <f t="shared" si="39"/>
        <v/>
      </c>
      <c r="F359" s="87" t="str">
        <f t="shared" si="40"/>
        <v/>
      </c>
      <c r="G359" s="86" t="str">
        <f t="shared" si="41"/>
        <v/>
      </c>
      <c r="H359" s="86" t="str">
        <f t="shared" si="43"/>
        <v/>
      </c>
      <c r="I359" s="86" t="e">
        <f t="shared" si="37"/>
        <v>#VALUE!</v>
      </c>
      <c r="J359" s="112"/>
    </row>
    <row r="360" spans="3:10" x14ac:dyDescent="0.25">
      <c r="C360" s="88">
        <f t="shared" si="38"/>
        <v>346</v>
      </c>
      <c r="D360" s="86" t="str">
        <f t="shared" si="42"/>
        <v/>
      </c>
      <c r="E360" s="86" t="str">
        <f t="shared" si="39"/>
        <v/>
      </c>
      <c r="F360" s="87" t="str">
        <f t="shared" si="40"/>
        <v/>
      </c>
      <c r="G360" s="86" t="str">
        <f t="shared" si="41"/>
        <v/>
      </c>
      <c r="H360" s="86" t="str">
        <f t="shared" si="43"/>
        <v/>
      </c>
      <c r="I360" s="86" t="e">
        <f t="shared" si="37"/>
        <v>#VALUE!</v>
      </c>
      <c r="J360" s="112"/>
    </row>
    <row r="361" spans="3:10" x14ac:dyDescent="0.25">
      <c r="C361" s="88">
        <f t="shared" si="38"/>
        <v>347</v>
      </c>
      <c r="D361" s="86" t="str">
        <f t="shared" si="42"/>
        <v/>
      </c>
      <c r="E361" s="86" t="str">
        <f t="shared" si="39"/>
        <v/>
      </c>
      <c r="F361" s="87" t="str">
        <f t="shared" si="40"/>
        <v/>
      </c>
      <c r="G361" s="86" t="str">
        <f t="shared" si="41"/>
        <v/>
      </c>
      <c r="H361" s="86" t="str">
        <f t="shared" si="43"/>
        <v/>
      </c>
      <c r="I361" s="86" t="e">
        <f t="shared" si="37"/>
        <v>#VALUE!</v>
      </c>
      <c r="J361" s="112"/>
    </row>
    <row r="362" spans="3:10" x14ac:dyDescent="0.25">
      <c r="C362" s="88">
        <f t="shared" si="38"/>
        <v>348</v>
      </c>
      <c r="D362" s="86" t="str">
        <f t="shared" si="42"/>
        <v/>
      </c>
      <c r="E362" s="86" t="str">
        <f t="shared" si="39"/>
        <v/>
      </c>
      <c r="F362" s="87" t="str">
        <f t="shared" si="40"/>
        <v/>
      </c>
      <c r="G362" s="86" t="str">
        <f t="shared" si="41"/>
        <v/>
      </c>
      <c r="H362" s="86" t="str">
        <f t="shared" si="43"/>
        <v/>
      </c>
      <c r="I362" s="86" t="e">
        <f t="shared" si="37"/>
        <v>#VALUE!</v>
      </c>
      <c r="J362" s="112"/>
    </row>
    <row r="363" spans="3:10" x14ac:dyDescent="0.25">
      <c r="C363" s="88">
        <f t="shared" si="38"/>
        <v>349</v>
      </c>
      <c r="D363" s="86" t="str">
        <f t="shared" si="42"/>
        <v/>
      </c>
      <c r="E363" s="86" t="str">
        <f t="shared" si="39"/>
        <v/>
      </c>
      <c r="F363" s="87" t="str">
        <f t="shared" si="40"/>
        <v/>
      </c>
      <c r="G363" s="86" t="str">
        <f t="shared" si="41"/>
        <v/>
      </c>
      <c r="H363" s="86" t="str">
        <f t="shared" si="43"/>
        <v/>
      </c>
      <c r="I363" s="86" t="e">
        <f t="shared" si="37"/>
        <v>#VALUE!</v>
      </c>
      <c r="J363" s="112"/>
    </row>
    <row r="364" spans="3:10" x14ac:dyDescent="0.25">
      <c r="C364" s="88">
        <f t="shared" si="38"/>
        <v>350</v>
      </c>
      <c r="D364" s="86" t="str">
        <f t="shared" si="42"/>
        <v/>
      </c>
      <c r="E364" s="86" t="str">
        <f t="shared" si="39"/>
        <v/>
      </c>
      <c r="F364" s="87" t="str">
        <f t="shared" si="40"/>
        <v/>
      </c>
      <c r="G364" s="86" t="str">
        <f t="shared" si="41"/>
        <v/>
      </c>
      <c r="H364" s="86" t="str">
        <f t="shared" si="43"/>
        <v/>
      </c>
      <c r="I364" s="86" t="e">
        <f t="shared" si="37"/>
        <v>#VALUE!</v>
      </c>
      <c r="J364" s="112"/>
    </row>
    <row r="365" spans="3:10" x14ac:dyDescent="0.25">
      <c r="C365" s="88">
        <f t="shared" si="38"/>
        <v>351</v>
      </c>
      <c r="D365" s="86" t="str">
        <f t="shared" si="42"/>
        <v/>
      </c>
      <c r="E365" s="86" t="str">
        <f t="shared" si="39"/>
        <v/>
      </c>
      <c r="F365" s="87" t="str">
        <f t="shared" si="40"/>
        <v/>
      </c>
      <c r="G365" s="86" t="str">
        <f t="shared" si="41"/>
        <v/>
      </c>
      <c r="H365" s="86" t="str">
        <f t="shared" si="43"/>
        <v/>
      </c>
      <c r="I365" s="86" t="e">
        <f t="shared" si="37"/>
        <v>#VALUE!</v>
      </c>
      <c r="J365" s="112"/>
    </row>
    <row r="366" spans="3:10" x14ac:dyDescent="0.25">
      <c r="C366" s="88">
        <f t="shared" si="38"/>
        <v>352</v>
      </c>
      <c r="D366" s="86" t="str">
        <f t="shared" si="42"/>
        <v/>
      </c>
      <c r="E366" s="86" t="str">
        <f t="shared" si="39"/>
        <v/>
      </c>
      <c r="F366" s="87" t="str">
        <f t="shared" si="40"/>
        <v/>
      </c>
      <c r="G366" s="86" t="str">
        <f t="shared" si="41"/>
        <v/>
      </c>
      <c r="H366" s="86" t="str">
        <f t="shared" si="43"/>
        <v/>
      </c>
      <c r="I366" s="86" t="e">
        <f t="shared" si="37"/>
        <v>#VALUE!</v>
      </c>
      <c r="J366" s="112"/>
    </row>
    <row r="367" spans="3:10" x14ac:dyDescent="0.25">
      <c r="C367" s="88">
        <f t="shared" si="38"/>
        <v>353</v>
      </c>
      <c r="D367" s="86" t="str">
        <f t="shared" si="42"/>
        <v/>
      </c>
      <c r="E367" s="86" t="str">
        <f t="shared" si="39"/>
        <v/>
      </c>
      <c r="F367" s="87" t="str">
        <f t="shared" si="40"/>
        <v/>
      </c>
      <c r="G367" s="86" t="str">
        <f t="shared" si="41"/>
        <v/>
      </c>
      <c r="H367" s="86" t="str">
        <f t="shared" si="43"/>
        <v/>
      </c>
      <c r="I367" s="86" t="e">
        <f t="shared" si="37"/>
        <v>#VALUE!</v>
      </c>
      <c r="J367" s="112"/>
    </row>
    <row r="368" spans="3:10" x14ac:dyDescent="0.25">
      <c r="C368" s="88">
        <f t="shared" si="38"/>
        <v>354</v>
      </c>
      <c r="D368" s="86" t="str">
        <f t="shared" si="42"/>
        <v/>
      </c>
      <c r="E368" s="86" t="str">
        <f t="shared" si="39"/>
        <v/>
      </c>
      <c r="F368" s="87" t="str">
        <f t="shared" si="40"/>
        <v/>
      </c>
      <c r="G368" s="86" t="str">
        <f t="shared" si="41"/>
        <v/>
      </c>
      <c r="H368" s="86" t="str">
        <f t="shared" si="43"/>
        <v/>
      </c>
      <c r="I368" s="86" t="e">
        <f t="shared" si="37"/>
        <v>#VALUE!</v>
      </c>
      <c r="J368" s="112"/>
    </row>
    <row r="369" spans="3:10" x14ac:dyDescent="0.25">
      <c r="C369" s="88">
        <f t="shared" si="38"/>
        <v>355</v>
      </c>
      <c r="D369" s="86" t="str">
        <f t="shared" si="42"/>
        <v/>
      </c>
      <c r="E369" s="86" t="str">
        <f t="shared" si="39"/>
        <v/>
      </c>
      <c r="F369" s="87" t="str">
        <f t="shared" si="40"/>
        <v/>
      </c>
      <c r="G369" s="86" t="str">
        <f t="shared" si="41"/>
        <v/>
      </c>
      <c r="H369" s="86" t="str">
        <f t="shared" si="43"/>
        <v/>
      </c>
      <c r="I369" s="86" t="e">
        <f t="shared" si="37"/>
        <v>#VALUE!</v>
      </c>
      <c r="J369" s="112"/>
    </row>
    <row r="370" spans="3:10" x14ac:dyDescent="0.25">
      <c r="C370" s="88">
        <f t="shared" si="38"/>
        <v>356</v>
      </c>
      <c r="D370" s="86" t="str">
        <f t="shared" si="42"/>
        <v/>
      </c>
      <c r="E370" s="86" t="str">
        <f t="shared" si="39"/>
        <v/>
      </c>
      <c r="F370" s="87" t="str">
        <f t="shared" si="40"/>
        <v/>
      </c>
      <c r="G370" s="86" t="str">
        <f t="shared" si="41"/>
        <v/>
      </c>
      <c r="H370" s="86" t="str">
        <f t="shared" si="43"/>
        <v/>
      </c>
      <c r="I370" s="86" t="e">
        <f t="shared" si="37"/>
        <v>#VALUE!</v>
      </c>
      <c r="J370" s="112"/>
    </row>
    <row r="371" spans="3:10" x14ac:dyDescent="0.25">
      <c r="C371" s="88">
        <f t="shared" si="38"/>
        <v>357</v>
      </c>
      <c r="D371" s="86" t="str">
        <f t="shared" si="42"/>
        <v/>
      </c>
      <c r="E371" s="86" t="str">
        <f t="shared" si="39"/>
        <v/>
      </c>
      <c r="F371" s="87" t="str">
        <f t="shared" si="40"/>
        <v/>
      </c>
      <c r="G371" s="86" t="str">
        <f t="shared" si="41"/>
        <v/>
      </c>
      <c r="H371" s="86" t="str">
        <f t="shared" si="43"/>
        <v/>
      </c>
      <c r="I371" s="86" t="e">
        <f t="shared" si="37"/>
        <v>#VALUE!</v>
      </c>
      <c r="J371" s="112"/>
    </row>
    <row r="372" spans="3:10" x14ac:dyDescent="0.25">
      <c r="C372" s="88">
        <f t="shared" si="38"/>
        <v>358</v>
      </c>
      <c r="D372" s="86" t="str">
        <f t="shared" si="42"/>
        <v/>
      </c>
      <c r="E372" s="86" t="str">
        <f t="shared" si="39"/>
        <v/>
      </c>
      <c r="F372" s="87" t="str">
        <f t="shared" si="40"/>
        <v/>
      </c>
      <c r="G372" s="86" t="str">
        <f t="shared" si="41"/>
        <v/>
      </c>
      <c r="H372" s="86" t="str">
        <f t="shared" si="43"/>
        <v/>
      </c>
      <c r="I372" s="86" t="e">
        <f t="shared" si="37"/>
        <v>#VALUE!</v>
      </c>
      <c r="J372" s="112"/>
    </row>
    <row r="373" spans="3:10" x14ac:dyDescent="0.25">
      <c r="C373" s="88">
        <f t="shared" si="38"/>
        <v>359</v>
      </c>
      <c r="D373" s="86" t="str">
        <f t="shared" si="42"/>
        <v/>
      </c>
      <c r="E373" s="86" t="str">
        <f t="shared" si="39"/>
        <v/>
      </c>
      <c r="F373" s="87" t="str">
        <f t="shared" si="40"/>
        <v/>
      </c>
      <c r="G373" s="86" t="str">
        <f t="shared" si="41"/>
        <v/>
      </c>
      <c r="H373" s="86" t="str">
        <f t="shared" si="43"/>
        <v/>
      </c>
      <c r="I373" s="86" t="e">
        <f t="shared" si="37"/>
        <v>#VALUE!</v>
      </c>
      <c r="J373" s="112"/>
    </row>
    <row r="374" spans="3:10" x14ac:dyDescent="0.25">
      <c r="C374" s="88">
        <f t="shared" si="38"/>
        <v>360</v>
      </c>
      <c r="D374" s="86" t="str">
        <f t="shared" si="42"/>
        <v/>
      </c>
      <c r="E374" s="86" t="str">
        <f t="shared" si="39"/>
        <v/>
      </c>
      <c r="F374" s="87" t="str">
        <f t="shared" si="40"/>
        <v/>
      </c>
      <c r="G374" s="86" t="str">
        <f t="shared" si="41"/>
        <v/>
      </c>
      <c r="H374" s="86" t="str">
        <f t="shared" si="43"/>
        <v/>
      </c>
      <c r="I374" s="86" t="e">
        <f t="shared" si="37"/>
        <v>#VALUE!</v>
      </c>
      <c r="J374" s="112"/>
    </row>
    <row r="375" spans="3:10" x14ac:dyDescent="0.25">
      <c r="C375" s="88">
        <f t="shared" si="38"/>
        <v>361</v>
      </c>
      <c r="D375" s="86" t="str">
        <f t="shared" si="42"/>
        <v/>
      </c>
      <c r="E375" s="86" t="str">
        <f t="shared" si="39"/>
        <v/>
      </c>
      <c r="F375" s="87" t="str">
        <f t="shared" si="40"/>
        <v/>
      </c>
      <c r="G375" s="86" t="str">
        <f t="shared" si="41"/>
        <v/>
      </c>
      <c r="H375" s="86" t="str">
        <f t="shared" si="43"/>
        <v/>
      </c>
      <c r="I375" s="86" t="e">
        <f t="shared" si="37"/>
        <v>#VALUE!</v>
      </c>
      <c r="J375" s="112"/>
    </row>
    <row r="376" spans="3:10" x14ac:dyDescent="0.25">
      <c r="C376" s="88">
        <f t="shared" si="38"/>
        <v>362</v>
      </c>
      <c r="D376" s="86" t="str">
        <f t="shared" si="42"/>
        <v/>
      </c>
      <c r="E376" s="86" t="str">
        <f t="shared" si="39"/>
        <v/>
      </c>
      <c r="F376" s="87" t="str">
        <f t="shared" si="40"/>
        <v/>
      </c>
      <c r="G376" s="86" t="str">
        <f t="shared" si="41"/>
        <v/>
      </c>
      <c r="H376" s="86" t="str">
        <f t="shared" si="43"/>
        <v/>
      </c>
      <c r="I376" s="86" t="e">
        <f t="shared" si="37"/>
        <v>#VALUE!</v>
      </c>
      <c r="J376" s="112"/>
    </row>
    <row r="377" spans="3:10" x14ac:dyDescent="0.25">
      <c r="C377" s="88">
        <f t="shared" si="38"/>
        <v>363</v>
      </c>
      <c r="D377" s="86" t="str">
        <f t="shared" si="42"/>
        <v/>
      </c>
      <c r="E377" s="86" t="str">
        <f t="shared" si="39"/>
        <v/>
      </c>
      <c r="F377" s="87" t="str">
        <f t="shared" si="40"/>
        <v/>
      </c>
      <c r="G377" s="86" t="str">
        <f t="shared" si="41"/>
        <v/>
      </c>
      <c r="H377" s="86" t="str">
        <f t="shared" si="43"/>
        <v/>
      </c>
      <c r="I377" s="86" t="e">
        <f t="shared" si="37"/>
        <v>#VALUE!</v>
      </c>
      <c r="J377" s="112"/>
    </row>
    <row r="378" spans="3:10" x14ac:dyDescent="0.25">
      <c r="C378" s="88">
        <f t="shared" si="38"/>
        <v>364</v>
      </c>
      <c r="D378" s="86" t="str">
        <f t="shared" si="42"/>
        <v/>
      </c>
      <c r="E378" s="86" t="str">
        <f t="shared" si="39"/>
        <v/>
      </c>
      <c r="F378" s="87" t="str">
        <f t="shared" si="40"/>
        <v/>
      </c>
      <c r="G378" s="86" t="str">
        <f t="shared" si="41"/>
        <v/>
      </c>
      <c r="H378" s="86" t="str">
        <f t="shared" si="43"/>
        <v/>
      </c>
      <c r="I378" s="86" t="e">
        <f t="shared" si="37"/>
        <v>#VALUE!</v>
      </c>
      <c r="J378" s="112"/>
    </row>
    <row r="379" spans="3:10" x14ac:dyDescent="0.25">
      <c r="C379" s="88">
        <f t="shared" si="38"/>
        <v>365</v>
      </c>
      <c r="D379" s="86" t="str">
        <f t="shared" si="42"/>
        <v/>
      </c>
      <c r="E379" s="86" t="str">
        <f t="shared" si="39"/>
        <v/>
      </c>
      <c r="F379" s="87" t="str">
        <f t="shared" si="40"/>
        <v/>
      </c>
      <c r="G379" s="86" t="str">
        <f t="shared" si="41"/>
        <v/>
      </c>
      <c r="H379" s="86" t="str">
        <f t="shared" si="43"/>
        <v/>
      </c>
      <c r="I379" s="86" t="e">
        <f t="shared" si="37"/>
        <v>#VALUE!</v>
      </c>
      <c r="J379" s="112"/>
    </row>
    <row r="380" spans="3:10" x14ac:dyDescent="0.25">
      <c r="C380" s="88">
        <f t="shared" si="38"/>
        <v>366</v>
      </c>
      <c r="D380" s="86" t="str">
        <f t="shared" si="42"/>
        <v/>
      </c>
      <c r="E380" s="86" t="str">
        <f t="shared" si="39"/>
        <v/>
      </c>
      <c r="F380" s="87" t="str">
        <f t="shared" si="40"/>
        <v/>
      </c>
      <c r="G380" s="86" t="str">
        <f t="shared" si="41"/>
        <v/>
      </c>
      <c r="H380" s="86" t="str">
        <f t="shared" si="43"/>
        <v/>
      </c>
      <c r="I380" s="86" t="e">
        <f t="shared" si="37"/>
        <v>#VALUE!</v>
      </c>
      <c r="J380" s="112"/>
    </row>
    <row r="381" spans="3:10" x14ac:dyDescent="0.25">
      <c r="C381" s="88">
        <f t="shared" si="38"/>
        <v>367</v>
      </c>
      <c r="D381" s="86" t="str">
        <f t="shared" si="42"/>
        <v/>
      </c>
      <c r="E381" s="86" t="str">
        <f t="shared" si="39"/>
        <v/>
      </c>
      <c r="F381" s="87" t="str">
        <f t="shared" si="40"/>
        <v/>
      </c>
      <c r="G381" s="86" t="str">
        <f t="shared" si="41"/>
        <v/>
      </c>
      <c r="H381" s="86" t="str">
        <f t="shared" si="43"/>
        <v/>
      </c>
      <c r="I381" s="86" t="e">
        <f t="shared" si="37"/>
        <v>#VALUE!</v>
      </c>
      <c r="J381" s="112"/>
    </row>
    <row r="382" spans="3:10" x14ac:dyDescent="0.25">
      <c r="C382" s="88">
        <f t="shared" si="38"/>
        <v>368</v>
      </c>
      <c r="D382" s="86" t="str">
        <f t="shared" si="42"/>
        <v/>
      </c>
      <c r="E382" s="86" t="str">
        <f t="shared" si="39"/>
        <v/>
      </c>
      <c r="F382" s="87" t="str">
        <f t="shared" si="40"/>
        <v/>
      </c>
      <c r="G382" s="86" t="str">
        <f t="shared" si="41"/>
        <v/>
      </c>
      <c r="H382" s="86" t="str">
        <f t="shared" si="43"/>
        <v/>
      </c>
      <c r="I382" s="86" t="e">
        <f t="shared" si="37"/>
        <v>#VALUE!</v>
      </c>
      <c r="J382" s="112"/>
    </row>
    <row r="383" spans="3:10" x14ac:dyDescent="0.25">
      <c r="C383" s="88">
        <f t="shared" si="38"/>
        <v>369</v>
      </c>
      <c r="D383" s="86" t="str">
        <f t="shared" si="42"/>
        <v/>
      </c>
      <c r="E383" s="86" t="str">
        <f t="shared" si="39"/>
        <v/>
      </c>
      <c r="F383" s="87" t="str">
        <f t="shared" si="40"/>
        <v/>
      </c>
      <c r="G383" s="86" t="str">
        <f t="shared" si="41"/>
        <v/>
      </c>
      <c r="H383" s="86" t="str">
        <f t="shared" si="43"/>
        <v/>
      </c>
      <c r="I383" s="86" t="e">
        <f t="shared" si="37"/>
        <v>#VALUE!</v>
      </c>
      <c r="J383" s="112"/>
    </row>
    <row r="384" spans="3:10" x14ac:dyDescent="0.25">
      <c r="C384" s="88">
        <f t="shared" si="38"/>
        <v>370</v>
      </c>
      <c r="D384" s="86" t="str">
        <f t="shared" si="42"/>
        <v/>
      </c>
      <c r="E384" s="86" t="str">
        <f t="shared" si="39"/>
        <v/>
      </c>
      <c r="F384" s="87" t="str">
        <f t="shared" si="40"/>
        <v/>
      </c>
      <c r="G384" s="86" t="str">
        <f t="shared" si="41"/>
        <v/>
      </c>
      <c r="H384" s="86" t="str">
        <f t="shared" si="43"/>
        <v/>
      </c>
      <c r="I384" s="86" t="e">
        <f t="shared" si="37"/>
        <v>#VALUE!</v>
      </c>
      <c r="J384" s="112"/>
    </row>
    <row r="385" spans="3:10" x14ac:dyDescent="0.25">
      <c r="C385" s="88">
        <f t="shared" si="38"/>
        <v>371</v>
      </c>
      <c r="D385" s="86" t="str">
        <f t="shared" si="42"/>
        <v/>
      </c>
      <c r="E385" s="86" t="str">
        <f t="shared" si="39"/>
        <v/>
      </c>
      <c r="F385" s="87" t="str">
        <f t="shared" si="40"/>
        <v/>
      </c>
      <c r="G385" s="86" t="str">
        <f t="shared" si="41"/>
        <v/>
      </c>
      <c r="H385" s="86" t="str">
        <f t="shared" si="43"/>
        <v/>
      </c>
      <c r="I385" s="86" t="e">
        <f t="shared" si="37"/>
        <v>#VALUE!</v>
      </c>
      <c r="J385" s="112"/>
    </row>
    <row r="386" spans="3:10" x14ac:dyDescent="0.25">
      <c r="C386" s="88">
        <f t="shared" si="38"/>
        <v>372</v>
      </c>
      <c r="D386" s="86" t="str">
        <f t="shared" si="42"/>
        <v/>
      </c>
      <c r="E386" s="86" t="str">
        <f t="shared" si="39"/>
        <v/>
      </c>
      <c r="F386" s="87" t="str">
        <f t="shared" si="40"/>
        <v/>
      </c>
      <c r="G386" s="86" t="str">
        <f t="shared" si="41"/>
        <v/>
      </c>
      <c r="H386" s="86" t="str">
        <f t="shared" si="43"/>
        <v/>
      </c>
      <c r="I386" s="86" t="e">
        <f t="shared" si="37"/>
        <v>#VALUE!</v>
      </c>
      <c r="J386" s="112"/>
    </row>
    <row r="387" spans="3:10" x14ac:dyDescent="0.25">
      <c r="C387" s="88">
        <f t="shared" si="38"/>
        <v>373</v>
      </c>
      <c r="D387" s="86" t="str">
        <f t="shared" si="42"/>
        <v/>
      </c>
      <c r="E387" s="86" t="str">
        <f t="shared" si="39"/>
        <v/>
      </c>
      <c r="F387" s="87" t="str">
        <f t="shared" si="40"/>
        <v/>
      </c>
      <c r="G387" s="86" t="str">
        <f t="shared" si="41"/>
        <v/>
      </c>
      <c r="H387" s="86" t="str">
        <f t="shared" si="43"/>
        <v/>
      </c>
      <c r="I387" s="86" t="e">
        <f t="shared" si="37"/>
        <v>#VALUE!</v>
      </c>
      <c r="J387" s="112"/>
    </row>
    <row r="388" spans="3:10" x14ac:dyDescent="0.25">
      <c r="C388" s="88">
        <f t="shared" si="38"/>
        <v>374</v>
      </c>
      <c r="D388" s="86" t="str">
        <f t="shared" si="42"/>
        <v/>
      </c>
      <c r="E388" s="86" t="str">
        <f t="shared" si="39"/>
        <v/>
      </c>
      <c r="F388" s="87" t="str">
        <f t="shared" si="40"/>
        <v/>
      </c>
      <c r="G388" s="86" t="str">
        <f t="shared" si="41"/>
        <v/>
      </c>
      <c r="H388" s="86" t="str">
        <f t="shared" si="43"/>
        <v/>
      </c>
      <c r="I388" s="86" t="e">
        <f t="shared" si="37"/>
        <v>#VALUE!</v>
      </c>
      <c r="J388" s="112"/>
    </row>
    <row r="389" spans="3:10" x14ac:dyDescent="0.25">
      <c r="C389" s="88">
        <f t="shared" si="38"/>
        <v>375</v>
      </c>
      <c r="D389" s="86" t="str">
        <f t="shared" si="42"/>
        <v/>
      </c>
      <c r="E389" s="86" t="str">
        <f t="shared" si="39"/>
        <v/>
      </c>
      <c r="F389" s="87" t="str">
        <f t="shared" si="40"/>
        <v/>
      </c>
      <c r="G389" s="86" t="str">
        <f t="shared" si="41"/>
        <v/>
      </c>
      <c r="H389" s="86" t="str">
        <f t="shared" si="43"/>
        <v/>
      </c>
      <c r="I389" s="86" t="e">
        <f t="shared" si="37"/>
        <v>#VALUE!</v>
      </c>
      <c r="J389" s="112"/>
    </row>
    <row r="390" spans="3:10" x14ac:dyDescent="0.25">
      <c r="C390" s="88">
        <f t="shared" si="38"/>
        <v>376</v>
      </c>
      <c r="D390" s="86" t="str">
        <f t="shared" si="42"/>
        <v/>
      </c>
      <c r="E390" s="86" t="str">
        <f t="shared" si="39"/>
        <v/>
      </c>
      <c r="F390" s="87" t="str">
        <f t="shared" si="40"/>
        <v/>
      </c>
      <c r="G390" s="86" t="str">
        <f t="shared" si="41"/>
        <v/>
      </c>
      <c r="H390" s="86" t="str">
        <f t="shared" si="43"/>
        <v/>
      </c>
      <c r="I390" s="86" t="e">
        <f t="shared" si="37"/>
        <v>#VALUE!</v>
      </c>
      <c r="J390" s="112"/>
    </row>
    <row r="391" spans="3:10" x14ac:dyDescent="0.25">
      <c r="C391" s="88">
        <f t="shared" si="38"/>
        <v>377</v>
      </c>
      <c r="D391" s="86" t="str">
        <f t="shared" si="42"/>
        <v/>
      </c>
      <c r="E391" s="86" t="str">
        <f t="shared" si="39"/>
        <v/>
      </c>
      <c r="F391" s="87" t="str">
        <f t="shared" si="40"/>
        <v/>
      </c>
      <c r="G391" s="86" t="str">
        <f t="shared" si="41"/>
        <v/>
      </c>
      <c r="H391" s="86" t="str">
        <f t="shared" si="43"/>
        <v/>
      </c>
      <c r="I391" s="86" t="e">
        <f t="shared" si="37"/>
        <v>#VALUE!</v>
      </c>
      <c r="J391" s="112"/>
    </row>
    <row r="392" spans="3:10" x14ac:dyDescent="0.25">
      <c r="C392" s="88">
        <f t="shared" si="38"/>
        <v>378</v>
      </c>
      <c r="D392" s="86" t="str">
        <f t="shared" si="42"/>
        <v/>
      </c>
      <c r="E392" s="86" t="str">
        <f t="shared" si="39"/>
        <v/>
      </c>
      <c r="F392" s="87" t="str">
        <f t="shared" si="40"/>
        <v/>
      </c>
      <c r="G392" s="86" t="str">
        <f t="shared" si="41"/>
        <v/>
      </c>
      <c r="H392" s="86" t="str">
        <f t="shared" si="43"/>
        <v/>
      </c>
      <c r="I392" s="86" t="e">
        <f t="shared" si="37"/>
        <v>#VALUE!</v>
      </c>
      <c r="J392" s="112"/>
    </row>
    <row r="393" spans="3:10" x14ac:dyDescent="0.25">
      <c r="C393" s="88">
        <f t="shared" si="38"/>
        <v>379</v>
      </c>
      <c r="D393" s="86" t="str">
        <f t="shared" si="42"/>
        <v/>
      </c>
      <c r="E393" s="86" t="str">
        <f t="shared" si="39"/>
        <v/>
      </c>
      <c r="F393" s="87" t="str">
        <f t="shared" si="40"/>
        <v/>
      </c>
      <c r="G393" s="86" t="str">
        <f t="shared" si="41"/>
        <v/>
      </c>
      <c r="H393" s="86" t="str">
        <f t="shared" si="43"/>
        <v/>
      </c>
      <c r="I393" s="86" t="e">
        <f t="shared" si="37"/>
        <v>#VALUE!</v>
      </c>
      <c r="J393" s="112"/>
    </row>
    <row r="394" spans="3:10" x14ac:dyDescent="0.25">
      <c r="C394" s="88">
        <f t="shared" si="38"/>
        <v>380</v>
      </c>
      <c r="D394" s="86" t="str">
        <f t="shared" si="42"/>
        <v/>
      </c>
      <c r="E394" s="86" t="str">
        <f t="shared" si="39"/>
        <v/>
      </c>
      <c r="F394" s="87" t="str">
        <f t="shared" si="40"/>
        <v/>
      </c>
      <c r="G394" s="86" t="str">
        <f t="shared" si="41"/>
        <v/>
      </c>
      <c r="H394" s="86" t="str">
        <f t="shared" si="43"/>
        <v/>
      </c>
      <c r="I394" s="86" t="e">
        <f t="shared" si="37"/>
        <v>#VALUE!</v>
      </c>
      <c r="J394" s="112"/>
    </row>
    <row r="395" spans="3:10" x14ac:dyDescent="0.25">
      <c r="C395" s="88">
        <f t="shared" si="38"/>
        <v>381</v>
      </c>
      <c r="D395" s="86" t="str">
        <f t="shared" si="42"/>
        <v/>
      </c>
      <c r="E395" s="86" t="str">
        <f t="shared" si="39"/>
        <v/>
      </c>
      <c r="F395" s="87" t="str">
        <f t="shared" si="40"/>
        <v/>
      </c>
      <c r="G395" s="86" t="str">
        <f t="shared" si="41"/>
        <v/>
      </c>
      <c r="H395" s="86" t="str">
        <f t="shared" si="43"/>
        <v/>
      </c>
      <c r="I395" s="86" t="e">
        <f t="shared" si="37"/>
        <v>#VALUE!</v>
      </c>
      <c r="J395" s="112"/>
    </row>
    <row r="396" spans="3:10" x14ac:dyDescent="0.25">
      <c r="C396" s="88">
        <f t="shared" si="38"/>
        <v>382</v>
      </c>
      <c r="D396" s="86" t="str">
        <f t="shared" si="42"/>
        <v/>
      </c>
      <c r="E396" s="86" t="str">
        <f t="shared" si="39"/>
        <v/>
      </c>
      <c r="F396" s="87" t="str">
        <f t="shared" si="40"/>
        <v/>
      </c>
      <c r="G396" s="86" t="str">
        <f t="shared" si="41"/>
        <v/>
      </c>
      <c r="H396" s="86" t="str">
        <f t="shared" si="43"/>
        <v/>
      </c>
      <c r="I396" s="86" t="e">
        <f t="shared" si="37"/>
        <v>#VALUE!</v>
      </c>
      <c r="J396" s="112"/>
    </row>
    <row r="397" spans="3:10" x14ac:dyDescent="0.25">
      <c r="C397" s="88">
        <f t="shared" si="38"/>
        <v>383</v>
      </c>
      <c r="D397" s="86" t="str">
        <f t="shared" si="42"/>
        <v/>
      </c>
      <c r="E397" s="86" t="str">
        <f t="shared" si="39"/>
        <v/>
      </c>
      <c r="F397" s="87" t="str">
        <f t="shared" si="40"/>
        <v/>
      </c>
      <c r="G397" s="86" t="str">
        <f t="shared" si="41"/>
        <v/>
      </c>
      <c r="H397" s="86" t="str">
        <f t="shared" si="43"/>
        <v/>
      </c>
      <c r="I397" s="86" t="e">
        <f t="shared" si="37"/>
        <v>#VALUE!</v>
      </c>
      <c r="J397" s="112"/>
    </row>
    <row r="398" spans="3:10" x14ac:dyDescent="0.25">
      <c r="C398" s="88">
        <f t="shared" si="38"/>
        <v>384</v>
      </c>
      <c r="D398" s="86" t="str">
        <f t="shared" si="42"/>
        <v/>
      </c>
      <c r="E398" s="86" t="str">
        <f t="shared" si="39"/>
        <v/>
      </c>
      <c r="F398" s="87" t="str">
        <f t="shared" si="40"/>
        <v/>
      </c>
      <c r="G398" s="86" t="str">
        <f t="shared" si="41"/>
        <v/>
      </c>
      <c r="H398" s="86" t="str">
        <f t="shared" si="43"/>
        <v/>
      </c>
      <c r="I398" s="86" t="e">
        <f t="shared" si="37"/>
        <v>#VALUE!</v>
      </c>
      <c r="J398" s="112"/>
    </row>
    <row r="399" spans="3:10" x14ac:dyDescent="0.25">
      <c r="C399" s="88">
        <f t="shared" si="38"/>
        <v>385</v>
      </c>
      <c r="D399" s="86" t="str">
        <f t="shared" si="42"/>
        <v/>
      </c>
      <c r="E399" s="86" t="str">
        <f t="shared" si="39"/>
        <v/>
      </c>
      <c r="F399" s="87" t="str">
        <f t="shared" si="40"/>
        <v/>
      </c>
      <c r="G399" s="86" t="str">
        <f t="shared" si="41"/>
        <v/>
      </c>
      <c r="H399" s="86" t="str">
        <f t="shared" si="43"/>
        <v/>
      </c>
      <c r="I399" s="86" t="e">
        <f t="shared" si="37"/>
        <v>#VALUE!</v>
      </c>
      <c r="J399" s="112"/>
    </row>
    <row r="400" spans="3:10" x14ac:dyDescent="0.25">
      <c r="C400" s="88">
        <f t="shared" ref="C400:C401" si="44">IF(OR(C399=$D$10,C399=""),"",IF($D$8="Capital e Intereses",IF(ISNUMBER(C399),C399+1,IF(OR($D$9="",$D$9=0),1,$D$9+1)),IF(ISNUMBER(C399),C399+1,1)))</f>
        <v>386</v>
      </c>
      <c r="D400" s="86" t="str">
        <f t="shared" si="42"/>
        <v/>
      </c>
      <c r="E400" s="86" t="str">
        <f t="shared" ref="E400:E401" si="45">IF(C400&lt;=$D$10,IF(C400&lt;=$D$9,IF($D$8="Capital e Intereses",0,$G$14*$D$11),G399*$D$11),"")</f>
        <v/>
      </c>
      <c r="F400" s="87" t="str">
        <f t="shared" ref="F400:F401" si="46">IF(C400&lt;=$D$10,D400-E400,"")</f>
        <v/>
      </c>
      <c r="G400" s="86" t="str">
        <f t="shared" ref="G400:G401" si="47">IF(C400&lt;=$D$10,IF(C400&lt;=$D$9,IF($D$8="Capital e Intereses",$G$14*(1+$D$11)^C400,G399-F400),G399-F400),"")</f>
        <v/>
      </c>
      <c r="H400" s="86" t="str">
        <f t="shared" si="43"/>
        <v/>
      </c>
      <c r="I400" s="86" t="e">
        <f t="shared" si="37"/>
        <v>#VALUE!</v>
      </c>
      <c r="J400" s="112"/>
    </row>
    <row r="401" spans="3:10" x14ac:dyDescent="0.25">
      <c r="C401" s="88">
        <f t="shared" si="44"/>
        <v>387</v>
      </c>
      <c r="D401" s="86" t="str">
        <f t="shared" si="42"/>
        <v/>
      </c>
      <c r="E401" s="86" t="str">
        <f t="shared" si="45"/>
        <v/>
      </c>
      <c r="F401" s="87" t="str">
        <f t="shared" si="46"/>
        <v/>
      </c>
      <c r="G401" s="86" t="str">
        <f t="shared" si="47"/>
        <v/>
      </c>
      <c r="I401" s="86" t="e">
        <f t="shared" si="37"/>
        <v>#VALUE!</v>
      </c>
      <c r="J401" s="112"/>
    </row>
    <row r="402" spans="3:10" x14ac:dyDescent="0.25">
      <c r="C402" s="81"/>
      <c r="D402" s="89"/>
      <c r="E402" s="89"/>
      <c r="F402" s="89"/>
      <c r="G402" s="89"/>
      <c r="I402" s="86" t="str">
        <f t="shared" si="37"/>
        <v/>
      </c>
      <c r="J402" s="112"/>
    </row>
    <row r="403" spans="3:10" x14ac:dyDescent="0.25">
      <c r="C403" s="81"/>
      <c r="D403" s="89"/>
      <c r="E403" s="89"/>
      <c r="F403" s="89"/>
      <c r="G403" s="89"/>
    </row>
    <row r="404" spans="3:10" x14ac:dyDescent="0.25">
      <c r="C404" s="81"/>
      <c r="D404" s="89"/>
      <c r="E404" s="89"/>
      <c r="F404" s="89"/>
      <c r="G404" s="89"/>
    </row>
    <row r="405" spans="3:10" x14ac:dyDescent="0.25">
      <c r="C405" s="81"/>
      <c r="D405" s="89"/>
      <c r="E405" s="89"/>
      <c r="F405" s="89"/>
      <c r="G405" s="89"/>
    </row>
    <row r="406" spans="3:10" x14ac:dyDescent="0.25">
      <c r="C406" s="81"/>
      <c r="D406" s="89"/>
      <c r="E406" s="89"/>
      <c r="F406" s="89"/>
      <c r="G406" s="89"/>
    </row>
    <row r="407" spans="3:10" x14ac:dyDescent="0.25">
      <c r="C407" s="81"/>
      <c r="D407" s="89"/>
      <c r="E407" s="89"/>
      <c r="F407" s="89"/>
      <c r="G407" s="89"/>
    </row>
    <row r="408" spans="3:10" x14ac:dyDescent="0.25">
      <c r="C408" s="81"/>
      <c r="D408" s="89"/>
      <c r="E408" s="89"/>
      <c r="F408" s="89"/>
      <c r="G408" s="89"/>
    </row>
    <row r="409" spans="3:10" x14ac:dyDescent="0.25">
      <c r="C409" s="81"/>
      <c r="D409" s="89"/>
      <c r="E409" s="89"/>
      <c r="F409" s="89"/>
      <c r="G409" s="89"/>
    </row>
    <row r="410" spans="3:10" x14ac:dyDescent="0.25">
      <c r="C410" s="81"/>
      <c r="D410" s="89"/>
      <c r="E410" s="89"/>
      <c r="F410" s="89"/>
      <c r="G410" s="89"/>
    </row>
    <row r="411" spans="3:10" x14ac:dyDescent="0.25">
      <c r="C411" s="81"/>
      <c r="D411" s="89"/>
      <c r="E411" s="89"/>
      <c r="F411" s="89"/>
      <c r="G411" s="89"/>
    </row>
    <row r="412" spans="3:10" x14ac:dyDescent="0.25">
      <c r="C412" s="81"/>
      <c r="D412" s="89"/>
      <c r="E412" s="89"/>
      <c r="F412" s="89"/>
      <c r="G412" s="89"/>
    </row>
    <row r="413" spans="3:10" x14ac:dyDescent="0.25">
      <c r="C413" s="81"/>
      <c r="D413" s="89"/>
      <c r="E413" s="89"/>
      <c r="F413" s="89"/>
      <c r="G413" s="89"/>
    </row>
    <row r="414" spans="3:10" x14ac:dyDescent="0.25">
      <c r="C414" s="81"/>
      <c r="D414" s="89"/>
      <c r="E414" s="89"/>
      <c r="F414" s="89"/>
      <c r="G414" s="89"/>
    </row>
    <row r="415" spans="3:10" x14ac:dyDescent="0.25">
      <c r="C415" s="81"/>
      <c r="D415" s="89"/>
      <c r="E415" s="89"/>
      <c r="F415" s="89"/>
      <c r="G415" s="89"/>
    </row>
    <row r="416" spans="3:10" x14ac:dyDescent="0.25">
      <c r="C416" s="81"/>
      <c r="D416" s="89"/>
      <c r="E416" s="89"/>
      <c r="F416" s="89"/>
      <c r="G416" s="89"/>
    </row>
    <row r="417" spans="3:7" x14ac:dyDescent="0.25">
      <c r="C417" s="81"/>
      <c r="D417" s="89"/>
      <c r="E417" s="89"/>
      <c r="F417" s="89"/>
      <c r="G417" s="89"/>
    </row>
    <row r="418" spans="3:7" x14ac:dyDescent="0.25">
      <c r="C418" s="81"/>
      <c r="D418" s="89"/>
      <c r="E418" s="89"/>
      <c r="F418" s="89"/>
      <c r="G418" s="89"/>
    </row>
    <row r="419" spans="3:7" x14ac:dyDescent="0.25">
      <c r="C419" s="81"/>
      <c r="D419" s="89"/>
      <c r="E419" s="89"/>
      <c r="F419" s="89"/>
      <c r="G419" s="89"/>
    </row>
    <row r="420" spans="3:7" x14ac:dyDescent="0.25">
      <c r="C420" s="81"/>
      <c r="D420" s="89"/>
      <c r="E420" s="89"/>
      <c r="F420" s="89"/>
      <c r="G420" s="89"/>
    </row>
    <row r="421" spans="3:7" x14ac:dyDescent="0.25">
      <c r="C421" s="81"/>
      <c r="D421" s="89"/>
      <c r="E421" s="89"/>
      <c r="F421" s="89"/>
      <c r="G421" s="89"/>
    </row>
    <row r="422" spans="3:7" x14ac:dyDescent="0.25">
      <c r="C422" s="81"/>
      <c r="D422" s="89"/>
      <c r="E422" s="89"/>
      <c r="F422" s="89"/>
      <c r="G422" s="89"/>
    </row>
    <row r="423" spans="3:7" x14ac:dyDescent="0.25">
      <c r="C423" s="81"/>
      <c r="D423" s="89"/>
      <c r="E423" s="89"/>
      <c r="F423" s="89"/>
      <c r="G423" s="89"/>
    </row>
    <row r="424" spans="3:7" x14ac:dyDescent="0.25">
      <c r="C424" s="81"/>
      <c r="D424" s="89"/>
      <c r="E424" s="89"/>
      <c r="F424" s="89"/>
      <c r="G424" s="89"/>
    </row>
    <row r="425" spans="3:7" x14ac:dyDescent="0.25">
      <c r="C425" s="81"/>
      <c r="D425" s="89"/>
      <c r="E425" s="89"/>
      <c r="F425" s="89"/>
      <c r="G425" s="89"/>
    </row>
    <row r="426" spans="3:7" x14ac:dyDescent="0.25">
      <c r="C426" s="81"/>
      <c r="D426" s="89"/>
      <c r="E426" s="89"/>
      <c r="F426" s="89"/>
      <c r="G426" s="89"/>
    </row>
    <row r="427" spans="3:7" x14ac:dyDescent="0.25">
      <c r="C427" s="81"/>
      <c r="D427" s="89"/>
      <c r="E427" s="89"/>
      <c r="F427" s="89"/>
      <c r="G427" s="89"/>
    </row>
    <row r="428" spans="3:7" x14ac:dyDescent="0.25">
      <c r="C428" s="81"/>
      <c r="D428" s="89"/>
      <c r="E428" s="89"/>
      <c r="F428" s="89"/>
      <c r="G428" s="89"/>
    </row>
    <row r="429" spans="3:7" x14ac:dyDescent="0.25">
      <c r="C429" s="81"/>
      <c r="D429" s="89"/>
      <c r="E429" s="89"/>
      <c r="F429" s="89"/>
      <c r="G429" s="89"/>
    </row>
    <row r="430" spans="3:7" x14ac:dyDescent="0.25">
      <c r="C430" s="81"/>
      <c r="D430" s="89"/>
      <c r="E430" s="89"/>
      <c r="F430" s="89"/>
      <c r="G430" s="89"/>
    </row>
    <row r="431" spans="3:7" x14ac:dyDescent="0.25">
      <c r="C431" s="81"/>
      <c r="D431" s="89"/>
      <c r="E431" s="89"/>
      <c r="F431" s="89"/>
      <c r="G431" s="89"/>
    </row>
    <row r="432" spans="3:7" x14ac:dyDescent="0.25">
      <c r="C432" s="81"/>
      <c r="D432" s="89"/>
      <c r="E432" s="89"/>
      <c r="F432" s="89"/>
      <c r="G432" s="89"/>
    </row>
    <row r="433" spans="3:7" x14ac:dyDescent="0.25">
      <c r="C433" s="81"/>
      <c r="D433" s="89"/>
      <c r="E433" s="89"/>
      <c r="F433" s="89"/>
      <c r="G433" s="89"/>
    </row>
    <row r="434" spans="3:7" x14ac:dyDescent="0.25">
      <c r="C434" s="81"/>
      <c r="D434" s="89"/>
      <c r="E434" s="89"/>
      <c r="F434" s="89"/>
      <c r="G434" s="89"/>
    </row>
    <row r="435" spans="3:7" x14ac:dyDescent="0.25">
      <c r="C435" s="81"/>
      <c r="D435" s="89"/>
      <c r="E435" s="89"/>
      <c r="F435" s="89"/>
      <c r="G435" s="89"/>
    </row>
    <row r="436" spans="3:7" x14ac:dyDescent="0.25">
      <c r="C436" s="81"/>
      <c r="D436" s="89"/>
      <c r="E436" s="89"/>
      <c r="F436" s="89"/>
      <c r="G436" s="89"/>
    </row>
    <row r="437" spans="3:7" x14ac:dyDescent="0.25">
      <c r="C437" s="81"/>
      <c r="D437" s="89"/>
      <c r="E437" s="89"/>
      <c r="F437" s="89"/>
      <c r="G437" s="89"/>
    </row>
    <row r="438" spans="3:7" x14ac:dyDescent="0.25">
      <c r="C438" s="81"/>
      <c r="D438" s="89"/>
      <c r="E438" s="89"/>
      <c r="F438" s="89"/>
      <c r="G438" s="89"/>
    </row>
    <row r="439" spans="3:7" x14ac:dyDescent="0.25">
      <c r="C439" s="81"/>
      <c r="D439" s="89"/>
      <c r="E439" s="89"/>
      <c r="F439" s="89"/>
      <c r="G439" s="89"/>
    </row>
    <row r="440" spans="3:7" x14ac:dyDescent="0.25">
      <c r="C440" s="81"/>
      <c r="D440" s="89"/>
      <c r="E440" s="89"/>
      <c r="F440" s="89"/>
      <c r="G440" s="89"/>
    </row>
    <row r="441" spans="3:7" x14ac:dyDescent="0.25">
      <c r="C441" s="81"/>
      <c r="D441" s="89"/>
      <c r="E441" s="89"/>
      <c r="F441" s="89"/>
      <c r="G441" s="89"/>
    </row>
    <row r="442" spans="3:7" x14ac:dyDescent="0.25">
      <c r="C442" s="81"/>
      <c r="D442" s="89"/>
      <c r="E442" s="89"/>
      <c r="F442" s="89"/>
      <c r="G442" s="89"/>
    </row>
    <row r="443" spans="3:7" x14ac:dyDescent="0.25">
      <c r="C443" s="81"/>
      <c r="D443" s="89"/>
      <c r="E443" s="89"/>
      <c r="F443" s="89"/>
      <c r="G443" s="89"/>
    </row>
    <row r="444" spans="3:7" x14ac:dyDescent="0.25">
      <c r="C444" s="81"/>
      <c r="D444" s="89"/>
      <c r="E444" s="89"/>
      <c r="F444" s="89"/>
      <c r="G444" s="89"/>
    </row>
    <row r="445" spans="3:7" x14ac:dyDescent="0.25">
      <c r="C445" s="81"/>
      <c r="D445" s="89"/>
      <c r="E445" s="89"/>
      <c r="F445" s="89"/>
      <c r="G445" s="89"/>
    </row>
    <row r="446" spans="3:7" x14ac:dyDescent="0.25">
      <c r="C446" s="81"/>
      <c r="D446" s="89"/>
      <c r="E446" s="89"/>
      <c r="F446" s="89"/>
      <c r="G446" s="89"/>
    </row>
    <row r="447" spans="3:7" x14ac:dyDescent="0.25">
      <c r="C447" s="81"/>
      <c r="D447" s="89"/>
      <c r="E447" s="89"/>
      <c r="F447" s="89"/>
      <c r="G447" s="89"/>
    </row>
    <row r="448" spans="3:7" x14ac:dyDescent="0.25">
      <c r="C448" s="81"/>
      <c r="D448" s="89"/>
      <c r="E448" s="89"/>
      <c r="F448" s="89"/>
      <c r="G448" s="89"/>
    </row>
    <row r="449" spans="3:7" x14ac:dyDescent="0.25">
      <c r="C449" s="81"/>
      <c r="D449" s="89"/>
      <c r="E449" s="89"/>
      <c r="F449" s="89"/>
      <c r="G449" s="89"/>
    </row>
    <row r="450" spans="3:7" x14ac:dyDescent="0.25">
      <c r="C450" s="81"/>
      <c r="D450" s="89"/>
      <c r="E450" s="89"/>
      <c r="F450" s="89"/>
      <c r="G450" s="89"/>
    </row>
    <row r="451" spans="3:7" x14ac:dyDescent="0.25">
      <c r="C451" s="81"/>
      <c r="D451" s="89"/>
      <c r="E451" s="89"/>
      <c r="F451" s="89"/>
      <c r="G451" s="89"/>
    </row>
    <row r="452" spans="3:7" x14ac:dyDescent="0.25">
      <c r="C452" s="81"/>
      <c r="D452" s="89"/>
      <c r="E452" s="89"/>
      <c r="F452" s="89"/>
      <c r="G452" s="89"/>
    </row>
    <row r="453" spans="3:7" x14ac:dyDescent="0.25">
      <c r="C453" s="81"/>
      <c r="D453" s="89"/>
      <c r="E453" s="89"/>
      <c r="F453" s="89"/>
      <c r="G453" s="89"/>
    </row>
    <row r="454" spans="3:7" x14ac:dyDescent="0.25">
      <c r="C454" s="81"/>
      <c r="D454" s="89"/>
      <c r="E454" s="89"/>
      <c r="F454" s="89"/>
      <c r="G454" s="89"/>
    </row>
    <row r="455" spans="3:7" x14ac:dyDescent="0.25">
      <c r="C455" s="81"/>
      <c r="D455" s="89"/>
      <c r="E455" s="89"/>
      <c r="F455" s="89"/>
      <c r="G455" s="89"/>
    </row>
    <row r="456" spans="3:7" x14ac:dyDescent="0.25">
      <c r="C456" s="81"/>
      <c r="D456" s="89"/>
      <c r="E456" s="89"/>
      <c r="F456" s="89"/>
      <c r="G456" s="89"/>
    </row>
    <row r="457" spans="3:7" x14ac:dyDescent="0.25">
      <c r="C457" s="81"/>
      <c r="D457" s="89"/>
      <c r="E457" s="89"/>
      <c r="F457" s="89"/>
      <c r="G457" s="89"/>
    </row>
    <row r="458" spans="3:7" x14ac:dyDescent="0.25">
      <c r="C458" s="81"/>
      <c r="D458" s="89"/>
      <c r="E458" s="89"/>
      <c r="F458" s="89"/>
      <c r="G458" s="89"/>
    </row>
    <row r="459" spans="3:7" x14ac:dyDescent="0.25">
      <c r="C459" s="81"/>
      <c r="D459" s="89"/>
      <c r="E459" s="89"/>
      <c r="F459" s="89"/>
      <c r="G459" s="89"/>
    </row>
    <row r="460" spans="3:7" x14ac:dyDescent="0.25">
      <c r="C460" s="81"/>
      <c r="D460" s="89"/>
      <c r="E460" s="89"/>
      <c r="F460" s="89"/>
      <c r="G460" s="89"/>
    </row>
    <row r="461" spans="3:7" x14ac:dyDescent="0.25">
      <c r="C461" s="81"/>
      <c r="D461" s="89"/>
      <c r="E461" s="89"/>
      <c r="F461" s="89"/>
      <c r="G461" s="89"/>
    </row>
    <row r="462" spans="3:7" x14ac:dyDescent="0.25">
      <c r="C462" s="81"/>
      <c r="D462" s="89"/>
      <c r="E462" s="89"/>
      <c r="F462" s="89"/>
      <c r="G462" s="89"/>
    </row>
    <row r="463" spans="3:7" x14ac:dyDescent="0.25">
      <c r="C463" s="81"/>
      <c r="D463" s="89"/>
      <c r="E463" s="89"/>
      <c r="F463" s="89"/>
      <c r="G463" s="89"/>
    </row>
    <row r="464" spans="3:7" x14ac:dyDescent="0.25">
      <c r="C464" s="81"/>
      <c r="D464" s="89"/>
      <c r="E464" s="89"/>
      <c r="F464" s="89"/>
      <c r="G464" s="89"/>
    </row>
    <row r="465" spans="3:7" x14ac:dyDescent="0.25">
      <c r="C465" s="81"/>
      <c r="D465" s="89"/>
      <c r="E465" s="89"/>
      <c r="F465" s="89"/>
      <c r="G465" s="89"/>
    </row>
    <row r="466" spans="3:7" x14ac:dyDescent="0.25">
      <c r="C466" s="81"/>
      <c r="D466" s="89"/>
      <c r="E466" s="89"/>
      <c r="F466" s="89"/>
      <c r="G466" s="89"/>
    </row>
    <row r="467" spans="3:7" x14ac:dyDescent="0.25">
      <c r="C467" s="81"/>
      <c r="D467" s="89"/>
      <c r="E467" s="89"/>
      <c r="F467" s="89"/>
      <c r="G467" s="89"/>
    </row>
    <row r="468" spans="3:7" x14ac:dyDescent="0.25">
      <c r="C468" s="81"/>
      <c r="D468" s="89"/>
      <c r="E468" s="89"/>
      <c r="F468" s="89"/>
      <c r="G468" s="89"/>
    </row>
    <row r="469" spans="3:7" x14ac:dyDescent="0.25">
      <c r="C469" s="81"/>
      <c r="D469" s="89"/>
      <c r="E469" s="89"/>
      <c r="F469" s="89"/>
      <c r="G469" s="89"/>
    </row>
    <row r="470" spans="3:7" x14ac:dyDescent="0.25">
      <c r="C470" s="81"/>
      <c r="D470" s="89"/>
      <c r="E470" s="89"/>
      <c r="F470" s="89"/>
      <c r="G470" s="89"/>
    </row>
    <row r="471" spans="3:7" x14ac:dyDescent="0.25">
      <c r="C471" s="81"/>
      <c r="D471" s="89"/>
      <c r="E471" s="89"/>
      <c r="F471" s="89"/>
      <c r="G471" s="89"/>
    </row>
    <row r="472" spans="3:7" x14ac:dyDescent="0.25">
      <c r="C472" s="81"/>
      <c r="D472" s="89"/>
      <c r="E472" s="89"/>
      <c r="F472" s="89"/>
      <c r="G472" s="89"/>
    </row>
    <row r="473" spans="3:7" x14ac:dyDescent="0.25">
      <c r="C473" s="81"/>
      <c r="D473" s="89"/>
      <c r="E473" s="89"/>
      <c r="F473" s="89"/>
      <c r="G473" s="89"/>
    </row>
    <row r="474" spans="3:7" x14ac:dyDescent="0.25">
      <c r="C474" s="81"/>
      <c r="D474" s="89"/>
      <c r="E474" s="89"/>
      <c r="F474" s="89"/>
      <c r="G474" s="89"/>
    </row>
    <row r="475" spans="3:7" x14ac:dyDescent="0.25">
      <c r="C475" s="81"/>
      <c r="D475" s="89"/>
      <c r="E475" s="89"/>
      <c r="F475" s="89"/>
      <c r="G475" s="89"/>
    </row>
    <row r="476" spans="3:7" x14ac:dyDescent="0.25">
      <c r="C476" s="81"/>
      <c r="D476" s="89"/>
      <c r="E476" s="89"/>
      <c r="F476" s="89"/>
      <c r="G476" s="89"/>
    </row>
    <row r="477" spans="3:7" x14ac:dyDescent="0.25">
      <c r="C477" s="81"/>
      <c r="D477" s="89"/>
      <c r="E477" s="89"/>
      <c r="F477" s="89"/>
      <c r="G477" s="89"/>
    </row>
    <row r="478" spans="3:7" x14ac:dyDescent="0.25">
      <c r="C478" s="81"/>
      <c r="D478" s="89"/>
      <c r="E478" s="89"/>
      <c r="F478" s="89"/>
      <c r="G478" s="89"/>
    </row>
    <row r="479" spans="3:7" x14ac:dyDescent="0.25">
      <c r="C479" s="81"/>
      <c r="D479" s="89"/>
      <c r="E479" s="89"/>
      <c r="F479" s="89"/>
      <c r="G479" s="89"/>
    </row>
    <row r="480" spans="3:7" x14ac:dyDescent="0.25">
      <c r="C480" s="81"/>
      <c r="D480" s="89"/>
      <c r="E480" s="89"/>
      <c r="F480" s="89"/>
      <c r="G480" s="89"/>
    </row>
    <row r="481" spans="3:7" x14ac:dyDescent="0.25">
      <c r="C481" s="81"/>
      <c r="D481" s="89"/>
      <c r="E481" s="89"/>
      <c r="F481" s="89"/>
      <c r="G481" s="89"/>
    </row>
    <row r="482" spans="3:7" x14ac:dyDescent="0.25">
      <c r="C482" s="81"/>
      <c r="D482" s="89"/>
      <c r="E482" s="89"/>
      <c r="F482" s="89"/>
      <c r="G482" s="89"/>
    </row>
    <row r="483" spans="3:7" x14ac:dyDescent="0.25">
      <c r="C483" s="81"/>
      <c r="D483" s="89"/>
      <c r="E483" s="89"/>
      <c r="F483" s="89"/>
      <c r="G483" s="89"/>
    </row>
    <row r="484" spans="3:7" x14ac:dyDescent="0.25">
      <c r="C484" s="81"/>
      <c r="D484" s="89"/>
      <c r="E484" s="89"/>
      <c r="F484" s="89"/>
      <c r="G484" s="89"/>
    </row>
    <row r="485" spans="3:7" x14ac:dyDescent="0.25">
      <c r="C485" s="81"/>
      <c r="D485" s="89"/>
      <c r="E485" s="89"/>
      <c r="F485" s="89"/>
      <c r="G485" s="89"/>
    </row>
    <row r="486" spans="3:7" x14ac:dyDescent="0.25">
      <c r="C486" s="81"/>
      <c r="D486" s="89"/>
      <c r="E486" s="89"/>
      <c r="F486" s="89"/>
      <c r="G486" s="89"/>
    </row>
    <row r="487" spans="3:7" x14ac:dyDescent="0.25">
      <c r="C487" s="81"/>
      <c r="D487" s="89"/>
      <c r="E487" s="89"/>
      <c r="F487" s="89"/>
      <c r="G487" s="89"/>
    </row>
    <row r="488" spans="3:7" x14ac:dyDescent="0.25">
      <c r="C488" s="81"/>
      <c r="D488" s="89"/>
      <c r="E488" s="89"/>
      <c r="F488" s="89"/>
      <c r="G488" s="89"/>
    </row>
    <row r="489" spans="3:7" x14ac:dyDescent="0.25">
      <c r="C489" s="81"/>
      <c r="D489" s="89"/>
      <c r="E489" s="89"/>
      <c r="F489" s="89"/>
      <c r="G489" s="89"/>
    </row>
    <row r="490" spans="3:7" x14ac:dyDescent="0.25">
      <c r="C490" s="81"/>
      <c r="D490" s="89"/>
      <c r="E490" s="89"/>
      <c r="F490" s="89"/>
      <c r="G490" s="89"/>
    </row>
    <row r="491" spans="3:7" x14ac:dyDescent="0.25">
      <c r="C491" s="81"/>
      <c r="D491" s="89"/>
      <c r="E491" s="89"/>
      <c r="F491" s="89"/>
      <c r="G491" s="89"/>
    </row>
    <row r="492" spans="3:7" x14ac:dyDescent="0.25">
      <c r="C492" s="81"/>
      <c r="D492" s="89"/>
      <c r="E492" s="89"/>
      <c r="F492" s="89"/>
      <c r="G492" s="89"/>
    </row>
    <row r="493" spans="3:7" x14ac:dyDescent="0.25">
      <c r="C493" s="81"/>
      <c r="D493" s="89"/>
      <c r="E493" s="89"/>
      <c r="F493" s="89"/>
      <c r="G493" s="89"/>
    </row>
    <row r="494" spans="3:7" x14ac:dyDescent="0.25">
      <c r="C494" s="81"/>
      <c r="D494" s="89"/>
      <c r="E494" s="89"/>
      <c r="F494" s="89"/>
      <c r="G494" s="89"/>
    </row>
    <row r="495" spans="3:7" x14ac:dyDescent="0.25">
      <c r="C495" s="81"/>
      <c r="D495" s="89"/>
      <c r="E495" s="89"/>
      <c r="F495" s="89"/>
      <c r="G495" s="89"/>
    </row>
    <row r="496" spans="3:7" x14ac:dyDescent="0.25">
      <c r="C496" s="81"/>
      <c r="D496" s="89"/>
      <c r="E496" s="89"/>
      <c r="F496" s="89"/>
      <c r="G496" s="89"/>
    </row>
    <row r="497" spans="3:7" x14ac:dyDescent="0.25">
      <c r="C497" s="81"/>
      <c r="D497" s="89"/>
      <c r="E497" s="89"/>
      <c r="F497" s="89"/>
      <c r="G497" s="89"/>
    </row>
    <row r="498" spans="3:7" x14ac:dyDescent="0.25">
      <c r="C498" s="81"/>
      <c r="D498" s="89"/>
      <c r="E498" s="89"/>
      <c r="F498" s="89"/>
      <c r="G498" s="89"/>
    </row>
    <row r="499" spans="3:7" x14ac:dyDescent="0.25">
      <c r="C499" s="81"/>
      <c r="D499" s="89"/>
      <c r="E499" s="89"/>
      <c r="F499" s="89"/>
      <c r="G499" s="89"/>
    </row>
    <row r="500" spans="3:7" x14ac:dyDescent="0.25">
      <c r="C500" s="81"/>
      <c r="D500" s="89"/>
      <c r="E500" s="89"/>
      <c r="F500" s="89"/>
      <c r="G500" s="89"/>
    </row>
    <row r="501" spans="3:7" x14ac:dyDescent="0.25">
      <c r="C501" s="81"/>
      <c r="D501" s="89"/>
      <c r="E501" s="89"/>
      <c r="F501" s="89"/>
      <c r="G501" s="89"/>
    </row>
    <row r="502" spans="3:7" x14ac:dyDescent="0.25">
      <c r="C502" s="81"/>
      <c r="D502" s="89"/>
      <c r="E502" s="89"/>
      <c r="F502" s="89"/>
      <c r="G502" s="89"/>
    </row>
    <row r="503" spans="3:7" x14ac:dyDescent="0.25">
      <c r="C503" s="81"/>
      <c r="D503" s="89"/>
      <c r="E503" s="89"/>
      <c r="F503" s="89"/>
      <c r="G503" s="89"/>
    </row>
    <row r="504" spans="3:7" x14ac:dyDescent="0.25">
      <c r="C504" s="81"/>
      <c r="D504" s="89"/>
      <c r="E504" s="89"/>
      <c r="F504" s="89"/>
      <c r="G504" s="89"/>
    </row>
    <row r="505" spans="3:7" x14ac:dyDescent="0.25">
      <c r="C505" s="81"/>
      <c r="D505" s="89"/>
      <c r="E505" s="89"/>
      <c r="F505" s="89"/>
      <c r="G505" s="89"/>
    </row>
    <row r="506" spans="3:7" x14ac:dyDescent="0.25">
      <c r="C506" s="81"/>
      <c r="D506" s="89"/>
      <c r="E506" s="89"/>
      <c r="F506" s="89"/>
      <c r="G506" s="89"/>
    </row>
    <row r="507" spans="3:7" x14ac:dyDescent="0.25">
      <c r="C507" s="81"/>
      <c r="D507" s="89"/>
      <c r="E507" s="89"/>
      <c r="F507" s="89"/>
      <c r="G507" s="89"/>
    </row>
    <row r="508" spans="3:7" x14ac:dyDescent="0.25">
      <c r="C508" s="81"/>
      <c r="D508" s="89"/>
      <c r="E508" s="89"/>
      <c r="F508" s="89"/>
      <c r="G508" s="89"/>
    </row>
    <row r="509" spans="3:7" x14ac:dyDescent="0.25">
      <c r="C509" s="81"/>
      <c r="D509" s="89"/>
      <c r="E509" s="89"/>
      <c r="F509" s="89"/>
      <c r="G509" s="89"/>
    </row>
    <row r="510" spans="3:7" x14ac:dyDescent="0.25">
      <c r="C510" s="81"/>
      <c r="D510" s="89"/>
      <c r="E510" s="89"/>
      <c r="F510" s="89"/>
      <c r="G510" s="89"/>
    </row>
    <row r="511" spans="3:7" x14ac:dyDescent="0.25">
      <c r="C511" s="81"/>
      <c r="D511" s="89"/>
      <c r="E511" s="89"/>
      <c r="F511" s="89"/>
      <c r="G511" s="89"/>
    </row>
    <row r="512" spans="3:7" x14ac:dyDescent="0.25">
      <c r="C512" s="81"/>
      <c r="D512" s="89"/>
      <c r="E512" s="89"/>
      <c r="F512" s="89"/>
      <c r="G512" s="89"/>
    </row>
    <row r="513" spans="3:7" x14ac:dyDescent="0.25">
      <c r="C513" s="81"/>
      <c r="D513" s="89"/>
      <c r="E513" s="89"/>
      <c r="F513" s="89"/>
      <c r="G513" s="89"/>
    </row>
  </sheetData>
  <sheetProtection algorithmName="SHA-512" hashValue="MYvpt6eJLP3NTuq71TsGVg0LjzERSpwPuyCSS4LYTV1zfG+59vSDzxU5SH7zIlbljlHnf2yDnm6WpVkG3jLhfA==" saltValue="KnHzkEaGi91MnObOoOfnOA==" spinCount="100000" sheet="1" objects="1" scenarios="1"/>
  <mergeCells count="2">
    <mergeCell ref="F3:G3"/>
    <mergeCell ref="N5:O5"/>
  </mergeCells>
  <conditionalFormatting sqref="C402:G513 C49:C133 C143:C401">
    <cfRule type="expression" dxfId="3" priority="4">
      <formula>C49&lt;&gt;""</formula>
    </cfRule>
  </conditionalFormatting>
  <conditionalFormatting sqref="C14:G401 H15:H400 I15:I402">
    <cfRule type="expression" dxfId="2" priority="3">
      <formula>ROW()&lt;COUNTIF($C:$C,"&gt;0")+15</formula>
    </cfRule>
  </conditionalFormatting>
  <conditionalFormatting sqref="C14:G14">
    <cfRule type="expression" dxfId="1" priority="2">
      <formula>$C$14=0</formula>
    </cfRule>
  </conditionalFormatting>
  <conditionalFormatting sqref="C134:C142">
    <cfRule type="expression" dxfId="0" priority="1">
      <formula>C134&lt;&gt;""</formula>
    </cfRule>
  </conditionalFormatting>
  <dataValidations count="3">
    <dataValidation type="list" allowBlank="1" showInputMessage="1" showErrorMessage="1" sqref="D6">
      <formula1>Frecuencia</formula1>
    </dataValidation>
    <dataValidation type="list" allowBlank="1" showInputMessage="1" showErrorMessage="1" sqref="D8">
      <formula1>Tipos</formula1>
    </dataValidation>
    <dataValidation type="custom" allowBlank="1" showInputMessage="1" showErrorMessage="1" errorTitle="Error" error="La cantidad de período de gracia debe ser menor al número de pagos" sqref="D9">
      <formula1>D9&lt;D7</formula1>
    </dataValidation>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INSTRUCTIVO</vt:lpstr>
      <vt:lpstr>CONTROL DOCUMENTACION</vt:lpstr>
      <vt:lpstr>INVERSION</vt:lpstr>
      <vt:lpstr>A_Sistema_Francés_con_gracia IN</vt:lpstr>
      <vt:lpstr>FF PROYECTADO</vt:lpstr>
      <vt:lpstr>CAPITAL DE TRABAJO</vt:lpstr>
      <vt:lpstr>A_Sistema_Francés_con_gracia CT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PC-20021811</dc:creator>
  <cp:lastModifiedBy>Subsecretaía Pyme</cp:lastModifiedBy>
  <dcterms:created xsi:type="dcterms:W3CDTF">2020-04-23T22:44:49Z</dcterms:created>
  <dcterms:modified xsi:type="dcterms:W3CDTF">2020-05-28T14:24:45Z</dcterms:modified>
</cp:coreProperties>
</file>