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53547469-DBFB-4823-BC1C-1828DC6E7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RAESTRUCTURA BASICA MINIMA" sheetId="4" r:id="rId1"/>
    <sheet name="INFRAESTRUCTURAS ESPECIALES" sheetId="3" r:id="rId2"/>
  </sheets>
  <definedNames>
    <definedName name="_xlnm.Print_Area" localSheetId="1">'INFRAESTRUCTURAS ESPECIALES'!$B$2:$G$87</definedName>
    <definedName name="_xlnm.Print_Titles" localSheetId="0">'INFRAESTRUCTURA BASICA MINIMA'!$3:$11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82" i="3"/>
  <c r="G59" i="3"/>
  <c r="G58" i="3"/>
  <c r="G104" i="4" l="1"/>
  <c r="G103" i="4"/>
  <c r="G101" i="4"/>
  <c r="G100" i="4"/>
  <c r="G98" i="4"/>
  <c r="G97" i="4"/>
  <c r="G117" i="4"/>
  <c r="G84" i="4"/>
  <c r="G82" i="4"/>
  <c r="G77" i="4"/>
  <c r="G76" i="4"/>
  <c r="G75" i="4"/>
  <c r="G74" i="4"/>
  <c r="G73" i="4"/>
  <c r="G46" i="3"/>
  <c r="G45" i="3"/>
  <c r="G44" i="3"/>
  <c r="G43" i="3"/>
  <c r="G42" i="3"/>
  <c r="G41" i="3"/>
  <c r="G40" i="3"/>
  <c r="G39" i="3"/>
  <c r="G37" i="3"/>
  <c r="G36" i="3"/>
  <c r="G35" i="3"/>
  <c r="G34" i="3"/>
  <c r="G32" i="3"/>
  <c r="G31" i="3" s="1"/>
  <c r="G30" i="3"/>
  <c r="G29" i="3"/>
  <c r="G28" i="3" s="1"/>
  <c r="G27" i="3"/>
  <c r="G26" i="3"/>
  <c r="G24" i="3"/>
  <c r="G23" i="3"/>
  <c r="G21" i="3"/>
  <c r="G20" i="3" s="1"/>
  <c r="G19" i="3"/>
  <c r="G18" i="3" s="1"/>
  <c r="F95" i="3" l="1"/>
  <c r="G38" i="3"/>
  <c r="G25" i="3"/>
  <c r="G22" i="3"/>
  <c r="G33" i="3"/>
  <c r="G64" i="4"/>
  <c r="G63" i="4"/>
  <c r="G62" i="4"/>
  <c r="G61" i="4"/>
  <c r="G60" i="4"/>
  <c r="G59" i="4"/>
  <c r="G57" i="4"/>
  <c r="G56" i="4"/>
  <c r="G55" i="4"/>
  <c r="G54" i="4"/>
  <c r="G53" i="4"/>
  <c r="G52" i="4"/>
  <c r="G49" i="4"/>
  <c r="G47" i="4"/>
  <c r="G47" i="3" l="1"/>
  <c r="G50" i="4"/>
  <c r="G45" i="4"/>
  <c r="G85" i="3"/>
  <c r="G84" i="3"/>
  <c r="G83" i="3"/>
  <c r="G81" i="3"/>
  <c r="G80" i="3"/>
  <c r="G79" i="3"/>
  <c r="G78" i="3"/>
  <c r="G76" i="3"/>
  <c r="G75" i="3"/>
  <c r="H47" i="3" l="1"/>
  <c r="H91" i="3" s="1"/>
  <c r="H95" i="3" s="1"/>
  <c r="G91" i="3"/>
  <c r="D91" i="3" s="1"/>
  <c r="G125" i="4"/>
  <c r="G124" i="4"/>
  <c r="G90" i="4"/>
  <c r="G71" i="4"/>
  <c r="G31" i="4"/>
  <c r="G21" i="4" l="1"/>
  <c r="G20" i="4"/>
  <c r="G19" i="4"/>
  <c r="G18" i="4" l="1"/>
  <c r="G30" i="4"/>
  <c r="F140" i="4" l="1"/>
  <c r="G41" i="4" l="1"/>
  <c r="G42" i="4"/>
  <c r="G44" i="4"/>
  <c r="G70" i="3"/>
  <c r="G71" i="3"/>
  <c r="G69" i="3"/>
  <c r="G68" i="3"/>
  <c r="G67" i="3"/>
  <c r="G86" i="4"/>
  <c r="G35" i="4"/>
  <c r="G63" i="3"/>
  <c r="G62" i="3"/>
  <c r="G61" i="3"/>
  <c r="G60" i="3"/>
  <c r="G57" i="3"/>
  <c r="G56" i="3"/>
  <c r="G55" i="3"/>
  <c r="G54" i="3"/>
  <c r="G53" i="3"/>
  <c r="G52" i="3"/>
  <c r="G51" i="3"/>
  <c r="G50" i="3"/>
  <c r="G119" i="4"/>
  <c r="G116" i="4"/>
  <c r="G115" i="4" s="1"/>
  <c r="G114" i="4"/>
  <c r="G113" i="4" s="1"/>
  <c r="G112" i="4"/>
  <c r="G111" i="4"/>
  <c r="G109" i="4"/>
  <c r="G108" i="4" s="1"/>
  <c r="G95" i="4"/>
  <c r="G94" i="4" s="1"/>
  <c r="G34" i="4"/>
  <c r="G29" i="4"/>
  <c r="G28" i="4" s="1"/>
  <c r="G27" i="4"/>
  <c r="G26" i="4" s="1"/>
  <c r="G126" i="4"/>
  <c r="G127" i="4"/>
  <c r="G72" i="4"/>
  <c r="G70" i="4"/>
  <c r="G69" i="4"/>
  <c r="G68" i="4"/>
  <c r="G120" i="4"/>
  <c r="G85" i="4"/>
  <c r="G83" i="4"/>
  <c r="G81" i="4"/>
  <c r="G33" i="4"/>
  <c r="G25" i="4"/>
  <c r="G24" i="4" s="1"/>
  <c r="G23" i="4"/>
  <c r="G22" i="4" s="1"/>
  <c r="G39" i="4" l="1"/>
  <c r="G65" i="4" s="1"/>
  <c r="H65" i="4" s="1"/>
  <c r="G110" i="4"/>
  <c r="G128" i="4"/>
  <c r="H128" i="4" s="1"/>
  <c r="G64" i="3"/>
  <c r="H64" i="3" s="1"/>
  <c r="H92" i="3" s="1"/>
  <c r="G87" i="4"/>
  <c r="H87" i="4" s="1"/>
  <c r="H136" i="4" s="1"/>
  <c r="G118" i="4"/>
  <c r="G78" i="4"/>
  <c r="G72" i="3"/>
  <c r="G32" i="4"/>
  <c r="G86" i="3"/>
  <c r="H86" i="3" l="1"/>
  <c r="H94" i="3" s="1"/>
  <c r="G94" i="3"/>
  <c r="D94" i="3" s="1"/>
  <c r="G92" i="3"/>
  <c r="D92" i="3" s="1"/>
  <c r="D95" i="3" s="1"/>
  <c r="G36" i="4"/>
  <c r="G133" i="4" s="1"/>
  <c r="D133" i="4" s="1"/>
  <c r="G139" i="4"/>
  <c r="D139" i="4" s="1"/>
  <c r="G121" i="4"/>
  <c r="G136" i="4"/>
  <c r="D136" i="4" s="1"/>
  <c r="G134" i="4"/>
  <c r="D134" i="4" s="1"/>
  <c r="G93" i="3"/>
  <c r="D93" i="3" s="1"/>
  <c r="H72" i="3"/>
  <c r="H93" i="3" s="1"/>
  <c r="H78" i="4"/>
  <c r="H135" i="4" s="1"/>
  <c r="G135" i="4"/>
  <c r="D135" i="4" s="1"/>
  <c r="H139" i="4"/>
  <c r="H121" i="4" l="1"/>
  <c r="G138" i="4"/>
  <c r="D138" i="4" s="1"/>
  <c r="G95" i="3"/>
  <c r="F96" i="3" s="1"/>
  <c r="H134" i="4"/>
  <c r="H36" i="4"/>
  <c r="H133" i="4" s="1"/>
  <c r="H140" i="4" s="1"/>
  <c r="H138" i="4"/>
  <c r="D96" i="3" l="1"/>
  <c r="G96" i="3" s="1"/>
  <c r="G102" i="4" l="1"/>
  <c r="G99" i="4" s="1"/>
  <c r="G96" i="4" s="1"/>
  <c r="G105" i="4" s="1"/>
  <c r="H105" i="4" l="1"/>
  <c r="H137" i="4" s="1"/>
  <c r="G137" i="4"/>
  <c r="D137" i="4" l="1"/>
  <c r="D140" i="4" s="1"/>
  <c r="G140" i="4"/>
  <c r="F141" i="4" s="1"/>
  <c r="D141" i="4" l="1"/>
  <c r="G14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Dominguez</author>
    <author>Niky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charset val="1"/>
          </rPr>
          <t>Se deberá imnformar si se ejecuta por LICITACION DE OBRA Y EJECUCION POR EMPRESA o por ADMINISTRACIÓN.</t>
        </r>
      </text>
    </comment>
    <comment ref="D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<sst xmlns="http://schemas.openxmlformats.org/spreadsheetml/2006/main" count="506" uniqueCount="355">
  <si>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</si>
  <si>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</si>
  <si>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</si>
  <si>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</si>
  <si>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</si>
  <si>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</si>
  <si>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</si>
  <si>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</si>
  <si>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</si>
  <si>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</si>
  <si>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</si>
  <si>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</si>
  <si>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</si>
  <si>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</si>
  <si>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</si>
  <si>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</si>
  <si>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</si>
  <si>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</si>
  <si>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</si>
  <si>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</si>
  <si>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</si>
  <si>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</si>
  <si>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</si>
  <si>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</si>
  <si>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</si>
  <si>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</si>
  <si>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</si>
  <si>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Empalmes de conexión a red existente</t>
  </si>
  <si>
    <t>Enripiados</t>
  </si>
  <si>
    <t>Excav. de zanja en terreno de cualquier categoría (incluye acopio y/o retiro del mat. de la excavación, entibados, desagote, depresión de napa, etc.)</t>
  </si>
  <si>
    <t>Relleno con material del lugar</t>
  </si>
  <si>
    <t>Provisión y colocación de asiento de arena, 10 cm. de espesor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</si>
  <si>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</si>
  <si>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</si>
  <si>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</si>
  <si>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</si>
  <si>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</si>
  <si>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</si>
  <si>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</si>
  <si>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</si>
  <si>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</si>
  <si>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</si>
  <si>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>Excavación manual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</si>
  <si>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</si>
  <si>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</si>
  <si>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</si>
  <si>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</si>
  <si>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</si>
  <si>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</si>
  <si>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</si>
  <si>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</si>
  <si>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</si>
  <si>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Construcciòn de calzada de Hormigon de CP esp.: 0,18m.</t>
  </si>
  <si>
    <t>Mobiliario Urbano (Cestos, bancos, refugios transporte publ., Etc.)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</si>
  <si>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</si>
  <si>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</si>
  <si>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</si>
  <si>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</si>
  <si>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</si>
  <si>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</si>
  <si>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</si>
  <si>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</si>
  <si>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</si>
  <si>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</si>
  <si>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</si>
  <si>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</si>
  <si>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</si>
  <si>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</si>
  <si>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</si>
  <si>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</si>
  <si>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</si>
  <si>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</si>
  <si>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</si>
  <si>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</si>
  <si>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</si>
  <si>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</si>
  <si>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</si>
  <si>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</si>
  <si>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</si>
  <si>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</si>
  <si>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</si>
  <si>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</si>
  <si>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</si>
  <si>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</si>
  <si>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</si>
  <si>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</si>
  <si>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</si>
  <si>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2.3.2</t>
  </si>
  <si>
    <t>3.4</t>
  </si>
  <si>
    <t>3.5</t>
  </si>
  <si>
    <t>3.6</t>
  </si>
  <si>
    <t>3.7</t>
  </si>
  <si>
    <t>3.8</t>
  </si>
  <si>
    <t>3.9</t>
  </si>
  <si>
    <t>3.10</t>
  </si>
  <si>
    <t>Ejecución de rampas en esquinas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</si>
  <si>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</si>
  <si>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</si>
  <si>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</si>
  <si>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</si>
  <si>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</si>
  <si>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</si>
  <si>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</si>
  <si>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</si>
  <si>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</si>
  <si>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</si>
  <si>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</si>
  <si>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</si>
  <si>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</si>
  <si>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</si>
  <si>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</si>
  <si>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</si>
  <si>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</si>
  <si>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</si>
  <si>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Bocas de Registro (BR) de H°A° de 1,20 m de diámetro de más de 2,50 m de profundidad (incluye: excavación, cojinetes y marco/tapa de H°F° de tipo pesado ó fundición dúctil)</t>
  </si>
  <si>
    <t>Provisión de materiales y ejecución de conexiones domiciliarias cortas de PVC110 (Incluye cañerías, accesorios, etc.)</t>
  </si>
  <si>
    <t>Provisión de materiales y ejecución de conexiones domiciliarias largas de PVC110 (Incluye cañerías, accesorios, etc.)</t>
  </si>
  <si>
    <t>6.1.1</t>
  </si>
  <si>
    <t>6.3</t>
  </si>
  <si>
    <t>6.3.1</t>
  </si>
  <si>
    <t>6.2.2</t>
  </si>
  <si>
    <t>6.4</t>
  </si>
  <si>
    <t>6.4.1</t>
  </si>
  <si>
    <t>6.4.2</t>
  </si>
  <si>
    <t>6.5</t>
  </si>
  <si>
    <t>6.5.1</t>
  </si>
  <si>
    <t>Conexiones Domiciliarias</t>
  </si>
  <si>
    <t xml:space="preserve"> Diámetro ... mm</t>
  </si>
  <si>
    <t>Provisión y colocación de cañerías polietileno de media densidad (PMD) de espesor standard SDR 11, malla de advertencia y accesorios promedio</t>
  </si>
  <si>
    <t>7.2</t>
  </si>
  <si>
    <t>7.3</t>
  </si>
  <si>
    <t>7.4</t>
  </si>
  <si>
    <t>8.1</t>
  </si>
  <si>
    <t>8.2</t>
  </si>
  <si>
    <t>8.3</t>
  </si>
  <si>
    <t>8.4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</si>
  <si>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</si>
  <si>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</si>
  <si>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</si>
  <si>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</si>
  <si>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</si>
  <si>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</si>
  <si>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</si>
  <si>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</si>
  <si>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</si>
  <si>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</si>
  <si>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</si>
  <si>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</si>
  <si>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</si>
  <si>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</si>
  <si>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</si>
  <si>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</si>
  <si>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</si>
  <si>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</si>
  <si>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</si>
  <si>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</si>
  <si>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</si>
  <si>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11.1</t>
  </si>
  <si>
    <t>11.2</t>
  </si>
  <si>
    <t>11.3</t>
  </si>
  <si>
    <t>SUBTOTAL PILARES MULTISERVICIO</t>
  </si>
  <si>
    <t>11.4</t>
  </si>
  <si>
    <t>PILARES MULTISERVICIOS</t>
  </si>
  <si>
    <t>11.5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</si>
  <si>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</si>
  <si>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</si>
  <si>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</si>
  <si>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</si>
  <si>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</si>
  <si>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</si>
  <si>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</si>
  <si>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</si>
  <si>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</si>
  <si>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</si>
  <si>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</si>
  <si>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</si>
  <si>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</si>
  <si>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</si>
  <si>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Señalamiento horizontal de acuerdo a normativas exigentes</t>
  </si>
  <si>
    <t>Preparación de la subrasante (mìn. 20 cm de espesor)</t>
  </si>
  <si>
    <t>Juntas de dilatación</t>
  </si>
  <si>
    <t>Terraplén con compactación especial (con aporte de suelo)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</si>
  <si>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</si>
  <si>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</si>
  <si>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</si>
  <si>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</si>
  <si>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</si>
  <si>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</si>
  <si>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</si>
  <si>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TOTALES ($,UVIs y %)</t>
  </si>
  <si>
    <t>PLANILLA DE CÓMPUTO Y PRESUPUESTO DE LAS OBRAS DE INFRAESTRUCTURA REQUERIDAS</t>
  </si>
  <si>
    <t xml:space="preserve">VALOR DE LA INFRAESTRUCTURA BASICA. SIN NEXOS </t>
  </si>
  <si>
    <t>Provisión, acarreo y colocación de cañerías de PVC/PEAD-RCP, clase 6/10, de espesor standard, con aro de goma. Incluye accesorios.</t>
  </si>
  <si>
    <t>ml.</t>
  </si>
  <si>
    <t>11.7</t>
  </si>
  <si>
    <t>11.8</t>
  </si>
  <si>
    <t>Movimiento de suelos para Nivelación (Retiro o Relleno con suelo seleccionado)</t>
  </si>
  <si>
    <t xml:space="preserve">Provisión, acarreo y colocación de conductos (Premoldeados de hormigón armado, Corrugado de PVC, etc.) s/ proyecto </t>
  </si>
  <si>
    <t>Tendidos en MT (incluye bases, columnas, conductores, etc.)</t>
  </si>
  <si>
    <t>Planta de tratamiento de liquidos cloacales compacta completa (P.T.L.C.)</t>
  </si>
  <si>
    <t>11.9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</si>
  <si>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</si>
  <si>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</si>
  <si>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</si>
  <si>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1.7.2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</si>
  <si>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</si>
  <si>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</si>
  <si>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</si>
  <si>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</si>
  <si>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</si>
  <si>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</si>
  <si>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</si>
  <si>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>Provisión y montaje de poste de eucalipto creosotado</t>
  </si>
  <si>
    <t>Provisión y montaje de columna metálica recta</t>
  </si>
  <si>
    <t>Provisión y montaje de columna metálica curva simple</t>
  </si>
  <si>
    <t>Provisión y montaje de columna metálica curva doble</t>
  </si>
  <si>
    <t>Provisión y montaje de brazo metálico para columna existente</t>
  </si>
  <si>
    <t>Provisión y colocación de cables aéreos preensamblados</t>
  </si>
  <si>
    <t>Provisión y colocación de cables aéreos de cobre</t>
  </si>
  <si>
    <t>Provisión y colocación de cables subterráneos</t>
  </si>
  <si>
    <t>Tablero de Alumbrado Público</t>
  </si>
  <si>
    <t>Provisión y colocación de luminarias de vapor de mercurio/sodio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</si>
  <si>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</si>
  <si>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</si>
  <si>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</si>
  <si>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</si>
  <si>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</si>
  <si>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</si>
  <si>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</si>
  <si>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2.3.1.2</t>
  </si>
  <si>
    <t>2.3.1.3</t>
  </si>
  <si>
    <t>Red ELECTRICA DE MEDIA TENSIÓN, BAJA TENSION Y ALUMBRADO PUBLICO</t>
  </si>
  <si>
    <t>2.3.1.4</t>
  </si>
  <si>
    <t>2.3.1.5</t>
  </si>
  <si>
    <t>2.3.1.6</t>
  </si>
  <si>
    <t>2.3.2.1.</t>
  </si>
  <si>
    <t>2.3.2.2.</t>
  </si>
  <si>
    <t>2.3.2.3</t>
  </si>
  <si>
    <t>2.3.2.4</t>
  </si>
  <si>
    <t>2.3.2.5</t>
  </si>
  <si>
    <t>2.3.2.6</t>
  </si>
  <si>
    <t>S.E.T.A.</t>
  </si>
  <si>
    <t>Prov. y montaje de columna de HºAº</t>
  </si>
  <si>
    <t>Provisión y montaje de columna de HºAº</t>
  </si>
  <si>
    <t>Losa HºAº de acceso a lotes (incluye caño pluvial HºCº en zanja)</t>
  </si>
  <si>
    <t>5.3.2</t>
  </si>
  <si>
    <t>Alcantarillas</t>
  </si>
  <si>
    <t>Cámaras de Inspección y Sumideros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</si>
  <si>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</si>
  <si>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</si>
  <si>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</si>
  <si>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</si>
  <si>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</si>
  <si>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</si>
  <si>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</si>
  <si>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</si>
  <si>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</si>
  <si>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</si>
  <si>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</si>
  <si>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 xml:space="preserve">Canal de H°A° de sección trapecial </t>
  </si>
  <si>
    <t>Limpieza y desobstrucción cañerias</t>
  </si>
  <si>
    <t>m</t>
  </si>
  <si>
    <t>Diámetro nominal ,,, mm</t>
  </si>
  <si>
    <t>Cordón cuneta de Hº Aº (incluye paquete estructural base)</t>
  </si>
  <si>
    <t>NEXOS REDES (incluye obra civil y electromecánica)</t>
  </si>
  <si>
    <t>NEXOS REDES</t>
  </si>
  <si>
    <t>Total UVIs</t>
  </si>
  <si>
    <t>Red Eléctrica de Media Tensión</t>
  </si>
  <si>
    <t>Hormigón c/malla Q92 (H17) terminaciòn peinado, esp.10cm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</si>
  <si>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</si>
  <si>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</si>
  <si>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Conductos o canales Pluviales (incluye excavación/tuneleo, cañerías, piezas, C.I., sumideros, revestimientos, pruebas, etc.)</t>
  </si>
  <si>
    <t>Planta de tratamiento de agua (P.T.A.) (incluye pileta tratamiento, casillo de comando y tanques)</t>
  </si>
  <si>
    <t>Gasoducto interconexión a red existente (incluye excavación/tuneleo, cañerías, accesorios, pruebas, etc.)</t>
  </si>
  <si>
    <t xml:space="preserve">Estación reguladora de gas (E.R.G.) (incluye casilla de comando / tratamiento predio, cañerías, accesorios, pruebas y obras complementarias) 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</si>
  <si>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</si>
  <si>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</si>
  <si>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</si>
  <si>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</si>
  <si>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Provisión y colocación de válvulas esclusas (VE). Incluye cámara, tapa y accesorios.</t>
  </si>
  <si>
    <t>Provisión y colocación de válvulas de aire (VA). Incluye cámara, tapa y accesorios.</t>
  </si>
  <si>
    <t>Diámetro nominal 25 mm - Conexiones cortas, incluye llave maestra y caja plástica de medidor con tapa (sin la inclusion del medidor).</t>
  </si>
  <si>
    <t>Diámetro nominal 25 mm - Conexiones largas, incluye llave maestra y caja plástica de medidor con tapa (sin la inclusion del medidor).</t>
  </si>
  <si>
    <t>Provisión y colocación de hidrantes (H). Incluye cámara, tapa y accesorios.</t>
  </si>
  <si>
    <t>Preparación y tomado de juntas de dilatación</t>
  </si>
  <si>
    <t>Excavacion para colocación de cañerías, medidas de acuerdo a planos, según ancho de zanja mínimo, tapada mínima y longitud s/proyecto.</t>
  </si>
  <si>
    <t>Construcción de Alcantarillas de HºAº</t>
  </si>
  <si>
    <t>Ejecución de cabezales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</si>
  <si>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</si>
  <si>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</si>
  <si>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</si>
  <si>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RED PLUVIAL</t>
  </si>
  <si>
    <t>Entoscado esp. 20 cm compactado 95% Proctor Std.</t>
  </si>
  <si>
    <t>Base y carpeta asfáltica (Incluye riesgo de liga y colocación mezcla en caliente)</t>
  </si>
  <si>
    <t>Señalética vertical y horizontal</t>
  </si>
  <si>
    <t>Preparación y limpieza del terreno</t>
  </si>
  <si>
    <t>Pavimento Intertrabado de H°</t>
  </si>
  <si>
    <t>1. Se deben incluir todas las tareas necesarias para finalizar la obra.</t>
  </si>
  <si>
    <t>2. Se pueden incluir o eliminar items de la presente planilla según Proyecto.</t>
  </si>
  <si>
    <t>3. La no inclusión de un ítem o tarea no implica un reconocimiento adicional posterior.</t>
  </si>
  <si>
    <t>4. Al momento de realizar el trámite TAD, tendrá que completar en el formulario de la solicitud un resumen del presupuesto solicitado que deberá corresponderse con el presente cómputo.</t>
  </si>
  <si>
    <t>5. De requerir la adquisición de suelo, el monto de dicha solicitud no corresponde en el presente cómputo sino que deberá especificarlo en el formulario del trámite.</t>
  </si>
  <si>
    <t>Provisión y colocación de luminarias LED ….W</t>
  </si>
  <si>
    <t>5.1.2</t>
  </si>
  <si>
    <t>5.1.3</t>
  </si>
  <si>
    <t>6.2.3</t>
  </si>
  <si>
    <t>6.5.2</t>
  </si>
  <si>
    <t>TOTALES ($,UVI´s y %)</t>
  </si>
  <si>
    <t>8.1.1</t>
  </si>
  <si>
    <t>8.2.1</t>
  </si>
  <si>
    <t>8.3.1</t>
  </si>
  <si>
    <t>8.3.2</t>
  </si>
  <si>
    <t>8.4.1</t>
  </si>
  <si>
    <t>8.4.2</t>
  </si>
  <si>
    <t>8.5</t>
  </si>
  <si>
    <t>8.5.1</t>
  </si>
  <si>
    <t>8.5.2</t>
  </si>
  <si>
    <t>8.6</t>
  </si>
  <si>
    <t>8.6.1</t>
  </si>
  <si>
    <t>8.7</t>
  </si>
  <si>
    <t>8.7.1</t>
  </si>
  <si>
    <t>8.7.2</t>
  </si>
  <si>
    <t>8.7.3</t>
  </si>
  <si>
    <t>8.7.4</t>
  </si>
  <si>
    <t>8.8</t>
  </si>
  <si>
    <t>8.8.1</t>
  </si>
  <si>
    <t>8.8.2</t>
  </si>
  <si>
    <t>8.8.3</t>
  </si>
  <si>
    <t>8.8.4</t>
  </si>
  <si>
    <t>8.8.5</t>
  </si>
  <si>
    <t>8.8.6</t>
  </si>
  <si>
    <t>8.9</t>
  </si>
  <si>
    <t>8.10</t>
  </si>
  <si>
    <t>Provisión y colocación de cañerías (Acometida c/pipeta, interconección y PAT)</t>
  </si>
  <si>
    <t>Ejecución fundación y pilar (mapostería o premoldeado s/ disp. vigentes)</t>
  </si>
  <si>
    <t xml:space="preserve">Provisión y colocación de caja medidor monofásico y tablero primario (s/ disp. vigentes) </t>
  </si>
  <si>
    <t>Provisión y colocación de gabinete medidor gas reglamentario c/ marco y puerta metálicos.</t>
  </si>
  <si>
    <t xml:space="preserve">Estaciòn de bombeo cloacal (E.B.C.) (incluye estacion elevadora, cañería de impulsión, casilla de comando y obras complementarias)  </t>
  </si>
  <si>
    <t xml:space="preserve">Estación de bombeo pluvial (E.B.P.) (incluye estacion elevadora, cañería de impulsión, casilla de comando y obras complementarias)  </t>
  </si>
  <si>
    <t xml:space="preserve">Perforaciones semisurgentes (incluye cámara de cloración, tablero y gabinete) </t>
  </si>
  <si>
    <t>4. Los Nexos necesarios deberán ser presentados de la misma manera que las redes internas, con su correspondiente Memoria técnica descriptiva y toda la documentación gráfica que permita su análisis.</t>
  </si>
  <si>
    <t>Nombre del proyecto:</t>
  </si>
  <si>
    <t>Cantidad de lotes para uso residencial:</t>
  </si>
  <si>
    <t>11.10</t>
  </si>
  <si>
    <t>Cañería Nexo agua</t>
  </si>
  <si>
    <t>Ejecuciòn de Sumideros del Tipo ….</t>
  </si>
  <si>
    <t>Red VIAL, apertura y tratamiento de Calzada</t>
  </si>
  <si>
    <t>SUBTOTAL RED VIAL</t>
  </si>
  <si>
    <t>Red VIAL, apertura y tratamiento de CALZADAS ESPECIALES</t>
  </si>
  <si>
    <t>SUBTOTAL RED VIAL, CALZADAS ESPECIALES</t>
  </si>
  <si>
    <t>RED VIAL (Calzadas Especiales)</t>
  </si>
  <si>
    <t>Cañería de impulsión / Nexo cloacal</t>
  </si>
  <si>
    <t>11.11</t>
  </si>
  <si>
    <t xml:space="preserve"> Los valores finales deben incluir impuestos (IVA-Ganancias-SUSS), gastos generales y beneficios. </t>
  </si>
  <si>
    <t>OBRAS ESPECIALES Y NEXOS DE REDES ADICIONADOS A LA INFRAESTRUCTURA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</si>
</sst>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0.0"/>
    <numFmt numFmtId="166" formatCode="General_)"/>
    <numFmt numFmtId="167" formatCode="&quot;$&quot;\ #,##0.00"/>
    <numFmt numFmtId="168" formatCode="#,##0.00_ ;\-#,##0.00\ 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6" fontId="6" fillId="0" borderId="0"/>
    <xf numFmtId="9" fontId="15" fillId="0" borderId="0" applyFont="0" applyFill="0" applyBorder="0" applyAlignment="0" applyProtection="0"/>
  </cellStyleXfs>
  <cellXfs count="24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66" fontId="10" fillId="3" borderId="0" xfId="2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164" fontId="7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3" fillId="3" borderId="0" xfId="0" applyFont="1" applyFill="1"/>
    <xf numFmtId="0" fontId="3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166" fontId="3" fillId="0" borderId="1" xfId="2" applyFont="1" applyFill="1" applyBorder="1" applyAlignment="1" applyProtection="1">
      <alignment vertical="top" wrapText="1"/>
    </xf>
    <xf numFmtId="166" fontId="3" fillId="2" borderId="1" xfId="2" applyFont="1" applyFill="1" applyBorder="1" applyAlignment="1" applyProtection="1">
      <alignment horizontal="center" vertical="center" wrapText="1"/>
    </xf>
    <xf numFmtId="166" fontId="8" fillId="2" borderId="1" xfId="2" applyFont="1" applyFill="1" applyBorder="1" applyAlignment="1" applyProtection="1">
      <alignment vertical="top" wrapText="1"/>
    </xf>
    <xf numFmtId="166" fontId="8" fillId="2" borderId="1" xfId="2" applyFont="1" applyFill="1" applyBorder="1" applyAlignment="1" applyProtection="1">
      <alignment horizontal="center" vertical="center" wrapText="1"/>
    </xf>
    <xf numFmtId="166" fontId="3" fillId="3" borderId="1" xfId="2" applyFont="1" applyFill="1" applyBorder="1" applyAlignment="1" applyProtection="1">
      <alignment wrapText="1"/>
    </xf>
    <xf numFmtId="166" fontId="3" fillId="2" borderId="1" xfId="2" applyFont="1" applyFill="1" applyBorder="1" applyAlignment="1" applyProtection="1">
      <alignment vertical="top" wrapText="1"/>
    </xf>
    <xf numFmtId="166" fontId="8" fillId="3" borderId="1" xfId="2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>
      <alignment horizontal="left" vertical="center" shrinkToFit="1"/>
    </xf>
    <xf numFmtId="164" fontId="3" fillId="0" borderId="1" xfId="0" applyNumberFormat="1" applyFont="1" applyFill="1" applyBorder="1" applyAlignment="1">
      <alignment shrinkToFi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166" fontId="9" fillId="3" borderId="0" xfId="2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164" fontId="3" fillId="3" borderId="0" xfId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166" fontId="9" fillId="4" borderId="4" xfId="2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164" fontId="3" fillId="4" borderId="4" xfId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justify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vertical="center" shrinkToFit="1"/>
    </xf>
    <xf numFmtId="0" fontId="1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164" fontId="7" fillId="4" borderId="4" xfId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wrapText="1"/>
    </xf>
    <xf numFmtId="16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/>
    <xf numFmtId="0" fontId="3" fillId="4" borderId="24" xfId="0" applyFont="1" applyFill="1" applyBorder="1"/>
    <xf numFmtId="2" fontId="3" fillId="0" borderId="17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>
      <alignment horizontal="left" vertical="center"/>
    </xf>
    <xf numFmtId="164" fontId="3" fillId="0" borderId="18" xfId="0" applyNumberFormat="1" applyFont="1" applyFill="1" applyBorder="1"/>
    <xf numFmtId="164" fontId="3" fillId="0" borderId="18" xfId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11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168" fontId="2" fillId="4" borderId="13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4" fillId="0" borderId="0" xfId="1" applyFont="1" applyFill="1" applyBorder="1"/>
    <xf numFmtId="164" fontId="2" fillId="4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4" borderId="1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4" fontId="3" fillId="5" borderId="1" xfId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66" fontId="9" fillId="5" borderId="12" xfId="2" applyFont="1" applyFill="1" applyBorder="1" applyAlignment="1" applyProtection="1">
      <alignment vertical="center" wrapText="1"/>
    </xf>
    <xf numFmtId="0" fontId="3" fillId="5" borderId="12" xfId="0" applyFont="1" applyFill="1" applyBorder="1" applyAlignment="1">
      <alignment horizontal="center" vertical="center"/>
    </xf>
    <xf numFmtId="2" fontId="3" fillId="5" borderId="12" xfId="0" applyNumberFormat="1" applyFont="1" applyFill="1" applyBorder="1" applyAlignment="1">
      <alignment horizontal="center" vertical="center"/>
    </xf>
    <xf numFmtId="164" fontId="3" fillId="5" borderId="12" xfId="1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vertical="center"/>
    </xf>
    <xf numFmtId="1" fontId="2" fillId="5" borderId="17" xfId="0" applyNumberFormat="1" applyFont="1" applyFill="1" applyBorder="1" applyAlignment="1" applyProtection="1">
      <alignment horizontal="center" vertical="top"/>
    </xf>
    <xf numFmtId="166" fontId="2" fillId="5" borderId="1" xfId="2" applyFont="1" applyFill="1" applyBorder="1" applyAlignment="1" applyProtection="1">
      <alignment vertical="top" wrapText="1"/>
    </xf>
    <xf numFmtId="0" fontId="3" fillId="5" borderId="1" xfId="0" applyNumberFormat="1" applyFont="1" applyFill="1" applyBorder="1" applyAlignment="1" applyProtection="1">
      <alignment horizontal="center" vertical="top"/>
    </xf>
    <xf numFmtId="164" fontId="3" fillId="5" borderId="1" xfId="0" applyNumberFormat="1" applyFont="1" applyFill="1" applyBorder="1" applyAlignment="1">
      <alignment shrinkToFit="1"/>
    </xf>
    <xf numFmtId="164" fontId="2" fillId="5" borderId="18" xfId="0" applyNumberFormat="1" applyFont="1" applyFill="1" applyBorder="1" applyAlignment="1">
      <alignment horizontal="left" vertical="center"/>
    </xf>
    <xf numFmtId="1" fontId="2" fillId="5" borderId="17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166" fontId="9" fillId="5" borderId="1" xfId="2" applyFont="1" applyFill="1" applyBorder="1" applyAlignment="1" applyProtection="1">
      <alignment vertical="top" wrapText="1"/>
    </xf>
    <xf numFmtId="0" fontId="3" fillId="5" borderId="0" xfId="0" applyFont="1" applyFill="1" applyAlignment="1">
      <alignment vertical="center"/>
    </xf>
    <xf numFmtId="166" fontId="8" fillId="5" borderId="1" xfId="2" applyFont="1" applyFill="1" applyBorder="1" applyAlignment="1" applyProtection="1">
      <alignment horizontal="center" vertical="center" wrapText="1"/>
    </xf>
    <xf numFmtId="164" fontId="2" fillId="5" borderId="21" xfId="0" applyNumberFormat="1" applyFont="1" applyFill="1" applyBorder="1"/>
    <xf numFmtId="1" fontId="2" fillId="5" borderId="20" xfId="0" applyNumberFormat="1" applyFont="1" applyFill="1" applyBorder="1" applyAlignment="1" applyProtection="1">
      <alignment horizontal="center" vertical="top"/>
    </xf>
    <xf numFmtId="166" fontId="9" fillId="5" borderId="12" xfId="2" applyFont="1" applyFill="1" applyBorder="1" applyAlignment="1" applyProtection="1">
      <alignment vertical="top" wrapText="1"/>
    </xf>
    <xf numFmtId="1" fontId="2" fillId="5" borderId="1" xfId="0" applyNumberFormat="1" applyFont="1" applyFill="1" applyBorder="1" applyAlignment="1" applyProtection="1">
      <alignment horizontal="left" vertical="center" wrapText="1"/>
    </xf>
    <xf numFmtId="164" fontId="2" fillId="0" borderId="18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0" fontId="3" fillId="0" borderId="17" xfId="0" applyFont="1" applyFill="1" applyBorder="1"/>
    <xf numFmtId="168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/>
    <xf numFmtId="164" fontId="3" fillId="0" borderId="18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164" fontId="2" fillId="3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/>
    </xf>
    <xf numFmtId="167" fontId="2" fillId="0" borderId="33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 vertical="center"/>
    </xf>
    <xf numFmtId="10" fontId="2" fillId="0" borderId="31" xfId="3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67" fontId="0" fillId="0" borderId="28" xfId="0" applyNumberFormat="1" applyFill="1" applyBorder="1" applyAlignment="1">
      <alignment horizontal="center"/>
    </xf>
    <xf numFmtId="167" fontId="0" fillId="0" borderId="33" xfId="0" applyNumberFormat="1" applyFill="1" applyBorder="1" applyAlignment="1">
      <alignment horizontal="center"/>
    </xf>
    <xf numFmtId="168" fontId="2" fillId="0" borderId="29" xfId="0" applyNumberFormat="1" applyFont="1" applyFill="1" applyBorder="1" applyAlignment="1">
      <alignment horizontal="center" vertical="center"/>
    </xf>
    <xf numFmtId="9" fontId="2" fillId="0" borderId="3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vertical="center"/>
    </xf>
    <xf numFmtId="0" fontId="2" fillId="4" borderId="23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164" fontId="4" fillId="0" borderId="18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0" fontId="2" fillId="0" borderId="26" xfId="3" applyNumberFormat="1" applyFont="1" applyFill="1" applyBorder="1" applyAlignment="1">
      <alignment horizontal="center" vertical="center"/>
    </xf>
    <xf numFmtId="10" fontId="2" fillId="0" borderId="25" xfId="3" applyNumberFormat="1" applyFont="1" applyFill="1" applyBorder="1" applyAlignment="1">
      <alignment horizontal="center" vertical="center"/>
    </xf>
    <xf numFmtId="10" fontId="2" fillId="0" borderId="26" xfId="0" applyNumberFormat="1" applyFont="1" applyFill="1" applyBorder="1" applyAlignment="1">
      <alignment horizontal="center" vertical="center"/>
    </xf>
    <xf numFmtId="10" fontId="2" fillId="0" borderId="3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/>
    </xf>
    <xf numFmtId="167" fontId="2" fillId="0" borderId="3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7" fontId="0" fillId="0" borderId="32" xfId="0" applyNumberFormat="1" applyFill="1" applyBorder="1" applyAlignment="1">
      <alignment horizontal="center"/>
    </xf>
    <xf numFmtId="167" fontId="0" fillId="0" borderId="33" xfId="0" applyNumberFormat="1" applyFill="1" applyBorder="1" applyAlignment="1">
      <alignment horizontal="center"/>
    </xf>
    <xf numFmtId="9" fontId="2" fillId="0" borderId="26" xfId="3" applyFont="1" applyFill="1" applyBorder="1" applyAlignment="1">
      <alignment horizontal="center" vertical="center"/>
    </xf>
    <xf numFmtId="9" fontId="2" fillId="0" borderId="25" xfId="3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_Cómputo y presup.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0</xdr:rowOff>
    </xdr:from>
    <xdr:to>
      <xdr:col>8</xdr:col>
      <xdr:colOff>9525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0"/>
          <a:ext cx="12077701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8</xdr:col>
      <xdr:colOff>9525</xdr:colOff>
      <xdr:row>166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9441775"/>
          <a:ext cx="120777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704851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2277726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103</xdr:row>
      <xdr:rowOff>24765</xdr:rowOff>
    </xdr:from>
    <xdr:to>
      <xdr:col>7</xdr:col>
      <xdr:colOff>704849</xdr:colOff>
      <xdr:row>116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20779740"/>
          <a:ext cx="1225867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0"/>
  <sheetViews>
    <sheetView tabSelected="1" zoomScaleNormal="100" workbookViewId="0">
      <selection activeCell="D5" sqref="D5:G5"/>
    </sheetView>
  </sheetViews>
  <sheetFormatPr baseColWidth="10" defaultColWidth="0" defaultRowHeight="12.75" zeroHeight="1" x14ac:dyDescent="0.2"/>
  <cols>
    <col min="1" max="1" width="5.7109375" style="8" customWidth="1"/>
    <col min="2" max="2" width="8.7109375" style="8" customWidth="1"/>
    <col min="3" max="3" width="70.7109375" style="13" customWidth="1"/>
    <col min="4" max="5" width="10.7109375" style="8" customWidth="1"/>
    <col min="6" max="8" width="26.7109375" style="8" customWidth="1"/>
    <col min="9" max="9" width="10.7109375" style="8" customWidth="1"/>
    <col min="10" max="10" width="2.5703125" style="8" hidden="1" customWidth="1"/>
    <col min="11" max="16384" width="20" style="8" hidden="1"/>
  </cols>
  <sheetData>
    <row r="1" spans="2:8" ht="66" customHeight="1" x14ac:dyDescent="0.2"/>
    <row r="2" spans="2:8" x14ac:dyDescent="0.2"/>
    <row r="3" spans="2:8" x14ac:dyDescent="0.2">
      <c r="B3" s="12" t="s">
        <v>190</v>
      </c>
      <c r="C3" s="61"/>
      <c r="F3" s="62"/>
      <c r="G3" s="62"/>
      <c r="H3" s="62"/>
    </row>
    <row r="4" spans="2:8" x14ac:dyDescent="0.2">
      <c r="C4" s="61"/>
      <c r="F4" s="60"/>
      <c r="G4" s="62"/>
      <c r="H4" s="62"/>
    </row>
    <row r="5" spans="2:8" x14ac:dyDescent="0.2">
      <c r="B5" s="223" t="s">
        <v>169</v>
      </c>
      <c r="C5" s="223"/>
      <c r="D5" s="224"/>
      <c r="E5" s="224"/>
      <c r="F5" s="224"/>
      <c r="G5" s="224"/>
    </row>
    <row r="6" spans="2:8" x14ac:dyDescent="0.2">
      <c r="B6" s="223" t="s">
        <v>168</v>
      </c>
      <c r="C6" s="223"/>
      <c r="D6" s="224"/>
      <c r="E6" s="224"/>
      <c r="F6" s="224"/>
      <c r="G6" s="224"/>
    </row>
    <row r="7" spans="2:8" x14ac:dyDescent="0.2">
      <c r="B7" s="223" t="s">
        <v>170</v>
      </c>
      <c r="C7" s="223"/>
      <c r="D7" s="224"/>
      <c r="E7" s="224"/>
      <c r="F7" s="224"/>
      <c r="G7" s="224"/>
      <c r="H7" s="62"/>
    </row>
    <row r="8" spans="2:8" x14ac:dyDescent="0.2">
      <c r="B8" s="223" t="s">
        <v>167</v>
      </c>
      <c r="C8" s="223"/>
      <c r="D8" s="224"/>
      <c r="E8" s="224"/>
      <c r="F8" s="224"/>
      <c r="G8" s="224"/>
      <c r="H8" s="62"/>
    </row>
    <row r="9" spans="2:8" x14ac:dyDescent="0.2">
      <c r="B9" s="223" t="s">
        <v>172</v>
      </c>
      <c r="C9" s="223"/>
      <c r="D9" s="225"/>
      <c r="E9" s="225"/>
      <c r="F9" s="225"/>
      <c r="G9" s="225"/>
      <c r="H9" s="62"/>
    </row>
    <row r="10" spans="2:8" x14ac:dyDescent="0.2">
      <c r="B10" s="223" t="s">
        <v>173</v>
      </c>
      <c r="C10" s="223"/>
      <c r="D10" s="226"/>
      <c r="E10" s="224"/>
      <c r="F10" s="224"/>
      <c r="G10" s="224"/>
      <c r="H10" s="62"/>
    </row>
    <row r="11" spans="2:8" x14ac:dyDescent="0.2">
      <c r="B11" s="12"/>
    </row>
    <row r="12" spans="2:8" ht="23.25" customHeight="1" x14ac:dyDescent="0.2">
      <c r="B12" s="227" t="s">
        <v>191</v>
      </c>
      <c r="C12" s="227"/>
      <c r="D12" s="227"/>
      <c r="E12" s="227"/>
      <c r="F12" s="227"/>
      <c r="G12" s="227"/>
      <c r="H12" s="227"/>
    </row>
    <row r="13" spans="2:8" ht="23.25" customHeight="1" x14ac:dyDescent="0.2">
      <c r="B13" s="210" t="s">
        <v>353</v>
      </c>
      <c r="C13" s="211"/>
      <c r="D13" s="211"/>
      <c r="E13" s="211"/>
      <c r="F13" s="211"/>
      <c r="G13" s="211"/>
      <c r="H13" s="212"/>
    </row>
    <row r="14" spans="2:8" ht="12.95" customHeight="1" thickBot="1" x14ac:dyDescent="0.25">
      <c r="B14" s="12"/>
      <c r="H14" s="64"/>
    </row>
    <row r="15" spans="2:8" ht="30" customHeight="1" thickBot="1" x14ac:dyDescent="0.25">
      <c r="B15" s="4" t="s">
        <v>6</v>
      </c>
      <c r="C15" s="6" t="s">
        <v>18</v>
      </c>
      <c r="D15" s="5" t="s">
        <v>0</v>
      </c>
      <c r="E15" s="6" t="s">
        <v>7</v>
      </c>
      <c r="F15" s="6" t="s">
        <v>10</v>
      </c>
      <c r="G15" s="6" t="s">
        <v>8</v>
      </c>
      <c r="H15" s="151" t="s">
        <v>266</v>
      </c>
    </row>
    <row r="16" spans="2:8" ht="6.95" customHeight="1" thickBot="1" x14ac:dyDescent="0.25">
      <c r="B16" s="12"/>
      <c r="H16" s="64"/>
    </row>
    <row r="17" spans="2:8" x14ac:dyDescent="0.2">
      <c r="B17" s="113">
        <v>1</v>
      </c>
      <c r="C17" s="114" t="s">
        <v>35</v>
      </c>
      <c r="D17" s="116"/>
      <c r="E17" s="116"/>
      <c r="F17" s="116"/>
      <c r="G17" s="117"/>
      <c r="H17" s="64"/>
    </row>
    <row r="18" spans="2:8" x14ac:dyDescent="0.2">
      <c r="B18" s="152" t="s">
        <v>55</v>
      </c>
      <c r="C18" s="153" t="s">
        <v>38</v>
      </c>
      <c r="D18" s="154"/>
      <c r="E18" s="154"/>
      <c r="F18" s="154"/>
      <c r="G18" s="155">
        <f>+G19+G20+G21</f>
        <v>0</v>
      </c>
      <c r="H18" s="64"/>
    </row>
    <row r="19" spans="2:8" ht="30" customHeight="1" x14ac:dyDescent="0.2">
      <c r="B19" s="92" t="s">
        <v>69</v>
      </c>
      <c r="C19" s="39" t="s">
        <v>202</v>
      </c>
      <c r="D19" s="67" t="s">
        <v>1</v>
      </c>
      <c r="E19" s="9">
        <v>0</v>
      </c>
      <c r="F19" s="10">
        <v>0</v>
      </c>
      <c r="G19" s="93">
        <f>E19*F19</f>
        <v>0</v>
      </c>
      <c r="H19" s="64"/>
    </row>
    <row r="20" spans="2:8" ht="15" customHeight="1" x14ac:dyDescent="0.2">
      <c r="B20" s="94" t="s">
        <v>70</v>
      </c>
      <c r="C20" s="39" t="s">
        <v>201</v>
      </c>
      <c r="D20" s="67" t="s">
        <v>1</v>
      </c>
      <c r="E20" s="9">
        <v>0</v>
      </c>
      <c r="F20" s="10">
        <v>0</v>
      </c>
      <c r="G20" s="93">
        <f>E20*F20</f>
        <v>0</v>
      </c>
      <c r="H20" s="64"/>
    </row>
    <row r="21" spans="2:8" ht="15" customHeight="1" x14ac:dyDescent="0.2">
      <c r="B21" s="94" t="s">
        <v>71</v>
      </c>
      <c r="C21" s="39" t="s">
        <v>31</v>
      </c>
      <c r="D21" s="67" t="s">
        <v>1</v>
      </c>
      <c r="E21" s="9">
        <v>0</v>
      </c>
      <c r="F21" s="10">
        <v>0</v>
      </c>
      <c r="G21" s="93">
        <f>E21*F21</f>
        <v>0</v>
      </c>
      <c r="H21" s="64"/>
    </row>
    <row r="22" spans="2:8" ht="25.5" x14ac:dyDescent="0.2">
      <c r="B22" s="156" t="s">
        <v>56</v>
      </c>
      <c r="C22" s="157" t="s">
        <v>192</v>
      </c>
      <c r="D22" s="158"/>
      <c r="E22" s="159"/>
      <c r="F22" s="160"/>
      <c r="G22" s="155">
        <f>+G23</f>
        <v>0</v>
      </c>
      <c r="H22" s="64"/>
    </row>
    <row r="23" spans="2:8" x14ac:dyDescent="0.2">
      <c r="B23" s="94" t="s">
        <v>72</v>
      </c>
      <c r="C23" s="39" t="s">
        <v>82</v>
      </c>
      <c r="D23" s="67" t="s">
        <v>2</v>
      </c>
      <c r="E23" s="9">
        <v>0</v>
      </c>
      <c r="F23" s="10">
        <v>0</v>
      </c>
      <c r="G23" s="93">
        <f>E23*F23</f>
        <v>0</v>
      </c>
      <c r="H23" s="64"/>
    </row>
    <row r="24" spans="2:8" ht="25.5" x14ac:dyDescent="0.2">
      <c r="B24" s="152" t="s">
        <v>57</v>
      </c>
      <c r="C24" s="157" t="s">
        <v>279</v>
      </c>
      <c r="D24" s="158"/>
      <c r="E24" s="159"/>
      <c r="F24" s="160"/>
      <c r="G24" s="155">
        <f>+G25</f>
        <v>0</v>
      </c>
      <c r="H24" s="64"/>
    </row>
    <row r="25" spans="2:8" x14ac:dyDescent="0.2">
      <c r="B25" s="94" t="s">
        <v>73</v>
      </c>
      <c r="C25" s="39" t="s">
        <v>82</v>
      </c>
      <c r="D25" s="67" t="s">
        <v>2</v>
      </c>
      <c r="E25" s="9">
        <v>0</v>
      </c>
      <c r="F25" s="10">
        <v>0</v>
      </c>
      <c r="G25" s="93">
        <f>E25*F25</f>
        <v>0</v>
      </c>
      <c r="H25" s="64"/>
    </row>
    <row r="26" spans="2:8" ht="25.5" x14ac:dyDescent="0.2">
      <c r="B26" s="152" t="s">
        <v>74</v>
      </c>
      <c r="C26" s="157" t="s">
        <v>277</v>
      </c>
      <c r="D26" s="158"/>
      <c r="E26" s="159"/>
      <c r="F26" s="160"/>
      <c r="G26" s="155">
        <f>+G27</f>
        <v>0</v>
      </c>
      <c r="H26" s="64"/>
    </row>
    <row r="27" spans="2:8" x14ac:dyDescent="0.2">
      <c r="B27" s="94" t="s">
        <v>75</v>
      </c>
      <c r="C27" s="39" t="s">
        <v>82</v>
      </c>
      <c r="D27" s="67" t="s">
        <v>4</v>
      </c>
      <c r="E27" s="9">
        <v>0</v>
      </c>
      <c r="F27" s="10">
        <v>0</v>
      </c>
      <c r="G27" s="93">
        <f>E27*F27</f>
        <v>0</v>
      </c>
      <c r="H27" s="64"/>
    </row>
    <row r="28" spans="2:8" x14ac:dyDescent="0.2">
      <c r="B28" s="152" t="s">
        <v>76</v>
      </c>
      <c r="C28" s="157" t="s">
        <v>283</v>
      </c>
      <c r="D28" s="158"/>
      <c r="E28" s="159"/>
      <c r="F28" s="160"/>
      <c r="G28" s="155">
        <f>+G29</f>
        <v>0</v>
      </c>
      <c r="H28" s="64"/>
    </row>
    <row r="29" spans="2:8" x14ac:dyDescent="0.2">
      <c r="B29" s="94" t="s">
        <v>77</v>
      </c>
      <c r="C29" s="39" t="s">
        <v>82</v>
      </c>
      <c r="D29" s="67" t="s">
        <v>4</v>
      </c>
      <c r="E29" s="9">
        <v>0</v>
      </c>
      <c r="F29" s="10">
        <v>0</v>
      </c>
      <c r="G29" s="93">
        <f>E29*F29</f>
        <v>0</v>
      </c>
      <c r="H29" s="64"/>
    </row>
    <row r="30" spans="2:8" ht="25.5" x14ac:dyDescent="0.2">
      <c r="B30" s="152" t="s">
        <v>78</v>
      </c>
      <c r="C30" s="157" t="s">
        <v>280</v>
      </c>
      <c r="D30" s="158"/>
      <c r="E30" s="159"/>
      <c r="F30" s="160"/>
      <c r="G30" s="155">
        <f>+G31</f>
        <v>0</v>
      </c>
      <c r="H30" s="64"/>
    </row>
    <row r="31" spans="2:8" x14ac:dyDescent="0.2">
      <c r="B31" s="94" t="s">
        <v>79</v>
      </c>
      <c r="C31" s="39" t="s">
        <v>82</v>
      </c>
      <c r="D31" s="140" t="s">
        <v>4</v>
      </c>
      <c r="E31" s="9">
        <v>0</v>
      </c>
      <c r="F31" s="10">
        <v>0</v>
      </c>
      <c r="G31" s="93">
        <f>E31*F31</f>
        <v>0</v>
      </c>
      <c r="H31" s="64"/>
    </row>
    <row r="32" spans="2:8" ht="25.5" x14ac:dyDescent="0.2">
      <c r="B32" s="152" t="s">
        <v>80</v>
      </c>
      <c r="C32" s="157" t="s">
        <v>33</v>
      </c>
      <c r="D32" s="158"/>
      <c r="E32" s="159"/>
      <c r="F32" s="160"/>
      <c r="G32" s="155">
        <f>+G33+G34</f>
        <v>0</v>
      </c>
      <c r="H32" s="64"/>
    </row>
    <row r="33" spans="2:10" ht="25.5" x14ac:dyDescent="0.2">
      <c r="B33" s="94" t="s">
        <v>203</v>
      </c>
      <c r="C33" s="39" t="s">
        <v>281</v>
      </c>
      <c r="D33" s="67" t="s">
        <v>4</v>
      </c>
      <c r="E33" s="9">
        <v>0</v>
      </c>
      <c r="F33" s="10">
        <v>0</v>
      </c>
      <c r="G33" s="93">
        <f>E33*F33</f>
        <v>0</v>
      </c>
      <c r="H33" s="64"/>
    </row>
    <row r="34" spans="2:10" ht="25.5" x14ac:dyDescent="0.2">
      <c r="B34" s="94" t="s">
        <v>204</v>
      </c>
      <c r="C34" s="39" t="s">
        <v>282</v>
      </c>
      <c r="D34" s="67" t="s">
        <v>4</v>
      </c>
      <c r="E34" s="9">
        <v>0</v>
      </c>
      <c r="F34" s="10">
        <v>0</v>
      </c>
      <c r="G34" s="93">
        <f>E34*F34</f>
        <v>0</v>
      </c>
      <c r="H34" s="64"/>
    </row>
    <row r="35" spans="2:10" ht="13.5" thickBot="1" x14ac:dyDescent="0.25">
      <c r="B35" s="161" t="s">
        <v>205</v>
      </c>
      <c r="C35" s="162" t="s">
        <v>34</v>
      </c>
      <c r="D35" s="163" t="s">
        <v>25</v>
      </c>
      <c r="E35" s="164">
        <v>1</v>
      </c>
      <c r="F35" s="165">
        <v>0</v>
      </c>
      <c r="G35" s="166">
        <f>+E35*F35</f>
        <v>0</v>
      </c>
      <c r="H35" s="64"/>
    </row>
    <row r="36" spans="2:10" s="21" customFormat="1" ht="15.75" thickBot="1" x14ac:dyDescent="0.25">
      <c r="B36" s="69"/>
      <c r="C36" s="70" t="s">
        <v>36</v>
      </c>
      <c r="D36" s="71"/>
      <c r="E36" s="72"/>
      <c r="F36" s="73"/>
      <c r="G36" s="131">
        <f>+G18+G22+G24+G26+G28+G30+G32+G35</f>
        <v>0</v>
      </c>
      <c r="H36" s="128" t="e">
        <f>G36/$D$9</f>
        <v>#DIV/0!</v>
      </c>
      <c r="I36" s="8"/>
      <c r="J36" s="8"/>
    </row>
    <row r="37" spans="2:10" ht="13.5" thickBot="1" x14ac:dyDescent="0.25">
      <c r="B37" s="12"/>
      <c r="H37" s="64"/>
    </row>
    <row r="38" spans="2:10" x14ac:dyDescent="0.2">
      <c r="B38" s="97">
        <v>2</v>
      </c>
      <c r="C38" s="98" t="s">
        <v>231</v>
      </c>
      <c r="D38" s="99"/>
      <c r="E38" s="99"/>
      <c r="F38" s="100"/>
      <c r="G38" s="101"/>
      <c r="H38" s="64"/>
    </row>
    <row r="39" spans="2:10" x14ac:dyDescent="0.2">
      <c r="B39" s="152" t="s">
        <v>58</v>
      </c>
      <c r="C39" s="162" t="s">
        <v>267</v>
      </c>
      <c r="D39" s="154"/>
      <c r="E39" s="154"/>
      <c r="F39" s="154"/>
      <c r="G39" s="155">
        <f>+G41+G42+G44</f>
        <v>0</v>
      </c>
      <c r="H39" s="64"/>
    </row>
    <row r="40" spans="2:10" x14ac:dyDescent="0.2">
      <c r="B40" s="149" t="s">
        <v>81</v>
      </c>
      <c r="C40" s="147" t="s">
        <v>206</v>
      </c>
      <c r="D40" s="67"/>
      <c r="E40" s="9"/>
      <c r="F40" s="10"/>
      <c r="G40" s="93"/>
    </row>
    <row r="41" spans="2:10" x14ac:dyDescent="0.2">
      <c r="B41" s="94" t="s">
        <v>223</v>
      </c>
      <c r="C41" s="39" t="s">
        <v>242</v>
      </c>
      <c r="D41" s="67" t="s">
        <v>166</v>
      </c>
      <c r="E41" s="9">
        <v>0</v>
      </c>
      <c r="F41" s="10">
        <v>0</v>
      </c>
      <c r="G41" s="93">
        <f>E41*F41</f>
        <v>0</v>
      </c>
    </row>
    <row r="42" spans="2:10" x14ac:dyDescent="0.2">
      <c r="B42" s="94" t="s">
        <v>224</v>
      </c>
      <c r="C42" s="39" t="s">
        <v>207</v>
      </c>
      <c r="D42" s="67" t="s">
        <v>166</v>
      </c>
      <c r="E42" s="9">
        <v>0</v>
      </c>
      <c r="F42" s="10">
        <v>0</v>
      </c>
      <c r="G42" s="93">
        <f>E42*F42</f>
        <v>0</v>
      </c>
    </row>
    <row r="43" spans="2:10" x14ac:dyDescent="0.2">
      <c r="B43" s="149" t="s">
        <v>83</v>
      </c>
      <c r="C43" s="147" t="s">
        <v>208</v>
      </c>
      <c r="D43" s="67"/>
      <c r="E43" s="9"/>
      <c r="F43" s="10"/>
      <c r="G43" s="93"/>
    </row>
    <row r="44" spans="2:10" x14ac:dyDescent="0.2">
      <c r="B44" s="94" t="s">
        <v>225</v>
      </c>
      <c r="C44" s="39" t="s">
        <v>222</v>
      </c>
      <c r="D44" s="67" t="s">
        <v>2</v>
      </c>
      <c r="E44" s="9">
        <v>0</v>
      </c>
      <c r="F44" s="10">
        <v>0</v>
      </c>
      <c r="G44" s="93">
        <f>E44*F44</f>
        <v>0</v>
      </c>
    </row>
    <row r="45" spans="2:10" x14ac:dyDescent="0.2">
      <c r="B45" s="152" t="s">
        <v>59</v>
      </c>
      <c r="C45" s="162" t="s">
        <v>241</v>
      </c>
      <c r="D45" s="158"/>
      <c r="E45" s="159"/>
      <c r="F45" s="160"/>
      <c r="G45" s="155">
        <f>+G47+G49</f>
        <v>0</v>
      </c>
    </row>
    <row r="46" spans="2:10" x14ac:dyDescent="0.2">
      <c r="B46" s="94" t="s">
        <v>84</v>
      </c>
      <c r="C46" s="147" t="s">
        <v>206</v>
      </c>
      <c r="D46" s="67"/>
      <c r="E46" s="9"/>
      <c r="F46" s="10"/>
      <c r="G46" s="93"/>
    </row>
    <row r="47" spans="2:10" x14ac:dyDescent="0.2">
      <c r="B47" s="94" t="s">
        <v>227</v>
      </c>
      <c r="C47" s="39" t="s">
        <v>209</v>
      </c>
      <c r="D47" s="67" t="s">
        <v>166</v>
      </c>
      <c r="E47" s="9">
        <v>0</v>
      </c>
      <c r="F47" s="10">
        <v>0</v>
      </c>
      <c r="G47" s="93">
        <f>E47*F47</f>
        <v>0</v>
      </c>
    </row>
    <row r="48" spans="2:10" x14ac:dyDescent="0.2">
      <c r="B48" s="149" t="s">
        <v>85</v>
      </c>
      <c r="C48" s="147" t="s">
        <v>210</v>
      </c>
      <c r="D48" s="143"/>
      <c r="E48" s="9"/>
      <c r="F48" s="10"/>
      <c r="G48" s="93"/>
    </row>
    <row r="49" spans="2:7" x14ac:dyDescent="0.2">
      <c r="B49" s="103" t="s">
        <v>226</v>
      </c>
      <c r="C49" s="39" t="s">
        <v>211</v>
      </c>
      <c r="D49" s="143" t="s">
        <v>166</v>
      </c>
      <c r="E49" s="9">
        <v>0</v>
      </c>
      <c r="F49" s="10">
        <v>0</v>
      </c>
      <c r="G49" s="93">
        <f>E49*F49</f>
        <v>0</v>
      </c>
    </row>
    <row r="50" spans="2:7" x14ac:dyDescent="0.2">
      <c r="B50" s="152" t="s">
        <v>60</v>
      </c>
      <c r="C50" s="162" t="s">
        <v>278</v>
      </c>
      <c r="D50" s="158"/>
      <c r="E50" s="159"/>
      <c r="F50" s="160"/>
      <c r="G50" s="155">
        <f>+G52+G53+G54+G55+G56+G57+G59+G60+G61+G62+G63+G64</f>
        <v>0</v>
      </c>
    </row>
    <row r="51" spans="2:7" x14ac:dyDescent="0.2">
      <c r="B51" s="149" t="s">
        <v>86</v>
      </c>
      <c r="C51" s="147" t="s">
        <v>206</v>
      </c>
      <c r="D51" s="143"/>
      <c r="E51" s="9"/>
      <c r="F51" s="10"/>
      <c r="G51" s="93"/>
    </row>
    <row r="52" spans="2:7" x14ac:dyDescent="0.2">
      <c r="B52" s="94" t="s">
        <v>228</v>
      </c>
      <c r="C52" s="39" t="s">
        <v>243</v>
      </c>
      <c r="D52" s="143" t="s">
        <v>166</v>
      </c>
      <c r="E52" s="9">
        <v>0</v>
      </c>
      <c r="F52" s="10">
        <v>0</v>
      </c>
      <c r="G52" s="93">
        <f t="shared" ref="G52:G57" si="0">E52*F52</f>
        <v>0</v>
      </c>
    </row>
    <row r="53" spans="2:7" x14ac:dyDescent="0.2">
      <c r="B53" s="94" t="s">
        <v>229</v>
      </c>
      <c r="C53" s="39" t="s">
        <v>212</v>
      </c>
      <c r="D53" s="143" t="s">
        <v>166</v>
      </c>
      <c r="E53" s="9">
        <v>0</v>
      </c>
      <c r="F53" s="10">
        <v>0</v>
      </c>
      <c r="G53" s="93">
        <f t="shared" si="0"/>
        <v>0</v>
      </c>
    </row>
    <row r="54" spans="2:7" x14ac:dyDescent="0.2">
      <c r="B54" s="94" t="s">
        <v>230</v>
      </c>
      <c r="C54" s="39" t="s">
        <v>213</v>
      </c>
      <c r="D54" s="143" t="s">
        <v>166</v>
      </c>
      <c r="E54" s="9">
        <v>0</v>
      </c>
      <c r="F54" s="10">
        <v>0</v>
      </c>
      <c r="G54" s="93">
        <f t="shared" si="0"/>
        <v>0</v>
      </c>
    </row>
    <row r="55" spans="2:7" x14ac:dyDescent="0.2">
      <c r="B55" s="94" t="s">
        <v>232</v>
      </c>
      <c r="C55" s="39" t="s">
        <v>214</v>
      </c>
      <c r="D55" s="143" t="s">
        <v>166</v>
      </c>
      <c r="E55" s="9">
        <v>0</v>
      </c>
      <c r="F55" s="10">
        <v>0</v>
      </c>
      <c r="G55" s="93">
        <f t="shared" si="0"/>
        <v>0</v>
      </c>
    </row>
    <row r="56" spans="2:7" x14ac:dyDescent="0.2">
      <c r="B56" s="94" t="s">
        <v>233</v>
      </c>
      <c r="C56" s="39" t="s">
        <v>215</v>
      </c>
      <c r="D56" s="143" t="s">
        <v>166</v>
      </c>
      <c r="E56" s="9">
        <v>0</v>
      </c>
      <c r="F56" s="10">
        <v>0</v>
      </c>
      <c r="G56" s="93">
        <f t="shared" si="0"/>
        <v>0</v>
      </c>
    </row>
    <row r="57" spans="2:7" x14ac:dyDescent="0.2">
      <c r="B57" s="94" t="s">
        <v>234</v>
      </c>
      <c r="C57" s="39" t="s">
        <v>216</v>
      </c>
      <c r="D57" s="143" t="s">
        <v>166</v>
      </c>
      <c r="E57" s="9">
        <v>0</v>
      </c>
      <c r="F57" s="10">
        <v>0</v>
      </c>
      <c r="G57" s="93">
        <f t="shared" si="0"/>
        <v>0</v>
      </c>
    </row>
    <row r="58" spans="2:7" x14ac:dyDescent="0.2">
      <c r="B58" s="149" t="s">
        <v>87</v>
      </c>
      <c r="C58" s="147" t="s">
        <v>208</v>
      </c>
      <c r="D58" s="143"/>
      <c r="E58" s="9"/>
      <c r="F58" s="10"/>
      <c r="G58" s="93"/>
    </row>
    <row r="59" spans="2:7" x14ac:dyDescent="0.2">
      <c r="B59" s="94" t="s">
        <v>235</v>
      </c>
      <c r="C59" s="39" t="s">
        <v>217</v>
      </c>
      <c r="D59" s="31" t="s">
        <v>2</v>
      </c>
      <c r="E59" s="9">
        <v>0</v>
      </c>
      <c r="F59" s="10">
        <v>0</v>
      </c>
      <c r="G59" s="93">
        <f t="shared" ref="G59:G64" si="1">E59*F59</f>
        <v>0</v>
      </c>
    </row>
    <row r="60" spans="2:7" x14ac:dyDescent="0.2">
      <c r="B60" s="94" t="s">
        <v>236</v>
      </c>
      <c r="C60" s="39" t="s">
        <v>218</v>
      </c>
      <c r="D60" s="31" t="s">
        <v>2</v>
      </c>
      <c r="E60" s="9">
        <v>0</v>
      </c>
      <c r="F60" s="10">
        <v>0</v>
      </c>
      <c r="G60" s="93">
        <f t="shared" si="1"/>
        <v>0</v>
      </c>
    </row>
    <row r="61" spans="2:7" x14ac:dyDescent="0.2">
      <c r="B61" s="148" t="s">
        <v>237</v>
      </c>
      <c r="C61" s="39" t="s">
        <v>219</v>
      </c>
      <c r="D61" s="31" t="s">
        <v>2</v>
      </c>
      <c r="E61" s="9">
        <v>0</v>
      </c>
      <c r="F61" s="10">
        <v>0</v>
      </c>
      <c r="G61" s="93">
        <f t="shared" si="1"/>
        <v>0</v>
      </c>
    </row>
    <row r="62" spans="2:7" x14ac:dyDescent="0.2">
      <c r="B62" s="95" t="s">
        <v>238</v>
      </c>
      <c r="C62" s="39" t="s">
        <v>220</v>
      </c>
      <c r="D62" s="143" t="s">
        <v>166</v>
      </c>
      <c r="E62" s="9">
        <v>0</v>
      </c>
      <c r="F62" s="10">
        <v>0</v>
      </c>
      <c r="G62" s="93">
        <f t="shared" si="1"/>
        <v>0</v>
      </c>
    </row>
    <row r="63" spans="2:7" x14ac:dyDescent="0.2">
      <c r="B63" s="95" t="s">
        <v>239</v>
      </c>
      <c r="C63" s="39" t="s">
        <v>221</v>
      </c>
      <c r="D63" s="31" t="s">
        <v>2</v>
      </c>
      <c r="E63" s="9">
        <v>0</v>
      </c>
      <c r="F63" s="10">
        <v>0</v>
      </c>
      <c r="G63" s="93">
        <f t="shared" si="1"/>
        <v>0</v>
      </c>
    </row>
    <row r="64" spans="2:7" ht="13.5" thickBot="1" x14ac:dyDescent="0.25">
      <c r="B64" s="95" t="s">
        <v>240</v>
      </c>
      <c r="C64" s="39" t="s">
        <v>302</v>
      </c>
      <c r="D64" s="31" t="s">
        <v>2</v>
      </c>
      <c r="E64" s="9">
        <v>0</v>
      </c>
      <c r="F64" s="10">
        <v>0</v>
      </c>
      <c r="G64" s="93">
        <f t="shared" si="1"/>
        <v>0</v>
      </c>
    </row>
    <row r="65" spans="1:10" s="29" customFormat="1" ht="13.5" thickBot="1" x14ac:dyDescent="0.25">
      <c r="A65" s="8"/>
      <c r="B65" s="69"/>
      <c r="C65" s="70" t="s">
        <v>136</v>
      </c>
      <c r="D65" s="71"/>
      <c r="E65" s="72"/>
      <c r="F65" s="73"/>
      <c r="G65" s="131">
        <f>+G39+G45+G50</f>
        <v>0</v>
      </c>
      <c r="H65" s="142" t="e">
        <f>G65/$D$9</f>
        <v>#DIV/0!</v>
      </c>
      <c r="I65" s="8"/>
      <c r="J65" s="8"/>
    </row>
    <row r="66" spans="1:10" s="32" customFormat="1" ht="13.5" thickBot="1" x14ac:dyDescent="0.25">
      <c r="A66" s="22"/>
      <c r="B66" s="51"/>
      <c r="C66" s="52"/>
      <c r="D66" s="53"/>
      <c r="E66" s="54"/>
      <c r="F66" s="55"/>
      <c r="G66" s="64"/>
      <c r="H66" s="64"/>
      <c r="I66" s="8"/>
      <c r="J66" s="8"/>
    </row>
    <row r="67" spans="1:10" s="29" customFormat="1" x14ac:dyDescent="0.2">
      <c r="A67" s="8"/>
      <c r="B67" s="97">
        <v>3</v>
      </c>
      <c r="C67" s="98" t="s">
        <v>346</v>
      </c>
      <c r="D67" s="99"/>
      <c r="E67" s="99"/>
      <c r="F67" s="100"/>
      <c r="G67" s="101"/>
      <c r="H67" s="64"/>
      <c r="I67" s="8"/>
      <c r="J67" s="8"/>
    </row>
    <row r="68" spans="1:10" s="29" customFormat="1" x14ac:dyDescent="0.2">
      <c r="A68" s="8"/>
      <c r="B68" s="94" t="s">
        <v>61</v>
      </c>
      <c r="C68" s="39" t="s">
        <v>19</v>
      </c>
      <c r="D68" s="19" t="s">
        <v>20</v>
      </c>
      <c r="E68" s="67">
        <v>0</v>
      </c>
      <c r="F68" s="34">
        <v>0</v>
      </c>
      <c r="G68" s="93">
        <f t="shared" ref="G68:G77" si="2">E68*F68</f>
        <v>0</v>
      </c>
      <c r="H68" s="64"/>
      <c r="I68" s="8"/>
      <c r="J68" s="8"/>
    </row>
    <row r="69" spans="1:10" s="29" customFormat="1" x14ac:dyDescent="0.2">
      <c r="A69" s="8"/>
      <c r="B69" s="94" t="s">
        <v>62</v>
      </c>
      <c r="C69" s="39" t="s">
        <v>176</v>
      </c>
      <c r="D69" s="19" t="s">
        <v>1</v>
      </c>
      <c r="E69" s="67">
        <v>0</v>
      </c>
      <c r="F69" s="34">
        <v>0</v>
      </c>
      <c r="G69" s="93">
        <f t="shared" si="2"/>
        <v>0</v>
      </c>
      <c r="H69" s="64"/>
      <c r="I69" s="8"/>
      <c r="J69" s="8"/>
    </row>
    <row r="70" spans="1:10" s="29" customFormat="1" x14ac:dyDescent="0.2">
      <c r="A70" s="8"/>
      <c r="B70" s="94" t="s">
        <v>63</v>
      </c>
      <c r="C70" s="39" t="s">
        <v>181</v>
      </c>
      <c r="D70" s="19" t="s">
        <v>1</v>
      </c>
      <c r="E70" s="67">
        <v>0</v>
      </c>
      <c r="F70" s="34">
        <v>0</v>
      </c>
      <c r="G70" s="93">
        <f t="shared" si="2"/>
        <v>0</v>
      </c>
      <c r="H70" s="64"/>
      <c r="I70" s="8"/>
      <c r="J70" s="8"/>
    </row>
    <row r="71" spans="1:10" s="29" customFormat="1" x14ac:dyDescent="0.2">
      <c r="A71" s="8"/>
      <c r="B71" s="94" t="s">
        <v>88</v>
      </c>
      <c r="C71" s="39" t="s">
        <v>179</v>
      </c>
      <c r="D71" s="19" t="s">
        <v>3</v>
      </c>
      <c r="E71" s="67">
        <v>0</v>
      </c>
      <c r="F71" s="34">
        <v>0</v>
      </c>
      <c r="G71" s="93">
        <f t="shared" si="2"/>
        <v>0</v>
      </c>
      <c r="H71" s="64"/>
      <c r="I71" s="8"/>
      <c r="J71" s="8"/>
    </row>
    <row r="72" spans="1:10" s="29" customFormat="1" x14ac:dyDescent="0.2">
      <c r="A72" s="8"/>
      <c r="B72" s="94" t="s">
        <v>89</v>
      </c>
      <c r="C72" s="39" t="s">
        <v>21</v>
      </c>
      <c r="D72" s="19" t="s">
        <v>3</v>
      </c>
      <c r="E72" s="67">
        <v>0</v>
      </c>
      <c r="F72" s="34">
        <v>0</v>
      </c>
      <c r="G72" s="93">
        <f t="shared" si="2"/>
        <v>0</v>
      </c>
      <c r="H72" s="64"/>
      <c r="I72" s="8"/>
      <c r="J72" s="8"/>
    </row>
    <row r="73" spans="1:10" s="29" customFormat="1" x14ac:dyDescent="0.2">
      <c r="A73" s="8"/>
      <c r="B73" s="94" t="s">
        <v>90</v>
      </c>
      <c r="C73" s="39" t="s">
        <v>292</v>
      </c>
      <c r="D73" s="19" t="s">
        <v>3</v>
      </c>
      <c r="E73" s="188">
        <v>0</v>
      </c>
      <c r="F73" s="34">
        <v>0</v>
      </c>
      <c r="G73" s="93">
        <f t="shared" si="2"/>
        <v>0</v>
      </c>
      <c r="H73" s="64"/>
      <c r="I73" s="8"/>
      <c r="J73" s="8"/>
    </row>
    <row r="74" spans="1:10" s="29" customFormat="1" x14ac:dyDescent="0.2">
      <c r="A74" s="8"/>
      <c r="B74" s="94" t="s">
        <v>91</v>
      </c>
      <c r="C74" s="39" t="s">
        <v>28</v>
      </c>
      <c r="D74" s="19" t="s">
        <v>3</v>
      </c>
      <c r="E74" s="188">
        <v>0</v>
      </c>
      <c r="F74" s="34">
        <v>0</v>
      </c>
      <c r="G74" s="93">
        <f t="shared" si="2"/>
        <v>0</v>
      </c>
      <c r="H74" s="64"/>
      <c r="I74" s="8"/>
      <c r="J74" s="8"/>
    </row>
    <row r="75" spans="1:10" s="29" customFormat="1" x14ac:dyDescent="0.2">
      <c r="A75" s="8"/>
      <c r="B75" s="94" t="s">
        <v>92</v>
      </c>
      <c r="C75" s="39" t="s">
        <v>263</v>
      </c>
      <c r="D75" s="19" t="s">
        <v>2</v>
      </c>
      <c r="E75" s="188">
        <v>0</v>
      </c>
      <c r="F75" s="34">
        <v>0</v>
      </c>
      <c r="G75" s="93">
        <f t="shared" si="2"/>
        <v>0</v>
      </c>
      <c r="H75" s="64"/>
      <c r="I75" s="8"/>
      <c r="J75" s="8"/>
    </row>
    <row r="76" spans="1:10" s="29" customFormat="1" x14ac:dyDescent="0.2">
      <c r="A76" s="8"/>
      <c r="B76" s="94" t="s">
        <v>93</v>
      </c>
      <c r="C76" s="39" t="s">
        <v>11</v>
      </c>
      <c r="D76" s="19" t="s">
        <v>3</v>
      </c>
      <c r="E76" s="188">
        <v>0</v>
      </c>
      <c r="F76" s="34">
        <v>0</v>
      </c>
      <c r="G76" s="93">
        <f t="shared" si="2"/>
        <v>0</v>
      </c>
      <c r="H76" s="64"/>
      <c r="I76" s="8"/>
      <c r="J76" s="8"/>
    </row>
    <row r="77" spans="1:10" s="29" customFormat="1" ht="13.5" thickBot="1" x14ac:dyDescent="0.25">
      <c r="A77" s="8"/>
      <c r="B77" s="94" t="s">
        <v>94</v>
      </c>
      <c r="C77" s="39" t="s">
        <v>180</v>
      </c>
      <c r="D77" s="19" t="s">
        <v>2</v>
      </c>
      <c r="E77" s="188">
        <v>0</v>
      </c>
      <c r="F77" s="34">
        <v>0</v>
      </c>
      <c r="G77" s="93">
        <f t="shared" si="2"/>
        <v>0</v>
      </c>
      <c r="H77" s="64"/>
      <c r="I77" s="8"/>
      <c r="J77" s="8"/>
    </row>
    <row r="78" spans="1:10" s="13" customFormat="1" ht="13.5" thickBot="1" x14ac:dyDescent="0.25">
      <c r="B78" s="69"/>
      <c r="C78" s="70" t="s">
        <v>347</v>
      </c>
      <c r="D78" s="71"/>
      <c r="E78" s="72"/>
      <c r="F78" s="73"/>
      <c r="G78" s="131">
        <f>SUM(G68:G77)</f>
        <v>0</v>
      </c>
      <c r="H78" s="142" t="e">
        <f>G78/$D$9</f>
        <v>#DIV/0!</v>
      </c>
      <c r="I78" s="8"/>
      <c r="J78" s="8"/>
    </row>
    <row r="79" spans="1:10" s="13" customFormat="1" ht="13.5" thickBot="1" x14ac:dyDescent="0.25">
      <c r="B79" s="12"/>
      <c r="D79" s="8"/>
      <c r="E79" s="8"/>
      <c r="F79" s="8"/>
      <c r="G79" s="33"/>
      <c r="H79" s="64"/>
      <c r="I79" s="8"/>
      <c r="J79" s="8"/>
    </row>
    <row r="80" spans="1:10" s="13" customFormat="1" x14ac:dyDescent="0.2">
      <c r="B80" s="97">
        <v>4</v>
      </c>
      <c r="C80" s="98" t="s">
        <v>102</v>
      </c>
      <c r="D80" s="99"/>
      <c r="E80" s="99"/>
      <c r="F80" s="100"/>
      <c r="G80" s="101"/>
      <c r="H80" s="64"/>
      <c r="I80" s="8"/>
      <c r="J80" s="8"/>
    </row>
    <row r="81" spans="2:10" s="13" customFormat="1" x14ac:dyDescent="0.2">
      <c r="B81" s="94" t="s">
        <v>64</v>
      </c>
      <c r="C81" s="1" t="s">
        <v>295</v>
      </c>
      <c r="D81" s="67" t="s">
        <v>3</v>
      </c>
      <c r="E81" s="67">
        <v>0</v>
      </c>
      <c r="F81" s="34">
        <v>0</v>
      </c>
      <c r="G81" s="93">
        <f t="shared" ref="G81:G86" si="3">E81*F81</f>
        <v>0</v>
      </c>
      <c r="H81" s="64"/>
      <c r="I81" s="8"/>
      <c r="J81" s="8"/>
    </row>
    <row r="82" spans="2:10" s="13" customFormat="1" x14ac:dyDescent="0.2">
      <c r="B82" s="94">
        <v>4.2</v>
      </c>
      <c r="C82" s="39" t="s">
        <v>292</v>
      </c>
      <c r="D82" s="188" t="s">
        <v>3</v>
      </c>
      <c r="E82" s="188">
        <v>0</v>
      </c>
      <c r="F82" s="34">
        <v>0</v>
      </c>
      <c r="G82" s="93">
        <f t="shared" si="3"/>
        <v>0</v>
      </c>
      <c r="H82" s="64"/>
      <c r="I82" s="8"/>
      <c r="J82" s="8"/>
    </row>
    <row r="83" spans="2:10" s="13" customFormat="1" x14ac:dyDescent="0.2">
      <c r="B83" s="103">
        <v>4.3</v>
      </c>
      <c r="C83" s="39" t="s">
        <v>268</v>
      </c>
      <c r="D83" s="67" t="s">
        <v>3</v>
      </c>
      <c r="E83" s="67">
        <v>0</v>
      </c>
      <c r="F83" s="34">
        <v>0</v>
      </c>
      <c r="G83" s="93">
        <f t="shared" si="3"/>
        <v>0</v>
      </c>
      <c r="H83" s="64"/>
      <c r="I83" s="8"/>
      <c r="J83" s="8"/>
    </row>
    <row r="84" spans="2:10" s="13" customFormat="1" x14ac:dyDescent="0.2">
      <c r="B84" s="94">
        <v>4.4000000000000004</v>
      </c>
      <c r="C84" s="39" t="s">
        <v>244</v>
      </c>
      <c r="D84" s="188" t="s">
        <v>3</v>
      </c>
      <c r="E84" s="188">
        <v>0</v>
      </c>
      <c r="F84" s="34">
        <v>0</v>
      </c>
      <c r="G84" s="93">
        <f t="shared" si="3"/>
        <v>0</v>
      </c>
      <c r="H84" s="64"/>
      <c r="I84" s="8"/>
      <c r="J84" s="8"/>
    </row>
    <row r="85" spans="2:10" s="13" customFormat="1" x14ac:dyDescent="0.2">
      <c r="B85" s="103">
        <v>4.5</v>
      </c>
      <c r="C85" s="1" t="s">
        <v>95</v>
      </c>
      <c r="D85" s="67" t="s">
        <v>37</v>
      </c>
      <c r="E85" s="67">
        <v>0</v>
      </c>
      <c r="F85" s="34">
        <v>0</v>
      </c>
      <c r="G85" s="93">
        <f t="shared" si="3"/>
        <v>0</v>
      </c>
      <c r="H85" s="64"/>
      <c r="I85" s="8"/>
      <c r="J85" s="8"/>
    </row>
    <row r="86" spans="2:10" s="13" customFormat="1" ht="13.5" thickBot="1" x14ac:dyDescent="0.25">
      <c r="B86" s="94">
        <v>4.5999999999999996</v>
      </c>
      <c r="C86" s="1" t="s">
        <v>284</v>
      </c>
      <c r="D86" s="67" t="s">
        <v>2</v>
      </c>
      <c r="E86" s="67">
        <v>0</v>
      </c>
      <c r="F86" s="34">
        <v>0</v>
      </c>
      <c r="G86" s="93">
        <f t="shared" si="3"/>
        <v>0</v>
      </c>
      <c r="H86" s="64"/>
      <c r="I86" s="8"/>
      <c r="J86" s="8"/>
    </row>
    <row r="87" spans="2:10" ht="13.5" thickBot="1" x14ac:dyDescent="0.25">
      <c r="B87" s="69"/>
      <c r="C87" s="70" t="s">
        <v>50</v>
      </c>
      <c r="D87" s="71"/>
      <c r="E87" s="72"/>
      <c r="F87" s="73"/>
      <c r="G87" s="131">
        <f>SUM(G81:G86)</f>
        <v>0</v>
      </c>
      <c r="H87" s="142" t="e">
        <f>G87/$D$9</f>
        <v>#DIV/0!</v>
      </c>
    </row>
    <row r="88" spans="2:10" ht="13.5" thickBot="1" x14ac:dyDescent="0.25">
      <c r="B88" s="12"/>
      <c r="H88" s="64"/>
    </row>
    <row r="89" spans="2:10" s="22" customFormat="1" x14ac:dyDescent="0.2">
      <c r="B89" s="97">
        <v>5</v>
      </c>
      <c r="C89" s="104" t="s">
        <v>182</v>
      </c>
      <c r="D89" s="99"/>
      <c r="E89" s="99"/>
      <c r="F89" s="105"/>
      <c r="G89" s="106"/>
      <c r="H89" s="64"/>
      <c r="I89" s="8"/>
      <c r="J89" s="8"/>
    </row>
    <row r="90" spans="2:10" x14ac:dyDescent="0.2">
      <c r="B90" s="152" t="s">
        <v>65</v>
      </c>
      <c r="C90" s="153" t="s">
        <v>38</v>
      </c>
      <c r="D90" s="154"/>
      <c r="E90" s="154"/>
      <c r="F90" s="154"/>
      <c r="G90" s="155">
        <f>+G91+G92+G93</f>
        <v>0</v>
      </c>
      <c r="H90" s="64"/>
    </row>
    <row r="91" spans="2:10" ht="25.5" x14ac:dyDescent="0.2">
      <c r="B91" s="92" t="s">
        <v>99</v>
      </c>
      <c r="C91" s="39" t="s">
        <v>29</v>
      </c>
      <c r="D91" s="67" t="s">
        <v>1</v>
      </c>
      <c r="E91" s="9">
        <v>0</v>
      </c>
      <c r="F91" s="10">
        <v>0</v>
      </c>
      <c r="G91" s="110">
        <v>0</v>
      </c>
      <c r="H91" s="64"/>
    </row>
    <row r="92" spans="2:10" x14ac:dyDescent="0.2">
      <c r="B92" s="94" t="s">
        <v>303</v>
      </c>
      <c r="C92" s="39" t="s">
        <v>30</v>
      </c>
      <c r="D92" s="67" t="s">
        <v>1</v>
      </c>
      <c r="E92" s="9">
        <v>0</v>
      </c>
      <c r="F92" s="10">
        <v>0</v>
      </c>
      <c r="G92" s="110">
        <v>0</v>
      </c>
      <c r="H92" s="64"/>
    </row>
    <row r="93" spans="2:10" x14ac:dyDescent="0.2">
      <c r="B93" s="94" t="s">
        <v>304</v>
      </c>
      <c r="C93" s="39" t="s">
        <v>31</v>
      </c>
      <c r="D93" s="67" t="s">
        <v>1</v>
      </c>
      <c r="E93" s="9">
        <v>0</v>
      </c>
      <c r="F93" s="10">
        <v>0</v>
      </c>
      <c r="G93" s="110">
        <v>0</v>
      </c>
      <c r="H93" s="64"/>
    </row>
    <row r="94" spans="2:10" ht="25.5" x14ac:dyDescent="0.2">
      <c r="B94" s="156" t="s">
        <v>100</v>
      </c>
      <c r="C94" s="157" t="s">
        <v>32</v>
      </c>
      <c r="D94" s="158"/>
      <c r="E94" s="159"/>
      <c r="F94" s="160"/>
      <c r="G94" s="155">
        <f>+G95</f>
        <v>0</v>
      </c>
      <c r="H94" s="64"/>
    </row>
    <row r="95" spans="2:10" x14ac:dyDescent="0.2">
      <c r="B95" s="94" t="s">
        <v>101</v>
      </c>
      <c r="C95" s="39" t="s">
        <v>262</v>
      </c>
      <c r="D95" s="67" t="s">
        <v>2</v>
      </c>
      <c r="E95" s="9">
        <v>0</v>
      </c>
      <c r="F95" s="10">
        <v>0</v>
      </c>
      <c r="G95" s="93">
        <f>E95*F95</f>
        <v>0</v>
      </c>
      <c r="H95" s="64"/>
    </row>
    <row r="96" spans="2:10" x14ac:dyDescent="0.2">
      <c r="B96" s="152" t="s">
        <v>104</v>
      </c>
      <c r="C96" s="157" t="s">
        <v>39</v>
      </c>
      <c r="D96" s="158"/>
      <c r="E96" s="159"/>
      <c r="F96" s="160"/>
      <c r="G96" s="155">
        <f>+G97+G98</f>
        <v>0</v>
      </c>
      <c r="H96" s="64"/>
    </row>
    <row r="97" spans="2:8" ht="38.25" x14ac:dyDescent="0.2">
      <c r="B97" s="94" t="s">
        <v>105</v>
      </c>
      <c r="C97" s="39" t="s">
        <v>113</v>
      </c>
      <c r="D97" s="67" t="s">
        <v>37</v>
      </c>
      <c r="E97" s="9">
        <v>0</v>
      </c>
      <c r="F97" s="10">
        <v>0</v>
      </c>
      <c r="G97" s="192">
        <f>+F97*E97</f>
        <v>0</v>
      </c>
      <c r="H97" s="64"/>
    </row>
    <row r="98" spans="2:8" ht="38.25" x14ac:dyDescent="0.2">
      <c r="B98" s="94" t="s">
        <v>245</v>
      </c>
      <c r="C98" s="39" t="s">
        <v>114</v>
      </c>
      <c r="D98" s="67" t="s">
        <v>37</v>
      </c>
      <c r="E98" s="9">
        <v>0</v>
      </c>
      <c r="F98" s="10">
        <v>0</v>
      </c>
      <c r="G98" s="192">
        <f>+F98*E98</f>
        <v>0</v>
      </c>
      <c r="H98" s="64"/>
    </row>
    <row r="99" spans="2:8" x14ac:dyDescent="0.2">
      <c r="B99" s="152" t="s">
        <v>106</v>
      </c>
      <c r="C99" s="157" t="s">
        <v>126</v>
      </c>
      <c r="D99" s="158"/>
      <c r="E99" s="159"/>
      <c r="F99" s="160"/>
      <c r="G99" s="155">
        <f t="shared" ref="G99" si="4">+G100+G101</f>
        <v>0</v>
      </c>
      <c r="H99" s="64"/>
    </row>
    <row r="100" spans="2:8" ht="25.5" x14ac:dyDescent="0.2">
      <c r="B100" s="94" t="s">
        <v>107</v>
      </c>
      <c r="C100" s="47" t="s">
        <v>115</v>
      </c>
      <c r="D100" s="67" t="s">
        <v>37</v>
      </c>
      <c r="E100" s="9">
        <v>0</v>
      </c>
      <c r="F100" s="10">
        <v>0</v>
      </c>
      <c r="G100" s="192">
        <f>+F100*E100</f>
        <v>0</v>
      </c>
      <c r="H100" s="64"/>
    </row>
    <row r="101" spans="2:8" ht="25.5" x14ac:dyDescent="0.2">
      <c r="B101" s="94" t="s">
        <v>108</v>
      </c>
      <c r="C101" s="47" t="s">
        <v>116</v>
      </c>
      <c r="D101" s="67" t="s">
        <v>37</v>
      </c>
      <c r="E101" s="9">
        <v>0</v>
      </c>
      <c r="F101" s="10">
        <v>0</v>
      </c>
      <c r="G101" s="192">
        <f>+F101*E101</f>
        <v>0</v>
      </c>
      <c r="H101" s="64"/>
    </row>
    <row r="102" spans="2:8" x14ac:dyDescent="0.2">
      <c r="B102" s="152" t="s">
        <v>109</v>
      </c>
      <c r="C102" s="157" t="s">
        <v>289</v>
      </c>
      <c r="D102" s="158"/>
      <c r="E102" s="159"/>
      <c r="F102" s="160"/>
      <c r="G102" s="155">
        <f>+G103</f>
        <v>0</v>
      </c>
      <c r="H102" s="64"/>
    </row>
    <row r="103" spans="2:8" ht="25.5" x14ac:dyDescent="0.2">
      <c r="B103" s="94" t="s">
        <v>110</v>
      </c>
      <c r="C103" s="47" t="s">
        <v>290</v>
      </c>
      <c r="D103" s="67" t="s">
        <v>37</v>
      </c>
      <c r="E103" s="9">
        <v>0</v>
      </c>
      <c r="F103" s="10">
        <v>0</v>
      </c>
      <c r="G103" s="192">
        <f>+F103*E103</f>
        <v>0</v>
      </c>
      <c r="H103" s="64"/>
    </row>
    <row r="104" spans="2:8" ht="13.5" thickBot="1" x14ac:dyDescent="0.25">
      <c r="B104" s="161" t="s">
        <v>111</v>
      </c>
      <c r="C104" s="162" t="s">
        <v>34</v>
      </c>
      <c r="D104" s="163" t="s">
        <v>25</v>
      </c>
      <c r="E104" s="164">
        <v>1</v>
      </c>
      <c r="F104" s="165">
        <v>0</v>
      </c>
      <c r="G104" s="155">
        <f>+F104*E104</f>
        <v>0</v>
      </c>
      <c r="H104" s="64"/>
    </row>
    <row r="105" spans="2:8" ht="13.5" thickBot="1" x14ac:dyDescent="0.25">
      <c r="B105" s="69"/>
      <c r="C105" s="70" t="s">
        <v>40</v>
      </c>
      <c r="D105" s="71"/>
      <c r="E105" s="72"/>
      <c r="F105" s="73"/>
      <c r="G105" s="131">
        <f>+G90+G94+G96+G99+G102+G104</f>
        <v>0</v>
      </c>
      <c r="H105" s="142" t="e">
        <f>G105/$D$9</f>
        <v>#DIV/0!</v>
      </c>
    </row>
    <row r="106" spans="2:8" ht="13.5" thickBot="1" x14ac:dyDescent="0.25">
      <c r="B106" s="12"/>
      <c r="H106" s="64"/>
    </row>
    <row r="107" spans="2:8" x14ac:dyDescent="0.2">
      <c r="B107" s="97">
        <v>6</v>
      </c>
      <c r="C107" s="98" t="s">
        <v>49</v>
      </c>
      <c r="D107" s="99"/>
      <c r="E107" s="99"/>
      <c r="F107" s="100"/>
      <c r="G107" s="101"/>
      <c r="H107" s="64"/>
    </row>
    <row r="108" spans="2:8" ht="38.25" x14ac:dyDescent="0.2">
      <c r="B108" s="172" t="s">
        <v>66</v>
      </c>
      <c r="C108" s="180" t="s">
        <v>41</v>
      </c>
      <c r="D108" s="173"/>
      <c r="E108" s="158"/>
      <c r="F108" s="154"/>
      <c r="G108" s="155">
        <f>+G109</f>
        <v>0</v>
      </c>
      <c r="H108" s="64"/>
    </row>
    <row r="109" spans="2:8" x14ac:dyDescent="0.2">
      <c r="B109" s="107" t="s">
        <v>117</v>
      </c>
      <c r="C109" s="50" t="s">
        <v>42</v>
      </c>
      <c r="D109" s="35" t="s">
        <v>1</v>
      </c>
      <c r="E109" s="9">
        <v>0</v>
      </c>
      <c r="F109" s="10">
        <v>0</v>
      </c>
      <c r="G109" s="93">
        <f t="shared" ref="G109:G119" si="5">E109*F109</f>
        <v>0</v>
      </c>
      <c r="H109" s="64"/>
    </row>
    <row r="110" spans="2:8" ht="25.5" x14ac:dyDescent="0.2">
      <c r="B110" s="172" t="s">
        <v>67</v>
      </c>
      <c r="C110" s="180" t="s">
        <v>128</v>
      </c>
      <c r="D110" s="173"/>
      <c r="E110" s="159"/>
      <c r="F110" s="160"/>
      <c r="G110" s="155">
        <f>+G111+G112</f>
        <v>0</v>
      </c>
      <c r="H110" s="64"/>
    </row>
    <row r="111" spans="2:8" x14ac:dyDescent="0.2">
      <c r="B111" s="107" t="s">
        <v>120</v>
      </c>
      <c r="C111" s="50" t="s">
        <v>127</v>
      </c>
      <c r="D111" s="35" t="s">
        <v>2</v>
      </c>
      <c r="E111" s="9">
        <v>0</v>
      </c>
      <c r="F111" s="10">
        <v>0</v>
      </c>
      <c r="G111" s="93">
        <f t="shared" si="5"/>
        <v>0</v>
      </c>
      <c r="H111" s="64"/>
    </row>
    <row r="112" spans="2:8" x14ac:dyDescent="0.2">
      <c r="B112" s="107" t="s">
        <v>305</v>
      </c>
      <c r="C112" s="50" t="s">
        <v>127</v>
      </c>
      <c r="D112" s="35" t="s">
        <v>2</v>
      </c>
      <c r="E112" s="9">
        <v>0</v>
      </c>
      <c r="F112" s="10">
        <v>0</v>
      </c>
      <c r="G112" s="93">
        <f t="shared" si="5"/>
        <v>0</v>
      </c>
      <c r="H112" s="64"/>
    </row>
    <row r="113" spans="2:10" ht="38.25" x14ac:dyDescent="0.2">
      <c r="B113" s="172" t="s">
        <v>118</v>
      </c>
      <c r="C113" s="180" t="s">
        <v>43</v>
      </c>
      <c r="D113" s="173"/>
      <c r="E113" s="159"/>
      <c r="F113" s="160"/>
      <c r="G113" s="155">
        <f>+G114</f>
        <v>0</v>
      </c>
      <c r="H113" s="64"/>
    </row>
    <row r="114" spans="2:10" s="22" customFormat="1" x14ac:dyDescent="0.2">
      <c r="B114" s="107" t="s">
        <v>119</v>
      </c>
      <c r="C114" s="50" t="s">
        <v>47</v>
      </c>
      <c r="D114" s="35" t="s">
        <v>37</v>
      </c>
      <c r="E114" s="9">
        <v>0</v>
      </c>
      <c r="F114" s="10">
        <v>0</v>
      </c>
      <c r="G114" s="93">
        <f t="shared" si="5"/>
        <v>0</v>
      </c>
      <c r="H114" s="64"/>
      <c r="I114" s="8"/>
      <c r="J114" s="8"/>
    </row>
    <row r="115" spans="2:10" x14ac:dyDescent="0.2">
      <c r="B115" s="172" t="s">
        <v>121</v>
      </c>
      <c r="C115" s="180" t="s">
        <v>44</v>
      </c>
      <c r="D115" s="173"/>
      <c r="E115" s="159"/>
      <c r="F115" s="160"/>
      <c r="G115" s="155">
        <f>+G116</f>
        <v>0</v>
      </c>
      <c r="H115" s="64"/>
    </row>
    <row r="116" spans="2:10" x14ac:dyDescent="0.2">
      <c r="B116" s="107" t="s">
        <v>122</v>
      </c>
      <c r="C116" s="50" t="s">
        <v>30</v>
      </c>
      <c r="D116" s="35" t="s">
        <v>1</v>
      </c>
      <c r="E116" s="9">
        <v>0</v>
      </c>
      <c r="F116" s="10">
        <v>0</v>
      </c>
      <c r="G116" s="93">
        <f t="shared" si="5"/>
        <v>0</v>
      </c>
      <c r="H116" s="64"/>
    </row>
    <row r="117" spans="2:10" x14ac:dyDescent="0.2">
      <c r="B117" s="107" t="s">
        <v>123</v>
      </c>
      <c r="C117" s="39" t="s">
        <v>31</v>
      </c>
      <c r="D117" s="35" t="s">
        <v>1</v>
      </c>
      <c r="E117" s="188">
        <v>0</v>
      </c>
      <c r="F117" s="34">
        <v>0</v>
      </c>
      <c r="G117" s="93">
        <f>E117*F117</f>
        <v>0</v>
      </c>
      <c r="H117" s="64"/>
    </row>
    <row r="118" spans="2:10" x14ac:dyDescent="0.2">
      <c r="B118" s="172" t="s">
        <v>124</v>
      </c>
      <c r="C118" s="180" t="s">
        <v>45</v>
      </c>
      <c r="D118" s="173"/>
      <c r="E118" s="159"/>
      <c r="F118" s="160"/>
      <c r="G118" s="155">
        <f>+G119+G120</f>
        <v>0</v>
      </c>
      <c r="H118" s="64"/>
    </row>
    <row r="119" spans="2:10" x14ac:dyDescent="0.2">
      <c r="B119" s="111" t="s">
        <v>125</v>
      </c>
      <c r="C119" s="36" t="s">
        <v>27</v>
      </c>
      <c r="D119" s="37" t="s">
        <v>5</v>
      </c>
      <c r="E119" s="9">
        <v>1</v>
      </c>
      <c r="F119" s="10">
        <v>0</v>
      </c>
      <c r="G119" s="93">
        <f t="shared" si="5"/>
        <v>0</v>
      </c>
      <c r="H119" s="64"/>
    </row>
    <row r="120" spans="2:10" ht="13.5" thickBot="1" x14ac:dyDescent="0.25">
      <c r="B120" s="112" t="s">
        <v>306</v>
      </c>
      <c r="C120" s="82" t="s">
        <v>46</v>
      </c>
      <c r="D120" s="83" t="s">
        <v>5</v>
      </c>
      <c r="E120" s="76">
        <v>1</v>
      </c>
      <c r="F120" s="77">
        <v>0</v>
      </c>
      <c r="G120" s="96">
        <f>E120*F120</f>
        <v>0</v>
      </c>
      <c r="H120" s="64"/>
    </row>
    <row r="121" spans="2:10" ht="13.5" thickBot="1" x14ac:dyDescent="0.25">
      <c r="B121" s="69"/>
      <c r="C121" s="70" t="s">
        <v>48</v>
      </c>
      <c r="D121" s="71"/>
      <c r="E121" s="72"/>
      <c r="F121" s="73"/>
      <c r="G121" s="131">
        <f>+G108+G110+G113+G115+G118</f>
        <v>0</v>
      </c>
      <c r="H121" s="142" t="e">
        <f>G121/$D$9</f>
        <v>#DIV/0!</v>
      </c>
    </row>
    <row r="122" spans="2:10" ht="12" customHeight="1" thickBot="1" x14ac:dyDescent="0.25">
      <c r="B122" s="12"/>
      <c r="H122" s="64"/>
    </row>
    <row r="123" spans="2:10" x14ac:dyDescent="0.2">
      <c r="B123" s="113">
        <v>7</v>
      </c>
      <c r="C123" s="114" t="s">
        <v>17</v>
      </c>
      <c r="D123" s="115"/>
      <c r="E123" s="115"/>
      <c r="F123" s="116"/>
      <c r="G123" s="117"/>
      <c r="H123" s="64"/>
    </row>
    <row r="124" spans="2:10" x14ac:dyDescent="0.2">
      <c r="B124" s="94" t="s">
        <v>68</v>
      </c>
      <c r="C124" s="1" t="s">
        <v>137</v>
      </c>
      <c r="D124" s="150" t="s">
        <v>37</v>
      </c>
      <c r="E124" s="9">
        <v>0</v>
      </c>
      <c r="F124" s="11">
        <v>0</v>
      </c>
      <c r="G124" s="181">
        <f>E124*F124</f>
        <v>0</v>
      </c>
      <c r="H124" s="64"/>
    </row>
    <row r="125" spans="2:10" x14ac:dyDescent="0.2">
      <c r="B125" s="94" t="s">
        <v>129</v>
      </c>
      <c r="C125" s="1" t="s">
        <v>53</v>
      </c>
      <c r="D125" s="150" t="s">
        <v>37</v>
      </c>
      <c r="E125" s="9">
        <v>0</v>
      </c>
      <c r="F125" s="11">
        <v>0</v>
      </c>
      <c r="G125" s="181">
        <f>E125*F125</f>
        <v>0</v>
      </c>
      <c r="H125" s="64"/>
    </row>
    <row r="126" spans="2:10" x14ac:dyDescent="0.2">
      <c r="B126" s="94" t="s">
        <v>130</v>
      </c>
      <c r="C126" s="1" t="s">
        <v>294</v>
      </c>
      <c r="D126" s="150" t="s">
        <v>3</v>
      </c>
      <c r="E126" s="9">
        <v>0</v>
      </c>
      <c r="F126" s="11">
        <v>0</v>
      </c>
      <c r="G126" s="181">
        <f>E126*F126</f>
        <v>0</v>
      </c>
      <c r="H126" s="64"/>
    </row>
    <row r="127" spans="2:10" ht="13.5" thickBot="1" x14ac:dyDescent="0.25">
      <c r="B127" s="102" t="s">
        <v>131</v>
      </c>
      <c r="C127" s="81" t="s">
        <v>196</v>
      </c>
      <c r="D127" s="75" t="s">
        <v>1</v>
      </c>
      <c r="E127" s="76">
        <v>0</v>
      </c>
      <c r="F127" s="78">
        <v>0</v>
      </c>
      <c r="G127" s="182">
        <f>E127*F127</f>
        <v>0</v>
      </c>
      <c r="H127" s="64"/>
    </row>
    <row r="128" spans="2:10" ht="13.5" thickBot="1" x14ac:dyDescent="0.25">
      <c r="B128" s="69"/>
      <c r="C128" s="70" t="s">
        <v>51</v>
      </c>
      <c r="D128" s="71"/>
      <c r="E128" s="72"/>
      <c r="F128" s="73"/>
      <c r="G128" s="131">
        <f>+G124+G125+G126+G127</f>
        <v>0</v>
      </c>
      <c r="H128" s="142" t="e">
        <f>G128/$D$9</f>
        <v>#DIV/0!</v>
      </c>
    </row>
    <row r="129" spans="2:10" s="22" customFormat="1" x14ac:dyDescent="0.2">
      <c r="B129" s="51"/>
      <c r="C129" s="52"/>
      <c r="D129" s="53"/>
      <c r="E129" s="54"/>
      <c r="F129" s="55"/>
      <c r="G129" s="56"/>
      <c r="H129" s="56"/>
      <c r="I129" s="8"/>
      <c r="J129" s="8"/>
    </row>
    <row r="130" spans="2:10" x14ac:dyDescent="0.2">
      <c r="B130" s="231" t="s">
        <v>187</v>
      </c>
      <c r="C130" s="232"/>
      <c r="D130" s="232"/>
      <c r="E130" s="232"/>
      <c r="F130" s="232"/>
      <c r="G130" s="232"/>
      <c r="H130" s="233"/>
    </row>
    <row r="131" spans="2:10" ht="13.5" thickBot="1" x14ac:dyDescent="0.25">
      <c r="B131" s="62"/>
      <c r="C131" s="121"/>
      <c r="D131" s="62"/>
      <c r="E131" s="62"/>
      <c r="F131" s="62"/>
      <c r="H131" s="64"/>
    </row>
    <row r="132" spans="2:10" x14ac:dyDescent="0.2">
      <c r="B132" s="123" t="s">
        <v>188</v>
      </c>
      <c r="C132" s="124" t="s">
        <v>18</v>
      </c>
      <c r="D132" s="217" t="s">
        <v>185</v>
      </c>
      <c r="E132" s="217"/>
      <c r="F132" s="125" t="s">
        <v>186</v>
      </c>
      <c r="G132" s="189" t="s">
        <v>183</v>
      </c>
      <c r="H132" s="193" t="s">
        <v>184</v>
      </c>
    </row>
    <row r="133" spans="2:10" x14ac:dyDescent="0.2">
      <c r="B133" s="122">
        <v>1</v>
      </c>
      <c r="C133" s="59" t="s">
        <v>13</v>
      </c>
      <c r="D133" s="218">
        <f>+G133-F133</f>
        <v>0</v>
      </c>
      <c r="E133" s="219"/>
      <c r="F133" s="134"/>
      <c r="G133" s="134">
        <f>+G36</f>
        <v>0</v>
      </c>
      <c r="H133" s="186" t="e">
        <f>+H36</f>
        <v>#DIV/0!</v>
      </c>
    </row>
    <row r="134" spans="2:10" x14ac:dyDescent="0.2">
      <c r="B134" s="122">
        <v>2</v>
      </c>
      <c r="C134" s="59" t="s">
        <v>26</v>
      </c>
      <c r="D134" s="218">
        <f t="shared" ref="D134:D139" si="6">+G134-F134</f>
        <v>0</v>
      </c>
      <c r="E134" s="219"/>
      <c r="F134" s="134"/>
      <c r="G134" s="134">
        <f>+G65</f>
        <v>0</v>
      </c>
      <c r="H134" s="186" t="e">
        <f>+H65</f>
        <v>#DIV/0!</v>
      </c>
    </row>
    <row r="135" spans="2:10" x14ac:dyDescent="0.2">
      <c r="B135" s="122">
        <v>3</v>
      </c>
      <c r="C135" s="59" t="s">
        <v>54</v>
      </c>
      <c r="D135" s="218">
        <f t="shared" si="6"/>
        <v>0</v>
      </c>
      <c r="E135" s="219"/>
      <c r="F135" s="134"/>
      <c r="G135" s="134">
        <f>+G78</f>
        <v>0</v>
      </c>
      <c r="H135" s="186" t="e">
        <f>+H78</f>
        <v>#DIV/0!</v>
      </c>
    </row>
    <row r="136" spans="2:10" x14ac:dyDescent="0.2">
      <c r="B136" s="122">
        <v>4</v>
      </c>
      <c r="C136" s="59" t="s">
        <v>14</v>
      </c>
      <c r="D136" s="218">
        <f t="shared" si="6"/>
        <v>0</v>
      </c>
      <c r="E136" s="219"/>
      <c r="F136" s="134"/>
      <c r="G136" s="134">
        <f>G87</f>
        <v>0</v>
      </c>
      <c r="H136" s="186" t="e">
        <f>+H87</f>
        <v>#DIV/0!</v>
      </c>
    </row>
    <row r="137" spans="2:10" x14ac:dyDescent="0.2">
      <c r="B137" s="122">
        <v>5</v>
      </c>
      <c r="C137" s="59" t="s">
        <v>15</v>
      </c>
      <c r="D137" s="218">
        <f t="shared" si="6"/>
        <v>0</v>
      </c>
      <c r="E137" s="219"/>
      <c r="F137" s="134"/>
      <c r="G137" s="134">
        <f>+G105</f>
        <v>0</v>
      </c>
      <c r="H137" s="186" t="e">
        <f>+H105</f>
        <v>#DIV/0!</v>
      </c>
    </row>
    <row r="138" spans="2:10" x14ac:dyDescent="0.2">
      <c r="B138" s="122">
        <v>6</v>
      </c>
      <c r="C138" s="59" t="s">
        <v>16</v>
      </c>
      <c r="D138" s="218">
        <f t="shared" si="6"/>
        <v>0</v>
      </c>
      <c r="E138" s="219"/>
      <c r="F138" s="134"/>
      <c r="G138" s="134">
        <f>+G121</f>
        <v>0</v>
      </c>
      <c r="H138" s="186" t="e">
        <f>+H121</f>
        <v>#DIV/0!</v>
      </c>
    </row>
    <row r="139" spans="2:10" ht="13.5" thickBot="1" x14ac:dyDescent="0.25">
      <c r="B139" s="126">
        <v>7</v>
      </c>
      <c r="C139" s="127" t="s">
        <v>17</v>
      </c>
      <c r="D139" s="218">
        <f t="shared" si="6"/>
        <v>0</v>
      </c>
      <c r="E139" s="219"/>
      <c r="F139" s="135"/>
      <c r="G139" s="135">
        <f>+G128</f>
        <v>0</v>
      </c>
      <c r="H139" s="187" t="e">
        <f>+H128</f>
        <v>#DIV/0!</v>
      </c>
      <c r="I139" s="62"/>
      <c r="J139" s="62"/>
    </row>
    <row r="140" spans="2:10" x14ac:dyDescent="0.2">
      <c r="B140" s="228" t="s">
        <v>307</v>
      </c>
      <c r="C140" s="217"/>
      <c r="D140" s="220">
        <f>SUM(D133:E139)</f>
        <v>0</v>
      </c>
      <c r="E140" s="221"/>
      <c r="F140" s="194">
        <f>SUM(F133:F139)</f>
        <v>0</v>
      </c>
      <c r="G140" s="195">
        <f>SUM(G133:G139)</f>
        <v>0</v>
      </c>
      <c r="H140" s="196" t="e">
        <f>SUM(H133:H139)</f>
        <v>#DIV/0!</v>
      </c>
      <c r="I140" s="222"/>
      <c r="J140" s="222"/>
    </row>
    <row r="141" spans="2:10" ht="13.5" thickBot="1" x14ac:dyDescent="0.25">
      <c r="B141" s="229"/>
      <c r="C141" s="230"/>
      <c r="D141" s="213" t="e">
        <f>D140/G140</f>
        <v>#DIV/0!</v>
      </c>
      <c r="E141" s="214"/>
      <c r="F141" s="197" t="e">
        <f>F140/G140</f>
        <v>#DIV/0!</v>
      </c>
      <c r="G141" s="215" t="e">
        <f>SUM(F141+D141)</f>
        <v>#DIV/0!</v>
      </c>
      <c r="H141" s="216"/>
      <c r="I141" s="133"/>
      <c r="J141" s="133"/>
    </row>
    <row r="142" spans="2:10" x14ac:dyDescent="0.2">
      <c r="I142" s="62"/>
      <c r="J142" s="62"/>
    </row>
    <row r="143" spans="2:10" x14ac:dyDescent="0.2">
      <c r="B143" s="57" t="s">
        <v>12</v>
      </c>
    </row>
    <row r="144" spans="2:10" x14ac:dyDescent="0.2">
      <c r="B144" s="132" t="s">
        <v>297</v>
      </c>
    </row>
    <row r="145" spans="2:8" x14ac:dyDescent="0.2">
      <c r="B145" s="132" t="s">
        <v>298</v>
      </c>
    </row>
    <row r="146" spans="2:8" x14ac:dyDescent="0.2">
      <c r="B146" s="132" t="s">
        <v>299</v>
      </c>
    </row>
    <row r="147" spans="2:8" ht="12.75" customHeight="1" x14ac:dyDescent="0.2">
      <c r="B147" s="132" t="s">
        <v>300</v>
      </c>
      <c r="C147" s="68"/>
      <c r="D147" s="68"/>
      <c r="E147" s="68"/>
      <c r="F147" s="68"/>
      <c r="G147" s="68"/>
      <c r="H147" s="58"/>
    </row>
    <row r="148" spans="2:8" x14ac:dyDescent="0.2">
      <c r="B148" s="132" t="s">
        <v>301</v>
      </c>
      <c r="H148" s="58"/>
    </row>
    <row r="149" spans="2:8" x14ac:dyDescent="0.2"/>
    <row r="150" spans="2:8" ht="56.25" customHeight="1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</sheetData>
  <mergeCells count="28">
    <mergeCell ref="I140:J14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40:C141"/>
    <mergeCell ref="B130:H130"/>
    <mergeCell ref="B13:H13"/>
    <mergeCell ref="D141:E141"/>
    <mergeCell ref="G141:H141"/>
    <mergeCell ref="D132:E132"/>
    <mergeCell ref="D135:E135"/>
    <mergeCell ref="D136:E136"/>
    <mergeCell ref="D137:E137"/>
    <mergeCell ref="D138:E138"/>
    <mergeCell ref="D139:E139"/>
    <mergeCell ref="D140:E140"/>
    <mergeCell ref="D133:E133"/>
    <mergeCell ref="D134:E134"/>
  </mergeCells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25" right="0.25" top="7.7083333333333335E-3" bottom="0.75" header="0.3" footer="0.3"/>
  <pageSetup paperSize="9" scale="65" fitToHeight="0" orientation="portrait" r:id="rId1"/>
  <headerFooter alignWithMargins="0"/>
  <ignoredErrors>
    <ignoredError sqref="D141 F141:G141 H118:H121 H36:H39 H133:H136 H128 H65:H72 H83 H78:H81 H85:H87 H105:H116 H138:H140" evalError="1"/>
    <ignoredError sqref="G26 G32 G96 G118 G115 G113 G110 G27:G3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41"/>
  <sheetViews>
    <sheetView topLeftCell="A27" zoomScaleNormal="100" workbookViewId="0">
      <selection activeCell="C72" sqref="C72"/>
    </sheetView>
  </sheetViews>
  <sheetFormatPr baseColWidth="10" defaultColWidth="0" defaultRowHeight="12.75" zeroHeight="1" x14ac:dyDescent="0.2"/>
  <cols>
    <col min="1" max="1" width="5.7109375" style="2" customWidth="1"/>
    <col min="2" max="2" width="8.7109375" style="14" customWidth="1"/>
    <col min="3" max="3" width="90" style="14" customWidth="1"/>
    <col min="4" max="5" width="10.7109375" style="14" customWidth="1"/>
    <col min="6" max="8" width="26.7109375" style="14" customWidth="1"/>
    <col min="9" max="9" width="10.7109375" style="14" customWidth="1"/>
    <col min="10" max="16384" width="20" style="14" hidden="1"/>
  </cols>
  <sheetData>
    <row r="1" spans="2:16384" ht="66" customHeight="1" x14ac:dyDescent="0.2"/>
    <row r="2" spans="2:16384" x14ac:dyDescent="0.2">
      <c r="B2" s="3"/>
      <c r="E2" s="18"/>
      <c r="F2" s="18"/>
      <c r="G2" s="3"/>
      <c r="H2" s="3"/>
    </row>
    <row r="3" spans="2:16384" x14ac:dyDescent="0.2">
      <c r="B3" s="12" t="s">
        <v>190</v>
      </c>
      <c r="C3" s="61"/>
      <c r="D3" s="8"/>
      <c r="E3" s="8"/>
      <c r="F3" s="62"/>
      <c r="G3" s="62"/>
      <c r="H3" s="3"/>
    </row>
    <row r="4" spans="2:16384" x14ac:dyDescent="0.2">
      <c r="B4" s="8"/>
      <c r="C4" s="61"/>
      <c r="D4" s="8"/>
      <c r="E4" s="8"/>
      <c r="F4" s="60"/>
      <c r="G4" s="62"/>
      <c r="H4" s="3"/>
    </row>
    <row r="5" spans="2:16384" x14ac:dyDescent="0.2">
      <c r="B5" s="223" t="s">
        <v>341</v>
      </c>
      <c r="C5" s="223"/>
      <c r="D5" s="224"/>
      <c r="E5" s="224"/>
      <c r="F5" s="224"/>
      <c r="G5" s="224"/>
      <c r="H5" s="3"/>
    </row>
    <row r="6" spans="2:16384" x14ac:dyDescent="0.2">
      <c r="B6" s="223" t="s">
        <v>168</v>
      </c>
      <c r="C6" s="223"/>
      <c r="D6" s="224"/>
      <c r="E6" s="224"/>
      <c r="F6" s="224"/>
      <c r="G6" s="224"/>
      <c r="H6" s="3"/>
    </row>
    <row r="7" spans="2:16384" x14ac:dyDescent="0.2">
      <c r="B7" s="223" t="s">
        <v>342</v>
      </c>
      <c r="C7" s="223"/>
      <c r="D7" s="224"/>
      <c r="E7" s="224"/>
      <c r="F7" s="224"/>
      <c r="G7" s="224"/>
    </row>
    <row r="8" spans="2:16384" x14ac:dyDescent="0.2">
      <c r="B8" s="223" t="s">
        <v>167</v>
      </c>
      <c r="C8" s="223"/>
      <c r="D8" s="224"/>
      <c r="E8" s="224"/>
      <c r="F8" s="224"/>
      <c r="G8" s="224"/>
    </row>
    <row r="9" spans="2:16384" x14ac:dyDescent="0.2">
      <c r="B9" s="223" t="s">
        <v>172</v>
      </c>
      <c r="C9" s="223"/>
      <c r="D9" s="225"/>
      <c r="E9" s="225"/>
      <c r="F9" s="225"/>
      <c r="G9" s="225"/>
      <c r="H9" s="3"/>
    </row>
    <row r="10" spans="2:16384" x14ac:dyDescent="0.2">
      <c r="B10" s="223" t="s">
        <v>173</v>
      </c>
      <c r="C10" s="223"/>
      <c r="D10" s="226"/>
      <c r="E10" s="224"/>
      <c r="F10" s="224"/>
      <c r="G10" s="224"/>
    </row>
    <row r="11" spans="2:16384" x14ac:dyDescent="0.2">
      <c r="B11" s="2"/>
      <c r="C11" s="2"/>
      <c r="D11" s="2"/>
      <c r="E11" s="2"/>
      <c r="F11" s="2"/>
      <c r="G11" s="2"/>
      <c r="H11" s="2"/>
    </row>
    <row r="12" spans="2:16384" ht="23.1" customHeight="1" x14ac:dyDescent="0.2">
      <c r="B12" s="227" t="s">
        <v>354</v>
      </c>
      <c r="C12" s="227"/>
      <c r="D12" s="227"/>
      <c r="E12" s="227"/>
      <c r="F12" s="227"/>
      <c r="G12" s="227"/>
      <c r="H12" s="227"/>
    </row>
    <row r="13" spans="2:16384" ht="23.25" customHeight="1" x14ac:dyDescent="0.2">
      <c r="B13" s="210" t="s">
        <v>353</v>
      </c>
      <c r="C13" s="211"/>
      <c r="D13" s="211"/>
      <c r="E13" s="211"/>
      <c r="F13" s="211"/>
      <c r="G13" s="211"/>
      <c r="H13" s="212"/>
    </row>
    <row r="14" spans="2:16384" ht="12.95" customHeight="1" thickBo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ht="30" customHeight="1" thickBot="1" x14ac:dyDescent="0.25">
      <c r="B15" s="4" t="s">
        <v>6</v>
      </c>
      <c r="C15" s="6" t="s">
        <v>9</v>
      </c>
      <c r="D15" s="5" t="s">
        <v>0</v>
      </c>
      <c r="E15" s="6" t="s">
        <v>7</v>
      </c>
      <c r="F15" s="6" t="s">
        <v>10</v>
      </c>
      <c r="G15" s="7" t="s">
        <v>8</v>
      </c>
      <c r="H15" s="151" t="s">
        <v>266</v>
      </c>
    </row>
    <row r="16" spans="2:16384" ht="5.25" customHeight="1" thickBot="1" x14ac:dyDescent="0.25">
      <c r="B16" s="17"/>
      <c r="C16" s="17"/>
      <c r="D16" s="17"/>
      <c r="E16" s="17"/>
      <c r="F16" s="17"/>
      <c r="G16" s="17"/>
      <c r="H16" s="17"/>
    </row>
    <row r="17" spans="2:10" s="8" customFormat="1" x14ac:dyDescent="0.2">
      <c r="B17" s="97">
        <v>8</v>
      </c>
      <c r="C17" s="104" t="s">
        <v>171</v>
      </c>
      <c r="D17" s="99"/>
      <c r="E17" s="99"/>
      <c r="F17" s="105"/>
      <c r="G17" s="106"/>
      <c r="H17" s="64"/>
    </row>
    <row r="18" spans="2:10" s="8" customFormat="1" ht="25.5" x14ac:dyDescent="0.2">
      <c r="B18" s="167" t="s">
        <v>132</v>
      </c>
      <c r="C18" s="168" t="s">
        <v>285</v>
      </c>
      <c r="D18" s="169"/>
      <c r="E18" s="158"/>
      <c r="F18" s="170"/>
      <c r="G18" s="171">
        <f>+G19</f>
        <v>0</v>
      </c>
      <c r="H18" s="64"/>
    </row>
    <row r="19" spans="2:10" s="8" customFormat="1" ht="38.25" x14ac:dyDescent="0.2">
      <c r="B19" s="107" t="s">
        <v>308</v>
      </c>
      <c r="C19" s="41" t="s">
        <v>270</v>
      </c>
      <c r="D19" s="42" t="s">
        <v>1</v>
      </c>
      <c r="E19" s="67">
        <v>0</v>
      </c>
      <c r="F19" s="48">
        <v>0</v>
      </c>
      <c r="G19" s="108">
        <f>E19*F19</f>
        <v>0</v>
      </c>
      <c r="H19" s="64"/>
    </row>
    <row r="20" spans="2:10" s="8" customFormat="1" ht="25.5" x14ac:dyDescent="0.2">
      <c r="B20" s="172" t="s">
        <v>133</v>
      </c>
      <c r="C20" s="168" t="s">
        <v>197</v>
      </c>
      <c r="D20" s="173"/>
      <c r="E20" s="158"/>
      <c r="F20" s="170"/>
      <c r="G20" s="171">
        <f>+G21</f>
        <v>0</v>
      </c>
      <c r="H20" s="64"/>
    </row>
    <row r="21" spans="2:10" s="8" customFormat="1" x14ac:dyDescent="0.2">
      <c r="B21" s="107" t="s">
        <v>309</v>
      </c>
      <c r="C21" s="43" t="s">
        <v>103</v>
      </c>
      <c r="D21" s="44" t="s">
        <v>2</v>
      </c>
      <c r="E21" s="67">
        <v>0</v>
      </c>
      <c r="F21" s="49">
        <v>0</v>
      </c>
      <c r="G21" s="109">
        <f>E21*F21</f>
        <v>0</v>
      </c>
      <c r="H21" s="64"/>
    </row>
    <row r="22" spans="2:10" s="8" customFormat="1" x14ac:dyDescent="0.2">
      <c r="B22" s="167" t="s">
        <v>134</v>
      </c>
      <c r="C22" s="174" t="s">
        <v>96</v>
      </c>
      <c r="D22" s="169"/>
      <c r="E22" s="159"/>
      <c r="F22" s="160"/>
      <c r="G22" s="171">
        <f>+G23+G24</f>
        <v>0</v>
      </c>
      <c r="H22" s="64"/>
    </row>
    <row r="23" spans="2:10" s="22" customFormat="1" x14ac:dyDescent="0.2">
      <c r="B23" s="107" t="s">
        <v>310</v>
      </c>
      <c r="C23" s="45" t="s">
        <v>97</v>
      </c>
      <c r="D23" s="44" t="s">
        <v>1</v>
      </c>
      <c r="E23" s="67">
        <v>0</v>
      </c>
      <c r="F23" s="49">
        <v>0</v>
      </c>
      <c r="G23" s="109">
        <f>E23*F23</f>
        <v>0</v>
      </c>
      <c r="H23" s="64"/>
      <c r="I23" s="8"/>
      <c r="J23" s="8"/>
    </row>
    <row r="24" spans="2:10" s="8" customFormat="1" x14ac:dyDescent="0.2">
      <c r="B24" s="107" t="s">
        <v>311</v>
      </c>
      <c r="C24" s="46" t="s">
        <v>98</v>
      </c>
      <c r="D24" s="44" t="s">
        <v>1</v>
      </c>
      <c r="E24" s="67">
        <v>0</v>
      </c>
      <c r="F24" s="49">
        <v>0</v>
      </c>
      <c r="G24" s="109">
        <f>E24*F24</f>
        <v>0</v>
      </c>
      <c r="H24" s="64"/>
    </row>
    <row r="25" spans="2:10" s="8" customFormat="1" x14ac:dyDescent="0.2">
      <c r="B25" s="167" t="s">
        <v>135</v>
      </c>
      <c r="C25" s="174" t="s">
        <v>246</v>
      </c>
      <c r="D25" s="169"/>
      <c r="E25" s="158"/>
      <c r="F25" s="170"/>
      <c r="G25" s="171">
        <f>+G26+G27</f>
        <v>0</v>
      </c>
      <c r="H25" s="64"/>
    </row>
    <row r="26" spans="2:10" s="8" customFormat="1" x14ac:dyDescent="0.2">
      <c r="B26" s="107" t="s">
        <v>312</v>
      </c>
      <c r="C26" s="141" t="s">
        <v>286</v>
      </c>
      <c r="D26" s="143" t="s">
        <v>1</v>
      </c>
      <c r="E26" s="143">
        <v>0</v>
      </c>
      <c r="F26" s="49">
        <v>0</v>
      </c>
      <c r="G26" s="109">
        <f>E26*F26</f>
        <v>0</v>
      </c>
      <c r="H26" s="64"/>
    </row>
    <row r="27" spans="2:10" s="8" customFormat="1" x14ac:dyDescent="0.2">
      <c r="B27" s="107" t="s">
        <v>313</v>
      </c>
      <c r="C27" s="43" t="s">
        <v>287</v>
      </c>
      <c r="D27" s="143" t="s">
        <v>1</v>
      </c>
      <c r="E27" s="143">
        <v>0</v>
      </c>
      <c r="F27" s="49">
        <v>0</v>
      </c>
      <c r="G27" s="109">
        <f>E27*F27</f>
        <v>0</v>
      </c>
      <c r="H27" s="64"/>
    </row>
    <row r="28" spans="2:10" s="8" customFormat="1" x14ac:dyDescent="0.2">
      <c r="B28" s="167" t="s">
        <v>314</v>
      </c>
      <c r="C28" s="174" t="s">
        <v>247</v>
      </c>
      <c r="D28" s="169"/>
      <c r="E28" s="158"/>
      <c r="F28" s="170"/>
      <c r="G28" s="171">
        <f>+G29+G30</f>
        <v>0</v>
      </c>
      <c r="H28" s="64"/>
    </row>
    <row r="29" spans="2:10" s="8" customFormat="1" x14ac:dyDescent="0.2">
      <c r="B29" s="107" t="s">
        <v>315</v>
      </c>
      <c r="C29" s="141" t="s">
        <v>269</v>
      </c>
      <c r="D29" s="44" t="s">
        <v>1</v>
      </c>
      <c r="E29" s="67">
        <v>0</v>
      </c>
      <c r="F29" s="49">
        <v>0</v>
      </c>
      <c r="G29" s="109">
        <f>E29*F29</f>
        <v>0</v>
      </c>
      <c r="H29" s="64"/>
    </row>
    <row r="30" spans="2:10" s="8" customFormat="1" x14ac:dyDescent="0.2">
      <c r="B30" s="107" t="s">
        <v>316</v>
      </c>
      <c r="C30" s="40" t="s">
        <v>345</v>
      </c>
      <c r="D30" s="44" t="s">
        <v>1</v>
      </c>
      <c r="E30" s="67">
        <v>0</v>
      </c>
      <c r="F30" s="49">
        <v>0</v>
      </c>
      <c r="G30" s="109">
        <f>E30*F30</f>
        <v>0</v>
      </c>
      <c r="H30" s="64"/>
    </row>
    <row r="31" spans="2:10" s="8" customFormat="1" x14ac:dyDescent="0.2">
      <c r="B31" s="167" t="s">
        <v>317</v>
      </c>
      <c r="C31" s="174" t="s">
        <v>248</v>
      </c>
      <c r="D31" s="169"/>
      <c r="E31" s="158"/>
      <c r="F31" s="170"/>
      <c r="G31" s="171">
        <f>+G32</f>
        <v>0</v>
      </c>
      <c r="H31" s="64"/>
    </row>
    <row r="32" spans="2:10" s="8" customFormat="1" x14ac:dyDescent="0.2">
      <c r="B32" s="107" t="s">
        <v>318</v>
      </c>
      <c r="C32" s="141" t="s">
        <v>249</v>
      </c>
      <c r="D32" s="44" t="s">
        <v>2</v>
      </c>
      <c r="E32" s="143">
        <v>0</v>
      </c>
      <c r="F32" s="49">
        <v>0</v>
      </c>
      <c r="G32" s="109">
        <f>E32*F32</f>
        <v>0</v>
      </c>
      <c r="H32" s="64"/>
    </row>
    <row r="33" spans="1:8" s="8" customFormat="1" x14ac:dyDescent="0.2">
      <c r="B33" s="167" t="s">
        <v>319</v>
      </c>
      <c r="C33" s="174" t="s">
        <v>250</v>
      </c>
      <c r="D33" s="175"/>
      <c r="E33" s="158"/>
      <c r="F33" s="170"/>
      <c r="G33" s="171">
        <f>+G34+G35+G36+G37</f>
        <v>0</v>
      </c>
      <c r="H33" s="64"/>
    </row>
    <row r="34" spans="1:8" s="8" customFormat="1" x14ac:dyDescent="0.2">
      <c r="B34" s="107" t="s">
        <v>320</v>
      </c>
      <c r="C34" s="141" t="s">
        <v>288</v>
      </c>
      <c r="D34" s="44" t="s">
        <v>1</v>
      </c>
      <c r="E34" s="143">
        <v>0</v>
      </c>
      <c r="F34" s="49">
        <v>0</v>
      </c>
      <c r="G34" s="109">
        <f>E34*F34</f>
        <v>0</v>
      </c>
      <c r="H34" s="64"/>
    </row>
    <row r="35" spans="1:8" s="8" customFormat="1" x14ac:dyDescent="0.2">
      <c r="B35" s="107" t="s">
        <v>321</v>
      </c>
      <c r="C35" s="141" t="s">
        <v>251</v>
      </c>
      <c r="D35" s="44" t="s">
        <v>1</v>
      </c>
      <c r="E35" s="143">
        <v>0</v>
      </c>
      <c r="F35" s="49">
        <v>0</v>
      </c>
      <c r="G35" s="109">
        <f>E35*F35</f>
        <v>0</v>
      </c>
      <c r="H35" s="64"/>
    </row>
    <row r="36" spans="1:8" s="8" customFormat="1" x14ac:dyDescent="0.2">
      <c r="B36" s="107" t="s">
        <v>322</v>
      </c>
      <c r="C36" s="141" t="s">
        <v>252</v>
      </c>
      <c r="D36" s="44" t="s">
        <v>1</v>
      </c>
      <c r="E36" s="143">
        <v>0</v>
      </c>
      <c r="F36" s="49">
        <v>0</v>
      </c>
      <c r="G36" s="109">
        <f>E36*F36</f>
        <v>0</v>
      </c>
      <c r="H36" s="64"/>
    </row>
    <row r="37" spans="1:8" s="8" customFormat="1" x14ac:dyDescent="0.2">
      <c r="B37" s="107" t="s">
        <v>323</v>
      </c>
      <c r="C37" s="141" t="s">
        <v>253</v>
      </c>
      <c r="D37" s="44" t="s">
        <v>261</v>
      </c>
      <c r="E37" s="143">
        <v>0</v>
      </c>
      <c r="F37" s="49">
        <v>0</v>
      </c>
      <c r="G37" s="109">
        <f>E37*F37</f>
        <v>0</v>
      </c>
      <c r="H37" s="64"/>
    </row>
    <row r="38" spans="1:8" s="8" customFormat="1" x14ac:dyDescent="0.2">
      <c r="B38" s="167" t="s">
        <v>324</v>
      </c>
      <c r="C38" s="174" t="s">
        <v>254</v>
      </c>
      <c r="D38" s="176"/>
      <c r="E38" s="158"/>
      <c r="F38" s="170"/>
      <c r="G38" s="171">
        <f>+G39+G40+G41+G42+G43+G44</f>
        <v>0</v>
      </c>
      <c r="H38" s="64"/>
    </row>
    <row r="39" spans="1:8" s="8" customFormat="1" x14ac:dyDescent="0.2">
      <c r="B39" s="107" t="s">
        <v>325</v>
      </c>
      <c r="C39" s="141" t="s">
        <v>288</v>
      </c>
      <c r="D39" s="44" t="s">
        <v>1</v>
      </c>
      <c r="E39" s="143">
        <v>0</v>
      </c>
      <c r="F39" s="49">
        <v>0</v>
      </c>
      <c r="G39" s="109">
        <f t="shared" ref="G39:G46" si="0">E39*F39</f>
        <v>0</v>
      </c>
      <c r="H39" s="64"/>
    </row>
    <row r="40" spans="1:8" s="8" customFormat="1" x14ac:dyDescent="0.2">
      <c r="B40" s="107" t="s">
        <v>326</v>
      </c>
      <c r="C40" s="141" t="s">
        <v>255</v>
      </c>
      <c r="D40" s="44" t="s">
        <v>3</v>
      </c>
      <c r="E40" s="143">
        <v>0</v>
      </c>
      <c r="F40" s="49">
        <v>0</v>
      </c>
      <c r="G40" s="109">
        <f t="shared" si="0"/>
        <v>0</v>
      </c>
      <c r="H40" s="64"/>
    </row>
    <row r="41" spans="1:8" s="8" customFormat="1" x14ac:dyDescent="0.2">
      <c r="B41" s="107" t="s">
        <v>327</v>
      </c>
      <c r="C41" s="141" t="s">
        <v>256</v>
      </c>
      <c r="D41" s="44" t="s">
        <v>1</v>
      </c>
      <c r="E41" s="143">
        <v>0</v>
      </c>
      <c r="F41" s="49">
        <v>0</v>
      </c>
      <c r="G41" s="109">
        <f t="shared" si="0"/>
        <v>0</v>
      </c>
      <c r="H41" s="64"/>
    </row>
    <row r="42" spans="1:8" s="8" customFormat="1" x14ac:dyDescent="0.2">
      <c r="B42" s="107" t="s">
        <v>328</v>
      </c>
      <c r="C42" s="141" t="s">
        <v>257</v>
      </c>
      <c r="D42" s="44" t="s">
        <v>3</v>
      </c>
      <c r="E42" s="143">
        <v>0</v>
      </c>
      <c r="F42" s="49">
        <v>0</v>
      </c>
      <c r="G42" s="109">
        <f t="shared" si="0"/>
        <v>0</v>
      </c>
      <c r="H42" s="64"/>
    </row>
    <row r="43" spans="1:8" s="8" customFormat="1" x14ac:dyDescent="0.2">
      <c r="B43" s="107" t="s">
        <v>329</v>
      </c>
      <c r="C43" s="141" t="s">
        <v>258</v>
      </c>
      <c r="D43" s="44" t="s">
        <v>1</v>
      </c>
      <c r="E43" s="143">
        <v>0</v>
      </c>
      <c r="F43" s="49">
        <v>0</v>
      </c>
      <c r="G43" s="109">
        <f t="shared" si="0"/>
        <v>0</v>
      </c>
      <c r="H43" s="64"/>
    </row>
    <row r="44" spans="1:8" s="8" customFormat="1" x14ac:dyDescent="0.2">
      <c r="B44" s="107" t="s">
        <v>330</v>
      </c>
      <c r="C44" s="141" t="s">
        <v>259</v>
      </c>
      <c r="D44" s="44" t="s">
        <v>1</v>
      </c>
      <c r="E44" s="143">
        <v>0</v>
      </c>
      <c r="F44" s="49">
        <v>0</v>
      </c>
      <c r="G44" s="109">
        <f t="shared" si="0"/>
        <v>0</v>
      </c>
      <c r="H44" s="64"/>
    </row>
    <row r="45" spans="1:8" s="8" customFormat="1" x14ac:dyDescent="0.2">
      <c r="B45" s="167" t="s">
        <v>331</v>
      </c>
      <c r="C45" s="174" t="s">
        <v>260</v>
      </c>
      <c r="D45" s="176" t="s">
        <v>25</v>
      </c>
      <c r="E45" s="164">
        <v>1</v>
      </c>
      <c r="F45" s="165">
        <v>0</v>
      </c>
      <c r="G45" s="177">
        <f t="shared" si="0"/>
        <v>0</v>
      </c>
      <c r="H45" s="64"/>
    </row>
    <row r="46" spans="1:8" s="8" customFormat="1" ht="13.5" thickBot="1" x14ac:dyDescent="0.25">
      <c r="B46" s="178" t="s">
        <v>332</v>
      </c>
      <c r="C46" s="179" t="s">
        <v>34</v>
      </c>
      <c r="D46" s="176" t="s">
        <v>25</v>
      </c>
      <c r="E46" s="164">
        <v>1</v>
      </c>
      <c r="F46" s="165">
        <v>0</v>
      </c>
      <c r="G46" s="177">
        <f t="shared" si="0"/>
        <v>0</v>
      </c>
      <c r="H46" s="64"/>
    </row>
    <row r="47" spans="1:8" s="8" customFormat="1" ht="13.5" thickBot="1" x14ac:dyDescent="0.25">
      <c r="B47" s="69"/>
      <c r="C47" s="70" t="s">
        <v>112</v>
      </c>
      <c r="D47" s="71"/>
      <c r="E47" s="72"/>
      <c r="F47" s="73"/>
      <c r="G47" s="131">
        <f>+G18+G20+G22+G25+G28+G31+G33+G38+G45+G46</f>
        <v>0</v>
      </c>
      <c r="H47" s="142" t="e">
        <f>G47/'INFRAESTRUCTURA BASICA MINIMA'!$D$9</f>
        <v>#DIV/0!</v>
      </c>
    </row>
    <row r="48" spans="1:8" ht="13.5" thickBot="1" x14ac:dyDescent="0.25">
      <c r="A48" s="8"/>
      <c r="B48" s="3"/>
    </row>
    <row r="49" spans="1:10" x14ac:dyDescent="0.2">
      <c r="B49" s="97">
        <v>9</v>
      </c>
      <c r="C49" s="98" t="s">
        <v>348</v>
      </c>
      <c r="D49" s="99"/>
      <c r="E49" s="99"/>
      <c r="F49" s="100"/>
      <c r="G49" s="101"/>
      <c r="H49" s="129"/>
    </row>
    <row r="50" spans="1:10" ht="12.75" customHeight="1" x14ac:dyDescent="0.2">
      <c r="A50" s="8"/>
      <c r="B50" s="94" t="s">
        <v>138</v>
      </c>
      <c r="C50" s="39" t="s">
        <v>19</v>
      </c>
      <c r="D50" s="19" t="s">
        <v>20</v>
      </c>
      <c r="E50" s="15">
        <v>0</v>
      </c>
      <c r="F50" s="20">
        <v>0</v>
      </c>
      <c r="G50" s="118">
        <f t="shared" ref="G50:G63" si="1">E50*F50</f>
        <v>0</v>
      </c>
      <c r="H50" s="129"/>
    </row>
    <row r="51" spans="1:10" x14ac:dyDescent="0.2">
      <c r="A51" s="8"/>
      <c r="B51" s="94" t="s">
        <v>139</v>
      </c>
      <c r="C51" s="39" t="s">
        <v>176</v>
      </c>
      <c r="D51" s="19" t="s">
        <v>1</v>
      </c>
      <c r="E51" s="15">
        <v>0</v>
      </c>
      <c r="F51" s="20">
        <v>0</v>
      </c>
      <c r="G51" s="118">
        <f t="shared" si="1"/>
        <v>0</v>
      </c>
      <c r="H51" s="129"/>
    </row>
    <row r="52" spans="1:10" x14ac:dyDescent="0.2">
      <c r="A52" s="8"/>
      <c r="B52" s="94" t="s">
        <v>140</v>
      </c>
      <c r="C52" s="39" t="s">
        <v>177</v>
      </c>
      <c r="D52" s="19" t="s">
        <v>1</v>
      </c>
      <c r="E52" s="15">
        <v>0</v>
      </c>
      <c r="F52" s="20">
        <v>0</v>
      </c>
      <c r="G52" s="118">
        <f t="shared" si="1"/>
        <v>0</v>
      </c>
      <c r="H52" s="129"/>
    </row>
    <row r="53" spans="1:10" x14ac:dyDescent="0.2">
      <c r="A53" s="8"/>
      <c r="B53" s="94" t="s">
        <v>141</v>
      </c>
      <c r="C53" s="39" t="s">
        <v>276</v>
      </c>
      <c r="D53" s="19" t="s">
        <v>1</v>
      </c>
      <c r="E53" s="15">
        <v>0</v>
      </c>
      <c r="F53" s="20">
        <v>0</v>
      </c>
      <c r="G53" s="118">
        <f t="shared" si="1"/>
        <v>0</v>
      </c>
      <c r="H53" s="129"/>
    </row>
    <row r="54" spans="1:10" x14ac:dyDescent="0.2">
      <c r="A54" s="8"/>
      <c r="B54" s="94" t="s">
        <v>142</v>
      </c>
      <c r="C54" s="39" t="s">
        <v>21</v>
      </c>
      <c r="D54" s="19" t="s">
        <v>1</v>
      </c>
      <c r="E54" s="15">
        <v>0</v>
      </c>
      <c r="F54" s="20">
        <v>0</v>
      </c>
      <c r="G54" s="118">
        <f t="shared" si="1"/>
        <v>0</v>
      </c>
      <c r="H54" s="129"/>
    </row>
    <row r="55" spans="1:10" x14ac:dyDescent="0.2">
      <c r="A55" s="8"/>
      <c r="B55" s="94" t="s">
        <v>143</v>
      </c>
      <c r="C55" s="39" t="s">
        <v>52</v>
      </c>
      <c r="D55" s="19" t="s">
        <v>1</v>
      </c>
      <c r="E55" s="15">
        <v>0</v>
      </c>
      <c r="F55" s="20">
        <v>0</v>
      </c>
      <c r="G55" s="118">
        <f t="shared" si="1"/>
        <v>0</v>
      </c>
      <c r="H55" s="129"/>
    </row>
    <row r="56" spans="1:10" x14ac:dyDescent="0.2">
      <c r="A56" s="8"/>
      <c r="B56" s="94" t="s">
        <v>144</v>
      </c>
      <c r="C56" s="39" t="s">
        <v>24</v>
      </c>
      <c r="D56" s="19" t="s">
        <v>22</v>
      </c>
      <c r="E56" s="15">
        <v>0</v>
      </c>
      <c r="F56" s="20">
        <v>0</v>
      </c>
      <c r="G56" s="118">
        <f t="shared" si="1"/>
        <v>0</v>
      </c>
      <c r="H56" s="129"/>
    </row>
    <row r="57" spans="1:10" x14ac:dyDescent="0.2">
      <c r="A57" s="8"/>
      <c r="B57" s="94" t="s">
        <v>145</v>
      </c>
      <c r="C57" s="39" t="s">
        <v>275</v>
      </c>
      <c r="D57" s="19" t="s">
        <v>3</v>
      </c>
      <c r="E57" s="15">
        <v>0</v>
      </c>
      <c r="F57" s="20">
        <v>0</v>
      </c>
      <c r="G57" s="118">
        <f t="shared" si="1"/>
        <v>0</v>
      </c>
      <c r="H57" s="129"/>
    </row>
    <row r="58" spans="1:10" s="29" customFormat="1" x14ac:dyDescent="0.2">
      <c r="A58" s="8"/>
      <c r="B58" s="94" t="s">
        <v>146</v>
      </c>
      <c r="C58" s="39" t="s">
        <v>293</v>
      </c>
      <c r="D58" s="19" t="s">
        <v>3</v>
      </c>
      <c r="E58" s="188">
        <v>0</v>
      </c>
      <c r="F58" s="34">
        <v>0</v>
      </c>
      <c r="G58" s="93">
        <f>E58*F58</f>
        <v>0</v>
      </c>
      <c r="H58" s="64"/>
      <c r="I58" s="8"/>
      <c r="J58" s="8"/>
    </row>
    <row r="59" spans="1:10" s="29" customFormat="1" x14ac:dyDescent="0.2">
      <c r="A59" s="8"/>
      <c r="B59" s="94" t="s">
        <v>147</v>
      </c>
      <c r="C59" s="39" t="s">
        <v>296</v>
      </c>
      <c r="D59" s="19" t="s">
        <v>3</v>
      </c>
      <c r="E59" s="188">
        <v>0</v>
      </c>
      <c r="F59" s="34">
        <v>0</v>
      </c>
      <c r="G59" s="93">
        <f>E59*F59</f>
        <v>0</v>
      </c>
      <c r="H59" s="64"/>
      <c r="I59" s="8"/>
      <c r="J59" s="8"/>
    </row>
    <row r="60" spans="1:10" x14ac:dyDescent="0.2">
      <c r="A60" s="8"/>
      <c r="B60" s="94" t="s">
        <v>148</v>
      </c>
      <c r="C60" s="39" t="s">
        <v>263</v>
      </c>
      <c r="D60" s="19" t="s">
        <v>2</v>
      </c>
      <c r="E60" s="15">
        <v>0</v>
      </c>
      <c r="F60" s="20">
        <v>0</v>
      </c>
      <c r="G60" s="118">
        <f t="shared" si="1"/>
        <v>0</v>
      </c>
      <c r="H60" s="129"/>
    </row>
    <row r="61" spans="1:10" x14ac:dyDescent="0.2">
      <c r="A61" s="8"/>
      <c r="B61" s="94" t="s">
        <v>149</v>
      </c>
      <c r="C61" s="39" t="s">
        <v>11</v>
      </c>
      <c r="D61" s="19" t="s">
        <v>2</v>
      </c>
      <c r="E61" s="15">
        <v>0</v>
      </c>
      <c r="F61" s="20">
        <v>0</v>
      </c>
      <c r="G61" s="118">
        <f t="shared" si="1"/>
        <v>0</v>
      </c>
      <c r="H61" s="129"/>
    </row>
    <row r="62" spans="1:10" x14ac:dyDescent="0.2">
      <c r="A62" s="8"/>
      <c r="B62" s="94" t="s">
        <v>150</v>
      </c>
      <c r="C62" s="39" t="s">
        <v>23</v>
      </c>
      <c r="D62" s="19" t="s">
        <v>2</v>
      </c>
      <c r="E62" s="15">
        <v>0</v>
      </c>
      <c r="F62" s="20">
        <v>0</v>
      </c>
      <c r="G62" s="118">
        <f t="shared" si="1"/>
        <v>0</v>
      </c>
      <c r="H62" s="129"/>
    </row>
    <row r="63" spans="1:10" ht="13.5" thickBot="1" x14ac:dyDescent="0.25">
      <c r="A63" s="8"/>
      <c r="B63" s="94" t="s">
        <v>151</v>
      </c>
      <c r="C63" s="79" t="s">
        <v>178</v>
      </c>
      <c r="D63" s="80" t="s">
        <v>3</v>
      </c>
      <c r="E63" s="84">
        <v>0</v>
      </c>
      <c r="F63" s="85">
        <v>0</v>
      </c>
      <c r="G63" s="119">
        <f t="shared" si="1"/>
        <v>0</v>
      </c>
      <c r="H63" s="129"/>
    </row>
    <row r="64" spans="1:10" ht="13.5" thickBot="1" x14ac:dyDescent="0.25">
      <c r="A64" s="8"/>
      <c r="B64" s="69"/>
      <c r="C64" s="70" t="s">
        <v>349</v>
      </c>
      <c r="D64" s="71"/>
      <c r="E64" s="72"/>
      <c r="F64" s="73"/>
      <c r="G64" s="74">
        <f>SUM(G50:G63)</f>
        <v>0</v>
      </c>
      <c r="H64" s="131" t="e">
        <f>+G64/$D$9</f>
        <v>#DIV/0!</v>
      </c>
    </row>
    <row r="65" spans="1:9" ht="13.5" thickBot="1" x14ac:dyDescent="0.25">
      <c r="A65" s="8"/>
      <c r="B65" s="3"/>
    </row>
    <row r="66" spans="1:9" ht="13.9" customHeight="1" x14ac:dyDescent="0.2">
      <c r="A66" s="8"/>
      <c r="B66" s="97">
        <v>10</v>
      </c>
      <c r="C66" s="98" t="s">
        <v>174</v>
      </c>
      <c r="D66" s="99"/>
      <c r="E66" s="99"/>
      <c r="F66" s="100"/>
      <c r="G66" s="101"/>
      <c r="H66" s="129"/>
    </row>
    <row r="67" spans="1:9" x14ac:dyDescent="0.2">
      <c r="B67" s="94" t="s">
        <v>152</v>
      </c>
      <c r="C67" s="39" t="s">
        <v>334</v>
      </c>
      <c r="D67" s="19" t="s">
        <v>37</v>
      </c>
      <c r="E67" s="15">
        <v>0</v>
      </c>
      <c r="F67" s="20">
        <v>0</v>
      </c>
      <c r="G67" s="118">
        <f>E67*F67</f>
        <v>0</v>
      </c>
      <c r="H67" s="129"/>
    </row>
    <row r="68" spans="1:9" s="28" customFormat="1" x14ac:dyDescent="0.2">
      <c r="A68" s="30"/>
      <c r="B68" s="94" t="s">
        <v>153</v>
      </c>
      <c r="C68" s="39" t="s">
        <v>333</v>
      </c>
      <c r="D68" s="19" t="s">
        <v>37</v>
      </c>
      <c r="E68" s="15">
        <v>0</v>
      </c>
      <c r="F68" s="20">
        <v>0</v>
      </c>
      <c r="G68" s="118">
        <f>E68*F68</f>
        <v>0</v>
      </c>
      <c r="H68" s="129"/>
      <c r="I68" s="14"/>
    </row>
    <row r="69" spans="1:9" s="28" customFormat="1" ht="12.75" customHeight="1" x14ac:dyDescent="0.2">
      <c r="A69" s="30"/>
      <c r="B69" s="94" t="s">
        <v>154</v>
      </c>
      <c r="C69" s="39" t="s">
        <v>335</v>
      </c>
      <c r="D69" s="19" t="s">
        <v>37</v>
      </c>
      <c r="E69" s="15">
        <v>0</v>
      </c>
      <c r="F69" s="20">
        <v>0</v>
      </c>
      <c r="G69" s="118">
        <f>E69*F69</f>
        <v>0</v>
      </c>
      <c r="H69" s="129"/>
      <c r="I69" s="14"/>
    </row>
    <row r="70" spans="1:9" s="28" customFormat="1" ht="12.75" customHeight="1" x14ac:dyDescent="0.2">
      <c r="A70" s="30"/>
      <c r="B70" s="94" t="s">
        <v>155</v>
      </c>
      <c r="C70" s="39" t="s">
        <v>336</v>
      </c>
      <c r="D70" s="19" t="s">
        <v>37</v>
      </c>
      <c r="E70" s="15">
        <v>0</v>
      </c>
      <c r="F70" s="20">
        <v>0</v>
      </c>
      <c r="G70" s="118">
        <f>E70*F70</f>
        <v>0</v>
      </c>
      <c r="H70" s="129"/>
      <c r="I70" s="14"/>
    </row>
    <row r="71" spans="1:9" s="28" customFormat="1" ht="12.75" customHeight="1" thickBot="1" x14ac:dyDescent="0.25">
      <c r="A71" s="30"/>
      <c r="B71" s="102" t="s">
        <v>156</v>
      </c>
      <c r="C71" s="79" t="s">
        <v>175</v>
      </c>
      <c r="D71" s="80" t="s">
        <v>3</v>
      </c>
      <c r="E71" s="84">
        <v>0</v>
      </c>
      <c r="F71" s="85">
        <v>0</v>
      </c>
      <c r="G71" s="119">
        <f>E71*F71</f>
        <v>0</v>
      </c>
      <c r="H71" s="129"/>
      <c r="I71" s="14"/>
    </row>
    <row r="72" spans="1:9" s="2" customFormat="1" ht="13.5" thickBot="1" x14ac:dyDescent="0.25">
      <c r="B72" s="69"/>
      <c r="C72" s="70" t="s">
        <v>160</v>
      </c>
      <c r="D72" s="71"/>
      <c r="E72" s="72"/>
      <c r="F72" s="73"/>
      <c r="G72" s="74">
        <f>SUM(G67:G71)</f>
        <v>0</v>
      </c>
      <c r="H72" s="205" t="e">
        <f>+G72/$D$9</f>
        <v>#DIV/0!</v>
      </c>
      <c r="I72" s="14"/>
    </row>
    <row r="73" spans="1:9" s="2" customFormat="1" ht="15.75" thickBot="1" x14ac:dyDescent="0.25">
      <c r="B73" s="14"/>
      <c r="C73" s="14"/>
      <c r="D73" s="14"/>
      <c r="E73" s="14"/>
      <c r="F73" s="14"/>
      <c r="G73" s="14"/>
      <c r="H73" s="63"/>
      <c r="I73" s="14"/>
    </row>
    <row r="74" spans="1:9" s="2" customFormat="1" ht="15" x14ac:dyDescent="0.2">
      <c r="B74" s="113">
        <v>11</v>
      </c>
      <c r="C74" s="206" t="s">
        <v>264</v>
      </c>
      <c r="D74" s="207"/>
      <c r="E74" s="207"/>
      <c r="F74" s="207"/>
      <c r="G74" s="208"/>
      <c r="H74" s="63"/>
    </row>
    <row r="75" spans="1:9" s="2" customFormat="1" ht="30" customHeight="1" x14ac:dyDescent="0.2">
      <c r="B75" s="94" t="s">
        <v>157</v>
      </c>
      <c r="C75" s="144" t="s">
        <v>337</v>
      </c>
      <c r="D75" s="204" t="s">
        <v>166</v>
      </c>
      <c r="E75" s="15">
        <v>0</v>
      </c>
      <c r="F75" s="16">
        <v>0</v>
      </c>
      <c r="G75" s="209">
        <f t="shared" ref="G75:G85" si="2">F75*E75</f>
        <v>0</v>
      </c>
      <c r="H75" s="63"/>
    </row>
    <row r="76" spans="1:9" s="2" customFormat="1" ht="15" customHeight="1" x14ac:dyDescent="0.2">
      <c r="B76" s="94" t="s">
        <v>158</v>
      </c>
      <c r="C76" s="144" t="s">
        <v>199</v>
      </c>
      <c r="D76" s="204" t="s">
        <v>166</v>
      </c>
      <c r="E76" s="15">
        <v>0</v>
      </c>
      <c r="F76" s="16">
        <v>0</v>
      </c>
      <c r="G76" s="209">
        <f t="shared" si="2"/>
        <v>0</v>
      </c>
      <c r="H76" s="63"/>
    </row>
    <row r="77" spans="1:9" s="2" customFormat="1" ht="12.75" customHeight="1" x14ac:dyDescent="0.2">
      <c r="B77" s="94" t="s">
        <v>159</v>
      </c>
      <c r="C77" s="144" t="s">
        <v>351</v>
      </c>
      <c r="D77" s="204" t="s">
        <v>193</v>
      </c>
      <c r="E77" s="15">
        <v>0</v>
      </c>
      <c r="F77" s="16">
        <v>0</v>
      </c>
      <c r="G77" s="209">
        <f t="shared" ref="G77" si="3">F77*E77</f>
        <v>0</v>
      </c>
      <c r="H77" s="63"/>
    </row>
    <row r="78" spans="1:9" s="2" customFormat="1" ht="30.75" customHeight="1" x14ac:dyDescent="0.2">
      <c r="B78" s="94" t="s">
        <v>161</v>
      </c>
      <c r="C78" s="144" t="s">
        <v>338</v>
      </c>
      <c r="D78" s="204" t="s">
        <v>166</v>
      </c>
      <c r="E78" s="15">
        <v>0</v>
      </c>
      <c r="F78" s="16">
        <v>0</v>
      </c>
      <c r="G78" s="209">
        <f t="shared" si="2"/>
        <v>0</v>
      </c>
      <c r="H78" s="63"/>
    </row>
    <row r="79" spans="1:9" s="2" customFormat="1" ht="30" customHeight="1" x14ac:dyDescent="0.2">
      <c r="B79" s="94" t="s">
        <v>163</v>
      </c>
      <c r="C79" s="145" t="s">
        <v>271</v>
      </c>
      <c r="D79" s="204" t="s">
        <v>193</v>
      </c>
      <c r="E79" s="15">
        <v>0</v>
      </c>
      <c r="F79" s="16">
        <v>0</v>
      </c>
      <c r="G79" s="209">
        <f>F79*E79</f>
        <v>0</v>
      </c>
      <c r="H79" s="63"/>
    </row>
    <row r="80" spans="1:9" s="2" customFormat="1" ht="12.75" customHeight="1" x14ac:dyDescent="0.2">
      <c r="B80" s="94" t="s">
        <v>164</v>
      </c>
      <c r="C80" s="145" t="s">
        <v>339</v>
      </c>
      <c r="D80" s="204" t="s">
        <v>166</v>
      </c>
      <c r="E80" s="15">
        <v>0</v>
      </c>
      <c r="F80" s="16">
        <v>0</v>
      </c>
      <c r="G80" s="209">
        <f t="shared" si="2"/>
        <v>0</v>
      </c>
      <c r="H80" s="63"/>
    </row>
    <row r="81" spans="1:8" s="2" customFormat="1" ht="12.75" customHeight="1" x14ac:dyDescent="0.2">
      <c r="B81" s="94" t="s">
        <v>194</v>
      </c>
      <c r="C81" s="145" t="s">
        <v>272</v>
      </c>
      <c r="D81" s="204" t="s">
        <v>166</v>
      </c>
      <c r="E81" s="15">
        <v>0</v>
      </c>
      <c r="F81" s="16">
        <v>0</v>
      </c>
      <c r="G81" s="209">
        <f t="shared" si="2"/>
        <v>0</v>
      </c>
      <c r="H81" s="63"/>
    </row>
    <row r="82" spans="1:8" s="2" customFormat="1" ht="12.75" customHeight="1" x14ac:dyDescent="0.2">
      <c r="B82" s="94" t="s">
        <v>195</v>
      </c>
      <c r="C82" s="144" t="s">
        <v>344</v>
      </c>
      <c r="D82" s="204" t="s">
        <v>193</v>
      </c>
      <c r="E82" s="15">
        <v>0</v>
      </c>
      <c r="F82" s="16">
        <v>0</v>
      </c>
      <c r="G82" s="209">
        <f t="shared" ref="G82" si="4">F82*E82</f>
        <v>0</v>
      </c>
      <c r="H82" s="63"/>
    </row>
    <row r="83" spans="1:8" s="2" customFormat="1" ht="30" customHeight="1" x14ac:dyDescent="0.2">
      <c r="B83" s="94" t="s">
        <v>200</v>
      </c>
      <c r="C83" s="145" t="s">
        <v>274</v>
      </c>
      <c r="D83" s="204" t="s">
        <v>166</v>
      </c>
      <c r="E83" s="15">
        <v>0</v>
      </c>
      <c r="F83" s="16">
        <v>0</v>
      </c>
      <c r="G83" s="209">
        <f t="shared" si="2"/>
        <v>0</v>
      </c>
      <c r="H83" s="63"/>
    </row>
    <row r="84" spans="1:8" s="2" customFormat="1" ht="12.75" customHeight="1" x14ac:dyDescent="0.2">
      <c r="B84" s="94" t="s">
        <v>343</v>
      </c>
      <c r="C84" s="146" t="s">
        <v>273</v>
      </c>
      <c r="D84" s="204" t="s">
        <v>193</v>
      </c>
      <c r="E84" s="15">
        <v>0</v>
      </c>
      <c r="F84" s="16">
        <v>0</v>
      </c>
      <c r="G84" s="209">
        <f t="shared" si="2"/>
        <v>0</v>
      </c>
      <c r="H84" s="130"/>
    </row>
    <row r="85" spans="1:8" s="2" customFormat="1" ht="14.25" customHeight="1" thickBot="1" x14ac:dyDescent="0.25">
      <c r="B85" s="94" t="s">
        <v>352</v>
      </c>
      <c r="C85" s="91" t="s">
        <v>198</v>
      </c>
      <c r="D85" s="204" t="s">
        <v>193</v>
      </c>
      <c r="E85" s="15">
        <v>0</v>
      </c>
      <c r="F85" s="16">
        <v>0</v>
      </c>
      <c r="G85" s="209">
        <f t="shared" si="2"/>
        <v>0</v>
      </c>
      <c r="H85" s="130"/>
    </row>
    <row r="86" spans="1:8" s="2" customFormat="1" ht="13.5" customHeight="1" thickBot="1" x14ac:dyDescent="0.25">
      <c r="B86" s="86"/>
      <c r="C86" s="70" t="s">
        <v>165</v>
      </c>
      <c r="D86" s="87"/>
      <c r="E86" s="88"/>
      <c r="F86" s="89"/>
      <c r="G86" s="90">
        <f>SUM(G75:G85)</f>
        <v>0</v>
      </c>
      <c r="H86" s="205" t="e">
        <f>+G86/$D$9</f>
        <v>#DIV/0!</v>
      </c>
    </row>
    <row r="87" spans="1:8" s="2" customFormat="1" ht="15.75" x14ac:dyDescent="0.2">
      <c r="A87" s="13"/>
      <c r="B87" s="23"/>
      <c r="C87" s="24"/>
      <c r="D87" s="25"/>
      <c r="E87" s="26"/>
      <c r="F87" s="27"/>
      <c r="G87" s="38"/>
      <c r="H87" s="38"/>
    </row>
    <row r="88" spans="1:8" x14ac:dyDescent="0.2">
      <c r="A88" s="13"/>
      <c r="B88" s="231" t="s">
        <v>187</v>
      </c>
      <c r="C88" s="232"/>
      <c r="D88" s="232"/>
      <c r="E88" s="232"/>
      <c r="F88" s="232"/>
      <c r="G88" s="232"/>
      <c r="H88" s="233"/>
    </row>
    <row r="89" spans="1:8" ht="13.5" thickBot="1" x14ac:dyDescent="0.25">
      <c r="A89" s="13"/>
      <c r="B89" s="65"/>
      <c r="C89" s="66"/>
      <c r="D89" s="65"/>
      <c r="E89" s="65"/>
      <c r="F89" s="65"/>
      <c r="G89" s="8"/>
      <c r="H89" s="64"/>
    </row>
    <row r="90" spans="1:8" x14ac:dyDescent="0.2">
      <c r="A90" s="13"/>
      <c r="B90" s="123" t="s">
        <v>188</v>
      </c>
      <c r="C90" s="124" t="s">
        <v>18</v>
      </c>
      <c r="D90" s="217" t="s">
        <v>185</v>
      </c>
      <c r="E90" s="217"/>
      <c r="F90" s="189" t="s">
        <v>186</v>
      </c>
      <c r="G90" s="189" t="s">
        <v>183</v>
      </c>
      <c r="H90" s="193" t="s">
        <v>184</v>
      </c>
    </row>
    <row r="91" spans="1:8" x14ac:dyDescent="0.2">
      <c r="A91" s="13"/>
      <c r="B91" s="190">
        <v>8</v>
      </c>
      <c r="C91" s="191" t="s">
        <v>291</v>
      </c>
      <c r="D91" s="234">
        <f>+G91-F91</f>
        <v>0</v>
      </c>
      <c r="E91" s="235"/>
      <c r="F91" s="198"/>
      <c r="G91" s="198">
        <f>+G47</f>
        <v>0</v>
      </c>
      <c r="H91" s="199" t="e">
        <f>+H47</f>
        <v>#DIV/0!</v>
      </c>
    </row>
    <row r="92" spans="1:8" x14ac:dyDescent="0.2">
      <c r="A92" s="13"/>
      <c r="B92" s="183">
        <v>9</v>
      </c>
      <c r="C92" s="138" t="s">
        <v>350</v>
      </c>
      <c r="D92" s="234">
        <f t="shared" ref="D92:D94" si="5">+G92-F92</f>
        <v>0</v>
      </c>
      <c r="E92" s="235"/>
      <c r="F92" s="11"/>
      <c r="G92" s="11">
        <f>+G64</f>
        <v>0</v>
      </c>
      <c r="H92" s="184" t="e">
        <f>+H64</f>
        <v>#DIV/0!</v>
      </c>
    </row>
    <row r="93" spans="1:8" x14ac:dyDescent="0.2">
      <c r="A93" s="13"/>
      <c r="B93" s="183">
        <v>10</v>
      </c>
      <c r="C93" s="138" t="s">
        <v>162</v>
      </c>
      <c r="D93" s="234">
        <f t="shared" si="5"/>
        <v>0</v>
      </c>
      <c r="E93" s="235"/>
      <c r="F93" s="11"/>
      <c r="G93" s="11">
        <f>+G72</f>
        <v>0</v>
      </c>
      <c r="H93" s="184" t="e">
        <f>+H72</f>
        <v>#DIV/0!</v>
      </c>
    </row>
    <row r="94" spans="1:8" ht="13.5" thickBot="1" x14ac:dyDescent="0.25">
      <c r="A94" s="13"/>
      <c r="B94" s="185">
        <v>11</v>
      </c>
      <c r="C94" s="139" t="s">
        <v>265</v>
      </c>
      <c r="D94" s="234">
        <f t="shared" si="5"/>
        <v>0</v>
      </c>
      <c r="E94" s="235"/>
      <c r="F94" s="11"/>
      <c r="G94" s="11">
        <f>+G86</f>
        <v>0</v>
      </c>
      <c r="H94" s="184" t="e">
        <f>+H86</f>
        <v>#DIV/0!</v>
      </c>
    </row>
    <row r="95" spans="1:8" x14ac:dyDescent="0.2">
      <c r="A95" s="13"/>
      <c r="B95" s="228" t="s">
        <v>189</v>
      </c>
      <c r="C95" s="217"/>
      <c r="D95" s="236">
        <f>SUM(D91:E94)</f>
        <v>0</v>
      </c>
      <c r="E95" s="237"/>
      <c r="F95" s="200">
        <f>SUM(F91:F94)</f>
        <v>0</v>
      </c>
      <c r="G95" s="201">
        <f>SUM(G91:G94)</f>
        <v>0</v>
      </c>
      <c r="H95" s="202" t="e">
        <f>SUM(H91:H94)</f>
        <v>#DIV/0!</v>
      </c>
    </row>
    <row r="96" spans="1:8" ht="13.5" thickBot="1" x14ac:dyDescent="0.25">
      <c r="A96" s="13"/>
      <c r="B96" s="229"/>
      <c r="C96" s="230"/>
      <c r="D96" s="238" t="e">
        <f>D95/G95</f>
        <v>#DIV/0!</v>
      </c>
      <c r="E96" s="239"/>
      <c r="F96" s="203" t="e">
        <f>F95/G95</f>
        <v>#DIV/0!</v>
      </c>
      <c r="G96" s="215" t="e">
        <f>SUM(F96+D96)</f>
        <v>#DIV/0!</v>
      </c>
      <c r="H96" s="216"/>
    </row>
    <row r="97" spans="2:8" x14ac:dyDescent="0.2">
      <c r="B97" s="17"/>
      <c r="C97" s="17"/>
      <c r="D97" s="136"/>
      <c r="E97" s="136"/>
      <c r="F97" s="136"/>
      <c r="G97" s="137"/>
      <c r="H97" s="137"/>
    </row>
    <row r="98" spans="2:8" x14ac:dyDescent="0.2">
      <c r="B98" s="120" t="s">
        <v>12</v>
      </c>
      <c r="D98" s="2"/>
      <c r="E98" s="2"/>
      <c r="F98" s="2"/>
      <c r="G98" s="2"/>
      <c r="H98" s="2"/>
    </row>
    <row r="99" spans="2:8" x14ac:dyDescent="0.2">
      <c r="B99" s="132" t="s">
        <v>297</v>
      </c>
      <c r="D99" s="2"/>
      <c r="E99" s="2"/>
      <c r="F99" s="2"/>
      <c r="G99" s="2"/>
      <c r="H99" s="2"/>
    </row>
    <row r="100" spans="2:8" x14ac:dyDescent="0.2">
      <c r="B100" s="2" t="s">
        <v>298</v>
      </c>
      <c r="D100" s="2"/>
      <c r="E100" s="2"/>
      <c r="F100" s="2"/>
      <c r="G100" s="2"/>
      <c r="H100" s="2"/>
    </row>
    <row r="101" spans="2:8" x14ac:dyDescent="0.2">
      <c r="B101" s="132" t="s">
        <v>299</v>
      </c>
      <c r="D101" s="2"/>
      <c r="E101" s="2"/>
      <c r="F101" s="2"/>
      <c r="G101" s="2"/>
      <c r="H101" s="2"/>
    </row>
    <row r="102" spans="2:8" s="8" customFormat="1" x14ac:dyDescent="0.2">
      <c r="B102" s="132" t="s">
        <v>340</v>
      </c>
      <c r="C102" s="13"/>
    </row>
    <row r="103" spans="2:8" s="8" customFormat="1" x14ac:dyDescent="0.2">
      <c r="C103" s="13"/>
    </row>
    <row r="104" spans="2:8" ht="56.25" customHeight="1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24">
    <mergeCell ref="B8:C8"/>
    <mergeCell ref="D8:G8"/>
    <mergeCell ref="B5:C5"/>
    <mergeCell ref="D5:G5"/>
    <mergeCell ref="B6:C6"/>
    <mergeCell ref="D6:G6"/>
    <mergeCell ref="B7:C7"/>
    <mergeCell ref="D7:G7"/>
    <mergeCell ref="D93:E93"/>
    <mergeCell ref="D94:E94"/>
    <mergeCell ref="D95:E95"/>
    <mergeCell ref="B9:C9"/>
    <mergeCell ref="D9:G9"/>
    <mergeCell ref="B10:C10"/>
    <mergeCell ref="D10:G10"/>
    <mergeCell ref="D92:E92"/>
    <mergeCell ref="D90:E90"/>
    <mergeCell ref="B95:C96"/>
    <mergeCell ref="D96:E96"/>
    <mergeCell ref="G96:H96"/>
    <mergeCell ref="B12:H12"/>
    <mergeCell ref="B88:H88"/>
    <mergeCell ref="B13:H13"/>
    <mergeCell ref="D91:E91"/>
  </mergeCells>
  <dataValidations disablePrompts="1"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25" right="0.25" top="7.1875000000000003E-3" bottom="0.75" header="0.3" footer="0.3"/>
  <pageSetup paperSize="9" scale="69" orientation="portrait" r:id="rId1"/>
  <headerFooter alignWithMargins="0"/>
  <ignoredErrors>
    <ignoredError sqref="G96 D96:F96 H64 H72 H86 H92:H93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INFRAESTRUCTURA BASICA MINIMA</vt:lpstr>
      <vt:lpstr>INFRAESTRUCTURAS ESPECIALES</vt:lpstr>
      <vt:lpstr>'INFRAESTRUCTURAS ESPECIALES'!Área_de_impresión</vt:lpstr>
      <vt:lpstr>'INFRAESTRUCTURA BASICA MINIMA'!Títulos_a_imprimir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Niky</cp:lastModifiedBy>
  <cp:lastPrinted>2020-07-07T18:17:29Z</cp:lastPrinted>
  <dcterms:created xsi:type="dcterms:W3CDTF">2014-07-16T13:31:23Z</dcterms:created>
  <dcterms:modified xsi:type="dcterms:W3CDTF">2021-11-09T16:14:36Z</dcterms:modified>
</cp:coreProperties>
</file>